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kuntaliittofi-my.sharepoint.com/personal/olli_riikonen_kuntaliitto_fi/Documents/"/>
    </mc:Choice>
  </mc:AlternateContent>
  <xr:revisionPtr revIDLastSave="59" documentId="8_{B113EA2C-D983-44BB-903F-48F2AD8D45FA}" xr6:coauthVersionLast="47" xr6:coauthVersionMax="47" xr10:uidLastSave="{55B58106-6DDC-45A3-AC23-819428008475}"/>
  <bookViews>
    <workbookView xWindow="-108" yWindow="-108" windowWidth="23256" windowHeight="12576" tabRatio="716" firstSheet="1" activeTab="2" xr2:uid="{00000000-000D-0000-FFFF-FFFF00000000}"/>
  </bookViews>
  <sheets>
    <sheet name="a) Tietoa aineistosta" sheetId="4" r:id="rId1"/>
    <sheet name="b) Käyttöohje" sheetId="19" r:id="rId2"/>
    <sheet name="1. Sotesiirto-vos" sheetId="20" r:id="rId3"/>
    <sheet name="2. Muutostarkastelu" sheetId="5" r:id="rId4"/>
    <sheet name="3. KTO-vos" sheetId="23" r:id="rId5"/>
    <sheet name="4. Vertailu" sheetId="22" r:id="rId6"/>
    <sheet name="5. KTO-vos_2019-25" sheetId="21" r:id="rId7"/>
    <sheet name="KAAVIO_Suuret" sheetId="7" r:id="rId8"/>
    <sheet name="KAAVIO_25-50t.as" sheetId="8" r:id="rId9"/>
    <sheet name="KAAVIO_20-25t.as" sheetId="9" r:id="rId10"/>
    <sheet name="KAAVIO_15-20t.as" sheetId="10" r:id="rId11"/>
    <sheet name="KAAVIO_10-15t.as" sheetId="11" r:id="rId12"/>
    <sheet name="KAAVIO_7,5-10t.as" sheetId="12" r:id="rId13"/>
    <sheet name="KAAVIO_6-7,5t.as" sheetId="13" r:id="rId14"/>
    <sheet name="KAAVIO_4-6t.as" sheetId="14" r:id="rId15"/>
    <sheet name="KAAVIO_3-4t.as" sheetId="15" r:id="rId16"/>
    <sheet name="KAAVIO_2-3t.as." sheetId="16" r:id="rId17"/>
    <sheet name="KAAVIO_alle2t.as" sheetId="17" r:id="rId18"/>
    <sheet name="TaulÄLÄKOSKE" sheetId="6" r:id="rId19"/>
  </sheets>
  <definedNames>
    <definedName name="_xlnm._FilterDatabase" localSheetId="2" hidden="1">'1. Sotesiirto-vos'!$A$10:$P$10</definedName>
    <definedName name="_xlnm._FilterDatabase" localSheetId="3" hidden="1">'2. Muutostarkastelu'!$A$10:$AQ$10</definedName>
    <definedName name="_xlnm._FilterDatabase" localSheetId="4" hidden="1">'3. KTO-vos'!$A$10:$M$10</definedName>
    <definedName name="_xlnm._FilterDatabase" localSheetId="5" hidden="1">'4. Vertailu'!$A$10:$J$10</definedName>
    <definedName name="_xlnm._FilterDatabase" localSheetId="6" hidden="1">'5. KTO-vos_2019-25'!$A$13:$CO$13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20" l="1"/>
  <c r="L10" i="20" s="1"/>
  <c r="M10" i="20" s="1"/>
  <c r="H18" i="20"/>
  <c r="L18" i="20" s="1"/>
  <c r="H19" i="20"/>
  <c r="L19" i="20" s="1"/>
  <c r="H20" i="20"/>
  <c r="L20" i="20" s="1"/>
  <c r="H21" i="20"/>
  <c r="L21" i="20" s="1"/>
  <c r="H22" i="20"/>
  <c r="I22" i="20" s="1"/>
  <c r="H23" i="20"/>
  <c r="L23" i="20" s="1"/>
  <c r="H24" i="20"/>
  <c r="L24" i="20" s="1"/>
  <c r="H25" i="20"/>
  <c r="I25" i="20" s="1"/>
  <c r="H26" i="20"/>
  <c r="L26" i="20" s="1"/>
  <c r="H27" i="20"/>
  <c r="L27" i="20" s="1"/>
  <c r="H28" i="20"/>
  <c r="L28" i="20" s="1"/>
  <c r="H29" i="20"/>
  <c r="L29" i="20" s="1"/>
  <c r="H30" i="20"/>
  <c r="L30" i="20" s="1"/>
  <c r="H31" i="20"/>
  <c r="L31" i="20" s="1"/>
  <c r="H32" i="20"/>
  <c r="L32" i="20" s="1"/>
  <c r="H33" i="20"/>
  <c r="I33" i="20" s="1"/>
  <c r="H34" i="20"/>
  <c r="L34" i="20" s="1"/>
  <c r="H35" i="20"/>
  <c r="L35" i="20" s="1"/>
  <c r="H36" i="20"/>
  <c r="I36" i="20" s="1"/>
  <c r="H37" i="20"/>
  <c r="L37" i="20" s="1"/>
  <c r="H38" i="20"/>
  <c r="L38" i="20" s="1"/>
  <c r="H39" i="20"/>
  <c r="L39" i="20" s="1"/>
  <c r="H40" i="20"/>
  <c r="L40" i="20" s="1"/>
  <c r="H41" i="20"/>
  <c r="I41" i="20" s="1"/>
  <c r="H42" i="20"/>
  <c r="L42" i="20" s="1"/>
  <c r="H43" i="20"/>
  <c r="L43" i="20" s="1"/>
  <c r="H44" i="20"/>
  <c r="L44" i="20" s="1"/>
  <c r="H45" i="20"/>
  <c r="L45" i="20" s="1"/>
  <c r="H46" i="20"/>
  <c r="L46" i="20" s="1"/>
  <c r="H47" i="20"/>
  <c r="L47" i="20" s="1"/>
  <c r="H48" i="20"/>
  <c r="L48" i="20" s="1"/>
  <c r="H49" i="20"/>
  <c r="I49" i="20" s="1"/>
  <c r="H50" i="20"/>
  <c r="L50" i="20" s="1"/>
  <c r="H51" i="20"/>
  <c r="L51" i="20" s="1"/>
  <c r="H52" i="20"/>
  <c r="L52" i="20" s="1"/>
  <c r="H53" i="20"/>
  <c r="L53" i="20" s="1"/>
  <c r="H54" i="20"/>
  <c r="L54" i="20" s="1"/>
  <c r="H55" i="20"/>
  <c r="L55" i="20" s="1"/>
  <c r="H56" i="20"/>
  <c r="L56" i="20" s="1"/>
  <c r="H57" i="20"/>
  <c r="I57" i="20" s="1"/>
  <c r="H58" i="20"/>
  <c r="L58" i="20" s="1"/>
  <c r="H59" i="20"/>
  <c r="L59" i="20" s="1"/>
  <c r="H60" i="20"/>
  <c r="L60" i="20" s="1"/>
  <c r="H61" i="20"/>
  <c r="L61" i="20" s="1"/>
  <c r="H62" i="20"/>
  <c r="L62" i="20" s="1"/>
  <c r="H63" i="20"/>
  <c r="L63" i="20" s="1"/>
  <c r="H64" i="20"/>
  <c r="L64" i="20" s="1"/>
  <c r="H65" i="20"/>
  <c r="I65" i="20" s="1"/>
  <c r="H66" i="20"/>
  <c r="L66" i="20" s="1"/>
  <c r="H67" i="20"/>
  <c r="L67" i="20" s="1"/>
  <c r="H68" i="20"/>
  <c r="L68" i="20" s="1"/>
  <c r="H69" i="20"/>
  <c r="L69" i="20" s="1"/>
  <c r="H70" i="20"/>
  <c r="L70" i="20" s="1"/>
  <c r="H71" i="20"/>
  <c r="L71" i="20" s="1"/>
  <c r="H72" i="20"/>
  <c r="L72" i="20" s="1"/>
  <c r="H73" i="20"/>
  <c r="I73" i="20" s="1"/>
  <c r="H74" i="20"/>
  <c r="L74" i="20" s="1"/>
  <c r="H75" i="20"/>
  <c r="L75" i="20" s="1"/>
  <c r="H76" i="20"/>
  <c r="L76" i="20" s="1"/>
  <c r="H77" i="20"/>
  <c r="L77" i="20" s="1"/>
  <c r="H78" i="20"/>
  <c r="L78" i="20" s="1"/>
  <c r="H79" i="20"/>
  <c r="I79" i="20" s="1"/>
  <c r="H80" i="20"/>
  <c r="L80" i="20" s="1"/>
  <c r="H81" i="20"/>
  <c r="I81" i="20" s="1"/>
  <c r="H82" i="20"/>
  <c r="L82" i="20" s="1"/>
  <c r="H83" i="20"/>
  <c r="L83" i="20" s="1"/>
  <c r="H84" i="20"/>
  <c r="L84" i="20" s="1"/>
  <c r="H85" i="20"/>
  <c r="L85" i="20" s="1"/>
  <c r="H86" i="20"/>
  <c r="L86" i="20" s="1"/>
  <c r="H87" i="20"/>
  <c r="I87" i="20" s="1"/>
  <c r="H88" i="20"/>
  <c r="L88" i="20" s="1"/>
  <c r="H89" i="20"/>
  <c r="I89" i="20" s="1"/>
  <c r="H90" i="20"/>
  <c r="L90" i="20" s="1"/>
  <c r="H91" i="20"/>
  <c r="L91" i="20" s="1"/>
  <c r="H92" i="20"/>
  <c r="L92" i="20" s="1"/>
  <c r="H93" i="20"/>
  <c r="L93" i="20" s="1"/>
  <c r="H94" i="20"/>
  <c r="L94" i="20" s="1"/>
  <c r="H95" i="20"/>
  <c r="I95" i="20" s="1"/>
  <c r="H96" i="20"/>
  <c r="L96" i="20" s="1"/>
  <c r="H97" i="20"/>
  <c r="I97" i="20" s="1"/>
  <c r="H98" i="20"/>
  <c r="L98" i="20" s="1"/>
  <c r="H99" i="20"/>
  <c r="L99" i="20" s="1"/>
  <c r="H100" i="20"/>
  <c r="L100" i="20" s="1"/>
  <c r="H101" i="20"/>
  <c r="L101" i="20" s="1"/>
  <c r="H102" i="20"/>
  <c r="L102" i="20" s="1"/>
  <c r="H103" i="20"/>
  <c r="L103" i="20" s="1"/>
  <c r="H104" i="20"/>
  <c r="L104" i="20" s="1"/>
  <c r="H105" i="20"/>
  <c r="I105" i="20" s="1"/>
  <c r="H106" i="20"/>
  <c r="L106" i="20" s="1"/>
  <c r="H107" i="20"/>
  <c r="L107" i="20" s="1"/>
  <c r="H108" i="20"/>
  <c r="L108" i="20" s="1"/>
  <c r="H109" i="20"/>
  <c r="L109" i="20" s="1"/>
  <c r="H110" i="20"/>
  <c r="L110" i="20" s="1"/>
  <c r="H111" i="20"/>
  <c r="L111" i="20" s="1"/>
  <c r="H112" i="20"/>
  <c r="L112" i="20" s="1"/>
  <c r="H113" i="20"/>
  <c r="I113" i="20" s="1"/>
  <c r="H114" i="20"/>
  <c r="L114" i="20" s="1"/>
  <c r="H115" i="20"/>
  <c r="L115" i="20" s="1"/>
  <c r="H116" i="20"/>
  <c r="L116" i="20" s="1"/>
  <c r="H117" i="20"/>
  <c r="L117" i="20" s="1"/>
  <c r="H118" i="20"/>
  <c r="L118" i="20" s="1"/>
  <c r="H119" i="20"/>
  <c r="L119" i="20" s="1"/>
  <c r="H120" i="20"/>
  <c r="L120" i="20" s="1"/>
  <c r="H121" i="20"/>
  <c r="I121" i="20" s="1"/>
  <c r="H122" i="20"/>
  <c r="L122" i="20" s="1"/>
  <c r="H123" i="20"/>
  <c r="L123" i="20" s="1"/>
  <c r="H124" i="20"/>
  <c r="L124" i="20" s="1"/>
  <c r="H125" i="20"/>
  <c r="L125" i="20" s="1"/>
  <c r="H126" i="20"/>
  <c r="L126" i="20" s="1"/>
  <c r="H127" i="20"/>
  <c r="L127" i="20" s="1"/>
  <c r="H128" i="20"/>
  <c r="L128" i="20" s="1"/>
  <c r="H129" i="20"/>
  <c r="I129" i="20" s="1"/>
  <c r="H130" i="20"/>
  <c r="L130" i="20" s="1"/>
  <c r="H131" i="20"/>
  <c r="L131" i="20" s="1"/>
  <c r="H132" i="20"/>
  <c r="L132" i="20" s="1"/>
  <c r="H133" i="20"/>
  <c r="L133" i="20" s="1"/>
  <c r="H134" i="20"/>
  <c r="L134" i="20" s="1"/>
  <c r="H135" i="20"/>
  <c r="L135" i="20" s="1"/>
  <c r="H136" i="20"/>
  <c r="L136" i="20" s="1"/>
  <c r="H137" i="20"/>
  <c r="I137" i="20" s="1"/>
  <c r="H138" i="20"/>
  <c r="L138" i="20" s="1"/>
  <c r="H139" i="20"/>
  <c r="L139" i="20" s="1"/>
  <c r="H140" i="20"/>
  <c r="L140" i="20" s="1"/>
  <c r="H141" i="20"/>
  <c r="L141" i="20" s="1"/>
  <c r="H142" i="20"/>
  <c r="L142" i="20" s="1"/>
  <c r="H143" i="20"/>
  <c r="I143" i="20" s="1"/>
  <c r="H144" i="20"/>
  <c r="L144" i="20" s="1"/>
  <c r="H145" i="20"/>
  <c r="I145" i="20" s="1"/>
  <c r="H146" i="20"/>
  <c r="L146" i="20" s="1"/>
  <c r="H147" i="20"/>
  <c r="L147" i="20" s="1"/>
  <c r="H148" i="20"/>
  <c r="L148" i="20" s="1"/>
  <c r="H149" i="20"/>
  <c r="L149" i="20" s="1"/>
  <c r="H150" i="20"/>
  <c r="L150" i="20" s="1"/>
  <c r="H151" i="20"/>
  <c r="I151" i="20" s="1"/>
  <c r="H152" i="20"/>
  <c r="L152" i="20" s="1"/>
  <c r="H153" i="20"/>
  <c r="I153" i="20" s="1"/>
  <c r="H154" i="20"/>
  <c r="L154" i="20" s="1"/>
  <c r="H155" i="20"/>
  <c r="L155" i="20" s="1"/>
  <c r="H156" i="20"/>
  <c r="L156" i="20" s="1"/>
  <c r="H157" i="20"/>
  <c r="L157" i="20" s="1"/>
  <c r="H158" i="20"/>
  <c r="L158" i="20" s="1"/>
  <c r="H159" i="20"/>
  <c r="I159" i="20" s="1"/>
  <c r="H160" i="20"/>
  <c r="L160" i="20" s="1"/>
  <c r="H161" i="20"/>
  <c r="I161" i="20" s="1"/>
  <c r="H162" i="20"/>
  <c r="L162" i="20" s="1"/>
  <c r="H163" i="20"/>
  <c r="L163" i="20" s="1"/>
  <c r="H164" i="20"/>
  <c r="L164" i="20" s="1"/>
  <c r="H165" i="20"/>
  <c r="L165" i="20" s="1"/>
  <c r="H166" i="20"/>
  <c r="L166" i="20" s="1"/>
  <c r="H167" i="20"/>
  <c r="L167" i="20" s="1"/>
  <c r="H168" i="20"/>
  <c r="L168" i="20" s="1"/>
  <c r="H169" i="20"/>
  <c r="I169" i="20" s="1"/>
  <c r="H170" i="20"/>
  <c r="L170" i="20" s="1"/>
  <c r="H171" i="20"/>
  <c r="L171" i="20" s="1"/>
  <c r="H172" i="20"/>
  <c r="L172" i="20" s="1"/>
  <c r="H173" i="20"/>
  <c r="L173" i="20" s="1"/>
  <c r="H174" i="20"/>
  <c r="L174" i="20" s="1"/>
  <c r="H175" i="20"/>
  <c r="L175" i="20" s="1"/>
  <c r="H176" i="20"/>
  <c r="L176" i="20" s="1"/>
  <c r="H177" i="20"/>
  <c r="I177" i="20" s="1"/>
  <c r="H178" i="20"/>
  <c r="L178" i="20" s="1"/>
  <c r="H179" i="20"/>
  <c r="L179" i="20" s="1"/>
  <c r="H180" i="20"/>
  <c r="L180" i="20" s="1"/>
  <c r="H181" i="20"/>
  <c r="L181" i="20" s="1"/>
  <c r="H182" i="20"/>
  <c r="L182" i="20" s="1"/>
  <c r="H183" i="20"/>
  <c r="L183" i="20" s="1"/>
  <c r="H184" i="20"/>
  <c r="L184" i="20" s="1"/>
  <c r="H185" i="20"/>
  <c r="I185" i="20" s="1"/>
  <c r="H186" i="20"/>
  <c r="L186" i="20" s="1"/>
  <c r="H187" i="20"/>
  <c r="L187" i="20" s="1"/>
  <c r="H188" i="20"/>
  <c r="L188" i="20" s="1"/>
  <c r="H189" i="20"/>
  <c r="L189" i="20" s="1"/>
  <c r="H190" i="20"/>
  <c r="L190" i="20" s="1"/>
  <c r="H191" i="20"/>
  <c r="L191" i="20" s="1"/>
  <c r="H192" i="20"/>
  <c r="L192" i="20" s="1"/>
  <c r="H193" i="20"/>
  <c r="I193" i="20" s="1"/>
  <c r="H194" i="20"/>
  <c r="L194" i="20" s="1"/>
  <c r="H195" i="20"/>
  <c r="L195" i="20" s="1"/>
  <c r="H196" i="20"/>
  <c r="L196" i="20" s="1"/>
  <c r="H197" i="20"/>
  <c r="L197" i="20" s="1"/>
  <c r="H198" i="20"/>
  <c r="L198" i="20" s="1"/>
  <c r="H199" i="20"/>
  <c r="L199" i="20" s="1"/>
  <c r="H200" i="20"/>
  <c r="L200" i="20" s="1"/>
  <c r="H201" i="20"/>
  <c r="I201" i="20" s="1"/>
  <c r="H202" i="20"/>
  <c r="L202" i="20" s="1"/>
  <c r="H203" i="20"/>
  <c r="L203" i="20" s="1"/>
  <c r="H204" i="20"/>
  <c r="L204" i="20" s="1"/>
  <c r="H205" i="20"/>
  <c r="L205" i="20" s="1"/>
  <c r="H206" i="20"/>
  <c r="L206" i="20" s="1"/>
  <c r="H207" i="20"/>
  <c r="I207" i="20" s="1"/>
  <c r="H208" i="20"/>
  <c r="L208" i="20" s="1"/>
  <c r="H209" i="20"/>
  <c r="I209" i="20" s="1"/>
  <c r="H210" i="20"/>
  <c r="L210" i="20" s="1"/>
  <c r="H211" i="20"/>
  <c r="L211" i="20" s="1"/>
  <c r="H212" i="20"/>
  <c r="L212" i="20" s="1"/>
  <c r="H213" i="20"/>
  <c r="L213" i="20" s="1"/>
  <c r="H214" i="20"/>
  <c r="L214" i="20" s="1"/>
  <c r="H215" i="20"/>
  <c r="I215" i="20" s="1"/>
  <c r="H216" i="20"/>
  <c r="L216" i="20" s="1"/>
  <c r="H217" i="20"/>
  <c r="I217" i="20" s="1"/>
  <c r="H218" i="20"/>
  <c r="L218" i="20" s="1"/>
  <c r="H219" i="20"/>
  <c r="L219" i="20" s="1"/>
  <c r="H220" i="20"/>
  <c r="L220" i="20" s="1"/>
  <c r="H221" i="20"/>
  <c r="L221" i="20" s="1"/>
  <c r="H222" i="20"/>
  <c r="L222" i="20" s="1"/>
  <c r="H223" i="20"/>
  <c r="I223" i="20" s="1"/>
  <c r="H224" i="20"/>
  <c r="L224" i="20" s="1"/>
  <c r="H225" i="20"/>
  <c r="I225" i="20" s="1"/>
  <c r="H226" i="20"/>
  <c r="L226" i="20" s="1"/>
  <c r="H227" i="20"/>
  <c r="L227" i="20" s="1"/>
  <c r="H228" i="20"/>
  <c r="L228" i="20" s="1"/>
  <c r="H229" i="20"/>
  <c r="L229" i="20" s="1"/>
  <c r="H230" i="20"/>
  <c r="L230" i="20" s="1"/>
  <c r="H231" i="20"/>
  <c r="L231" i="20" s="1"/>
  <c r="H232" i="20"/>
  <c r="L232" i="20" s="1"/>
  <c r="H233" i="20"/>
  <c r="I233" i="20" s="1"/>
  <c r="H234" i="20"/>
  <c r="L234" i="20" s="1"/>
  <c r="H235" i="20"/>
  <c r="L235" i="20" s="1"/>
  <c r="H236" i="20"/>
  <c r="L236" i="20" s="1"/>
  <c r="H237" i="20"/>
  <c r="L237" i="20" s="1"/>
  <c r="H238" i="20"/>
  <c r="L238" i="20" s="1"/>
  <c r="H239" i="20"/>
  <c r="L239" i="20" s="1"/>
  <c r="H240" i="20"/>
  <c r="L240" i="20" s="1"/>
  <c r="H241" i="20"/>
  <c r="I241" i="20" s="1"/>
  <c r="H242" i="20"/>
  <c r="L242" i="20" s="1"/>
  <c r="H243" i="20"/>
  <c r="L243" i="20" s="1"/>
  <c r="H244" i="20"/>
  <c r="L244" i="20" s="1"/>
  <c r="H245" i="20"/>
  <c r="L245" i="20" s="1"/>
  <c r="H246" i="20"/>
  <c r="L246" i="20" s="1"/>
  <c r="H247" i="20"/>
  <c r="L247" i="20" s="1"/>
  <c r="H248" i="20"/>
  <c r="L248" i="20" s="1"/>
  <c r="H249" i="20"/>
  <c r="I249" i="20" s="1"/>
  <c r="H250" i="20"/>
  <c r="L250" i="20" s="1"/>
  <c r="H251" i="20"/>
  <c r="L251" i="20" s="1"/>
  <c r="H252" i="20"/>
  <c r="L252" i="20" s="1"/>
  <c r="H253" i="20"/>
  <c r="L253" i="20" s="1"/>
  <c r="H254" i="20"/>
  <c r="L254" i="20" s="1"/>
  <c r="H255" i="20"/>
  <c r="L255" i="20" s="1"/>
  <c r="H256" i="20"/>
  <c r="L256" i="20" s="1"/>
  <c r="H257" i="20"/>
  <c r="I257" i="20" s="1"/>
  <c r="H258" i="20"/>
  <c r="L258" i="20" s="1"/>
  <c r="H259" i="20"/>
  <c r="L259" i="20" s="1"/>
  <c r="H260" i="20"/>
  <c r="L260" i="20" s="1"/>
  <c r="H261" i="20"/>
  <c r="L261" i="20" s="1"/>
  <c r="H262" i="20"/>
  <c r="L262" i="20" s="1"/>
  <c r="H263" i="20"/>
  <c r="L263" i="20" s="1"/>
  <c r="H264" i="20"/>
  <c r="L264" i="20" s="1"/>
  <c r="H265" i="20"/>
  <c r="I265" i="20" s="1"/>
  <c r="H266" i="20"/>
  <c r="L266" i="20" s="1"/>
  <c r="H267" i="20"/>
  <c r="L267" i="20" s="1"/>
  <c r="H268" i="20"/>
  <c r="L268" i="20" s="1"/>
  <c r="H269" i="20"/>
  <c r="L269" i="20" s="1"/>
  <c r="H270" i="20"/>
  <c r="L270" i="20" s="1"/>
  <c r="H271" i="20"/>
  <c r="I271" i="20" s="1"/>
  <c r="H272" i="20"/>
  <c r="L272" i="20" s="1"/>
  <c r="H273" i="20"/>
  <c r="I273" i="20" s="1"/>
  <c r="H274" i="20"/>
  <c r="L274" i="20" s="1"/>
  <c r="H275" i="20"/>
  <c r="L275" i="20" s="1"/>
  <c r="H276" i="20"/>
  <c r="L276" i="20" s="1"/>
  <c r="H277" i="20"/>
  <c r="L277" i="20" s="1"/>
  <c r="H278" i="20"/>
  <c r="L278" i="20" s="1"/>
  <c r="H279" i="20"/>
  <c r="I279" i="20" s="1"/>
  <c r="H280" i="20"/>
  <c r="L280" i="20" s="1"/>
  <c r="H281" i="20"/>
  <c r="I281" i="20" s="1"/>
  <c r="H282" i="20"/>
  <c r="L282" i="20" s="1"/>
  <c r="H283" i="20"/>
  <c r="L283" i="20" s="1"/>
  <c r="H284" i="20"/>
  <c r="L284" i="20" s="1"/>
  <c r="H285" i="20"/>
  <c r="L285" i="20" s="1"/>
  <c r="H286" i="20"/>
  <c r="L286" i="20" s="1"/>
  <c r="H287" i="20"/>
  <c r="I287" i="20" s="1"/>
  <c r="H288" i="20"/>
  <c r="L288" i="20" s="1"/>
  <c r="H289" i="20"/>
  <c r="I289" i="20" s="1"/>
  <c r="H290" i="20"/>
  <c r="L290" i="20" s="1"/>
  <c r="H291" i="20"/>
  <c r="L291" i="20" s="1"/>
  <c r="H292" i="20"/>
  <c r="L292" i="20" s="1"/>
  <c r="H293" i="20"/>
  <c r="L293" i="20" s="1"/>
  <c r="H294" i="20"/>
  <c r="L294" i="20" s="1"/>
  <c r="H295" i="20"/>
  <c r="L295" i="20" s="1"/>
  <c r="H296" i="20"/>
  <c r="L296" i="20" s="1"/>
  <c r="H297" i="20"/>
  <c r="I297" i="20" s="1"/>
  <c r="H298" i="20"/>
  <c r="L298" i="20" s="1"/>
  <c r="H299" i="20"/>
  <c r="L299" i="20" s="1"/>
  <c r="H300" i="20"/>
  <c r="L300" i="20" s="1"/>
  <c r="H301" i="20"/>
  <c r="L301" i="20" s="1"/>
  <c r="H302" i="20"/>
  <c r="L302" i="20" s="1"/>
  <c r="H303" i="20"/>
  <c r="L303" i="20" s="1"/>
  <c r="H12" i="20"/>
  <c r="L12" i="20" s="1"/>
  <c r="H13" i="20"/>
  <c r="I13" i="20" s="1"/>
  <c r="H14" i="20"/>
  <c r="I14" i="20" s="1"/>
  <c r="H15" i="20"/>
  <c r="L15" i="20" s="1"/>
  <c r="H16" i="20"/>
  <c r="L16" i="20" s="1"/>
  <c r="H17" i="20"/>
  <c r="L17" i="20" s="1"/>
  <c r="H11" i="20"/>
  <c r="L11" i="20" s="1"/>
  <c r="I15" i="20"/>
  <c r="I18" i="20"/>
  <c r="I19" i="20"/>
  <c r="I20" i="20"/>
  <c r="I21" i="20"/>
  <c r="I24" i="20"/>
  <c r="I26" i="20"/>
  <c r="I27" i="20"/>
  <c r="I28" i="20"/>
  <c r="I29" i="20"/>
  <c r="I30" i="20"/>
  <c r="I32" i="20"/>
  <c r="I34" i="20"/>
  <c r="I35" i="20"/>
  <c r="I37" i="20"/>
  <c r="I38" i="20"/>
  <c r="I39" i="20"/>
  <c r="I40" i="20"/>
  <c r="I42" i="20"/>
  <c r="I43" i="20"/>
  <c r="I46" i="20"/>
  <c r="I48" i="20"/>
  <c r="I50" i="20"/>
  <c r="I51" i="20"/>
  <c r="I56" i="20"/>
  <c r="I58" i="20"/>
  <c r="I59" i="20"/>
  <c r="I60" i="20"/>
  <c r="I61" i="20"/>
  <c r="I64" i="20"/>
  <c r="I66" i="20"/>
  <c r="I67" i="20"/>
  <c r="I68" i="20"/>
  <c r="I69" i="20"/>
  <c r="I70" i="20"/>
  <c r="I72" i="20"/>
  <c r="I74" i="20"/>
  <c r="I75" i="20"/>
  <c r="I77" i="20"/>
  <c r="I78" i="20"/>
  <c r="I80" i="20"/>
  <c r="I82" i="20"/>
  <c r="I83" i="20"/>
  <c r="I88" i="20"/>
  <c r="I90" i="20"/>
  <c r="I91" i="20"/>
  <c r="I92" i="20"/>
  <c r="I93" i="20"/>
  <c r="I96" i="20"/>
  <c r="I98" i="20"/>
  <c r="I99" i="20"/>
  <c r="I100" i="20"/>
  <c r="I101" i="20"/>
  <c r="I102" i="20"/>
  <c r="I103" i="20"/>
  <c r="I104" i="20"/>
  <c r="I106" i="20"/>
  <c r="I107" i="20"/>
  <c r="I108" i="20"/>
  <c r="I109" i="20"/>
  <c r="I110" i="20"/>
  <c r="I112" i="20"/>
  <c r="I114" i="20"/>
  <c r="I115" i="20"/>
  <c r="I118" i="20"/>
  <c r="I119" i="20"/>
  <c r="I120" i="20"/>
  <c r="I122" i="20"/>
  <c r="I123" i="20"/>
  <c r="I128" i="20"/>
  <c r="I130" i="20"/>
  <c r="I131" i="20"/>
  <c r="I136" i="20"/>
  <c r="I138" i="20"/>
  <c r="I139" i="20"/>
  <c r="I140" i="20"/>
  <c r="I141" i="20"/>
  <c r="I142" i="20"/>
  <c r="I144" i="20"/>
  <c r="I146" i="20"/>
  <c r="I147" i="20"/>
  <c r="I149" i="20"/>
  <c r="I150" i="20"/>
  <c r="I152" i="20"/>
  <c r="I154" i="20"/>
  <c r="I155" i="20"/>
  <c r="I160" i="20"/>
  <c r="I162" i="20"/>
  <c r="I163" i="20"/>
  <c r="I170" i="20"/>
  <c r="I171" i="20"/>
  <c r="I172" i="20"/>
  <c r="I173" i="20"/>
  <c r="I174" i="20"/>
  <c r="I178" i="20"/>
  <c r="I179" i="20"/>
  <c r="I180" i="20"/>
  <c r="I181" i="20"/>
  <c r="I182" i="20"/>
  <c r="I183" i="20"/>
  <c r="I184" i="20"/>
  <c r="I186" i="20"/>
  <c r="I187" i="20"/>
  <c r="I189" i="20"/>
  <c r="I190" i="20"/>
  <c r="I192" i="20"/>
  <c r="I194" i="20"/>
  <c r="I195" i="20"/>
  <c r="I200" i="20"/>
  <c r="I202" i="20"/>
  <c r="I203" i="20"/>
  <c r="I210" i="20"/>
  <c r="I211" i="20"/>
  <c r="I212" i="20"/>
  <c r="I213" i="20"/>
  <c r="I214" i="20"/>
  <c r="I216" i="20"/>
  <c r="I218" i="20"/>
  <c r="I219" i="20"/>
  <c r="I221" i="20"/>
  <c r="I222" i="20"/>
  <c r="I224" i="20"/>
  <c r="I226" i="20"/>
  <c r="I227" i="20"/>
  <c r="I231" i="20"/>
  <c r="I232" i="20"/>
  <c r="I234" i="20"/>
  <c r="I235" i="20"/>
  <c r="I242" i="20"/>
  <c r="I243" i="20"/>
  <c r="I244" i="20"/>
  <c r="I250" i="20"/>
  <c r="I251" i="20"/>
  <c r="I252" i="20"/>
  <c r="I253" i="20"/>
  <c r="I254" i="20"/>
  <c r="I256" i="20"/>
  <c r="I258" i="20"/>
  <c r="I259" i="20"/>
  <c r="I261" i="20"/>
  <c r="I262" i="20"/>
  <c r="I264" i="20"/>
  <c r="I266" i="20"/>
  <c r="I267" i="20"/>
  <c r="I272" i="20"/>
  <c r="I274" i="20"/>
  <c r="I275" i="20"/>
  <c r="I282" i="20"/>
  <c r="I283" i="20"/>
  <c r="I284" i="20"/>
  <c r="I285" i="20"/>
  <c r="I288" i="20"/>
  <c r="I290" i="20"/>
  <c r="I291" i="20"/>
  <c r="I294" i="20"/>
  <c r="I295" i="20"/>
  <c r="I296" i="20"/>
  <c r="I298" i="20"/>
  <c r="I299" i="20"/>
  <c r="I302" i="20"/>
  <c r="I10" i="20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AA96" i="5"/>
  <c r="AA97" i="5"/>
  <c r="AA98" i="5"/>
  <c r="AA99" i="5"/>
  <c r="AA100" i="5"/>
  <c r="AA101" i="5"/>
  <c r="AA102" i="5"/>
  <c r="AA103" i="5"/>
  <c r="AA104" i="5"/>
  <c r="AA105" i="5"/>
  <c r="AA106" i="5"/>
  <c r="AA107" i="5"/>
  <c r="AA108" i="5"/>
  <c r="AA109" i="5"/>
  <c r="AA110" i="5"/>
  <c r="AA111" i="5"/>
  <c r="AA112" i="5"/>
  <c r="AA113" i="5"/>
  <c r="AA114" i="5"/>
  <c r="AA115" i="5"/>
  <c r="AA116" i="5"/>
  <c r="AA117" i="5"/>
  <c r="AA118" i="5"/>
  <c r="AA119" i="5"/>
  <c r="AA120" i="5"/>
  <c r="AA121" i="5"/>
  <c r="AA122" i="5"/>
  <c r="AA123" i="5"/>
  <c r="AA124" i="5"/>
  <c r="AA125" i="5"/>
  <c r="AA126" i="5"/>
  <c r="AA127" i="5"/>
  <c r="AA128" i="5"/>
  <c r="AA129" i="5"/>
  <c r="AA130" i="5"/>
  <c r="AA131" i="5"/>
  <c r="AA132" i="5"/>
  <c r="AA133" i="5"/>
  <c r="AA134" i="5"/>
  <c r="AA135" i="5"/>
  <c r="AA136" i="5"/>
  <c r="AA137" i="5"/>
  <c r="AA138" i="5"/>
  <c r="AA139" i="5"/>
  <c r="AA140" i="5"/>
  <c r="AA141" i="5"/>
  <c r="AA142" i="5"/>
  <c r="AA143" i="5"/>
  <c r="AA144" i="5"/>
  <c r="AA145" i="5"/>
  <c r="AA146" i="5"/>
  <c r="AA147" i="5"/>
  <c r="AA148" i="5"/>
  <c r="AA149" i="5"/>
  <c r="AA150" i="5"/>
  <c r="AA151" i="5"/>
  <c r="AA152" i="5"/>
  <c r="AA153" i="5"/>
  <c r="AA154" i="5"/>
  <c r="AA155" i="5"/>
  <c r="AA156" i="5"/>
  <c r="AA157" i="5"/>
  <c r="AA158" i="5"/>
  <c r="AA159" i="5"/>
  <c r="AA160" i="5"/>
  <c r="AA161" i="5"/>
  <c r="AA162" i="5"/>
  <c r="AA163" i="5"/>
  <c r="AA164" i="5"/>
  <c r="AA165" i="5"/>
  <c r="AA166" i="5"/>
  <c r="AA167" i="5"/>
  <c r="AA168" i="5"/>
  <c r="AA169" i="5"/>
  <c r="AA170" i="5"/>
  <c r="AA171" i="5"/>
  <c r="AA172" i="5"/>
  <c r="AA173" i="5"/>
  <c r="AA174" i="5"/>
  <c r="AA175" i="5"/>
  <c r="AA176" i="5"/>
  <c r="AA177" i="5"/>
  <c r="AA178" i="5"/>
  <c r="AA179" i="5"/>
  <c r="AA180" i="5"/>
  <c r="AA181" i="5"/>
  <c r="AA182" i="5"/>
  <c r="AA183" i="5"/>
  <c r="AA184" i="5"/>
  <c r="AA185" i="5"/>
  <c r="AA186" i="5"/>
  <c r="AA187" i="5"/>
  <c r="AA188" i="5"/>
  <c r="AA189" i="5"/>
  <c r="AA190" i="5"/>
  <c r="AA191" i="5"/>
  <c r="AA192" i="5"/>
  <c r="AA193" i="5"/>
  <c r="AA194" i="5"/>
  <c r="AA195" i="5"/>
  <c r="AA196" i="5"/>
  <c r="AA197" i="5"/>
  <c r="AA198" i="5"/>
  <c r="AA199" i="5"/>
  <c r="AA200" i="5"/>
  <c r="AA201" i="5"/>
  <c r="AA202" i="5"/>
  <c r="AA203" i="5"/>
  <c r="AA204" i="5"/>
  <c r="AA205" i="5"/>
  <c r="AA206" i="5"/>
  <c r="AA207" i="5"/>
  <c r="AA208" i="5"/>
  <c r="AA209" i="5"/>
  <c r="AA210" i="5"/>
  <c r="AA211" i="5"/>
  <c r="AA212" i="5"/>
  <c r="AA213" i="5"/>
  <c r="AA214" i="5"/>
  <c r="AA215" i="5"/>
  <c r="AA216" i="5"/>
  <c r="AA217" i="5"/>
  <c r="AA218" i="5"/>
  <c r="AA219" i="5"/>
  <c r="AA220" i="5"/>
  <c r="AA221" i="5"/>
  <c r="AA222" i="5"/>
  <c r="AA223" i="5"/>
  <c r="AA224" i="5"/>
  <c r="AA225" i="5"/>
  <c r="AA226" i="5"/>
  <c r="AA227" i="5"/>
  <c r="AA228" i="5"/>
  <c r="AA229" i="5"/>
  <c r="AA230" i="5"/>
  <c r="AA231" i="5"/>
  <c r="AA232" i="5"/>
  <c r="AA233" i="5"/>
  <c r="AA234" i="5"/>
  <c r="AA235" i="5"/>
  <c r="AA236" i="5"/>
  <c r="AA237" i="5"/>
  <c r="AA238" i="5"/>
  <c r="AA239" i="5"/>
  <c r="AA240" i="5"/>
  <c r="AA241" i="5"/>
  <c r="AA242" i="5"/>
  <c r="AA243" i="5"/>
  <c r="AA244" i="5"/>
  <c r="AA245" i="5"/>
  <c r="AA246" i="5"/>
  <c r="AA247" i="5"/>
  <c r="AA248" i="5"/>
  <c r="AA249" i="5"/>
  <c r="AA250" i="5"/>
  <c r="AA251" i="5"/>
  <c r="AA252" i="5"/>
  <c r="AA253" i="5"/>
  <c r="AA254" i="5"/>
  <c r="AA255" i="5"/>
  <c r="AA256" i="5"/>
  <c r="AA257" i="5"/>
  <c r="AA258" i="5"/>
  <c r="AA259" i="5"/>
  <c r="AA260" i="5"/>
  <c r="AA261" i="5"/>
  <c r="AA262" i="5"/>
  <c r="AA263" i="5"/>
  <c r="AA264" i="5"/>
  <c r="AA265" i="5"/>
  <c r="AA266" i="5"/>
  <c r="AA267" i="5"/>
  <c r="AA268" i="5"/>
  <c r="AA269" i="5"/>
  <c r="AA270" i="5"/>
  <c r="AA271" i="5"/>
  <c r="AA272" i="5"/>
  <c r="AA273" i="5"/>
  <c r="AA274" i="5"/>
  <c r="AA275" i="5"/>
  <c r="AA276" i="5"/>
  <c r="AA277" i="5"/>
  <c r="AA278" i="5"/>
  <c r="AA279" i="5"/>
  <c r="AA280" i="5"/>
  <c r="AA281" i="5"/>
  <c r="AA282" i="5"/>
  <c r="AA283" i="5"/>
  <c r="AA284" i="5"/>
  <c r="AA285" i="5"/>
  <c r="AA286" i="5"/>
  <c r="AA287" i="5"/>
  <c r="AA288" i="5"/>
  <c r="AA289" i="5"/>
  <c r="AA290" i="5"/>
  <c r="AA291" i="5"/>
  <c r="AA292" i="5"/>
  <c r="AA293" i="5"/>
  <c r="AA294" i="5"/>
  <c r="AA295" i="5"/>
  <c r="AA296" i="5"/>
  <c r="AA297" i="5"/>
  <c r="AA298" i="5"/>
  <c r="AA299" i="5"/>
  <c r="AA300" i="5"/>
  <c r="AA301" i="5"/>
  <c r="AA302" i="5"/>
  <c r="AA303" i="5"/>
  <c r="AA11" i="5"/>
  <c r="AA12" i="5"/>
  <c r="AA13" i="5"/>
  <c r="AA10" i="5"/>
  <c r="L22" i="20" l="1"/>
  <c r="I12" i="20"/>
  <c r="I277" i="20"/>
  <c r="I246" i="20"/>
  <c r="I236" i="20"/>
  <c r="I205" i="20"/>
  <c r="I165" i="20"/>
  <c r="I133" i="20"/>
  <c r="I52" i="20"/>
  <c r="L36" i="20"/>
  <c r="I286" i="20"/>
  <c r="I276" i="20"/>
  <c r="I245" i="20"/>
  <c r="I204" i="20"/>
  <c r="I164" i="20"/>
  <c r="I132" i="20"/>
  <c r="I11" i="20"/>
  <c r="I17" i="20"/>
  <c r="I293" i="20"/>
  <c r="I301" i="20"/>
  <c r="I292" i="20"/>
  <c r="I270" i="20"/>
  <c r="I260" i="20"/>
  <c r="I240" i="20"/>
  <c r="I230" i="20"/>
  <c r="I220" i="20"/>
  <c r="I198" i="20"/>
  <c r="I188" i="20"/>
  <c r="I168" i="20"/>
  <c r="I158" i="20"/>
  <c r="I148" i="20"/>
  <c r="I126" i="20"/>
  <c r="I117" i="20"/>
  <c r="I86" i="20"/>
  <c r="I76" i="20"/>
  <c r="I55" i="20"/>
  <c r="I45" i="20"/>
  <c r="I16" i="20"/>
  <c r="L14" i="20"/>
  <c r="I300" i="20"/>
  <c r="I280" i="20"/>
  <c r="I269" i="20"/>
  <c r="I248" i="20"/>
  <c r="I238" i="20"/>
  <c r="I229" i="20"/>
  <c r="I208" i="20"/>
  <c r="I197" i="20"/>
  <c r="I167" i="20"/>
  <c r="I157" i="20"/>
  <c r="I125" i="20"/>
  <c r="I116" i="20"/>
  <c r="I85" i="20"/>
  <c r="I54" i="20"/>
  <c r="I44" i="20"/>
  <c r="I278" i="20"/>
  <c r="I268" i="20"/>
  <c r="I247" i="20"/>
  <c r="I237" i="20"/>
  <c r="I228" i="20"/>
  <c r="I206" i="20"/>
  <c r="I196" i="20"/>
  <c r="I176" i="20"/>
  <c r="I166" i="20"/>
  <c r="I156" i="20"/>
  <c r="I134" i="20"/>
  <c r="I124" i="20"/>
  <c r="I94" i="20"/>
  <c r="I84" i="20"/>
  <c r="I62" i="20"/>
  <c r="I53" i="20"/>
  <c r="I303" i="20"/>
  <c r="I239" i="20"/>
  <c r="I175" i="20"/>
  <c r="I111" i="20"/>
  <c r="I47" i="20"/>
  <c r="L13" i="20"/>
  <c r="L297" i="20"/>
  <c r="L289" i="20"/>
  <c r="L281" i="20"/>
  <c r="L273" i="20"/>
  <c r="L265" i="20"/>
  <c r="L257" i="20"/>
  <c r="L249" i="20"/>
  <c r="L241" i="20"/>
  <c r="L233" i="20"/>
  <c r="L225" i="20"/>
  <c r="L217" i="20"/>
  <c r="L209" i="20"/>
  <c r="L201" i="20"/>
  <c r="L193" i="20"/>
  <c r="L185" i="20"/>
  <c r="L177" i="20"/>
  <c r="L169" i="20"/>
  <c r="L161" i="20"/>
  <c r="L153" i="20"/>
  <c r="L145" i="20"/>
  <c r="L137" i="20"/>
  <c r="L129" i="20"/>
  <c r="L121" i="20"/>
  <c r="L113" i="20"/>
  <c r="L105" i="20"/>
  <c r="L97" i="20"/>
  <c r="L89" i="20"/>
  <c r="L81" i="20"/>
  <c r="L73" i="20"/>
  <c r="L65" i="20"/>
  <c r="L57" i="20"/>
  <c r="L49" i="20"/>
  <c r="L41" i="20"/>
  <c r="I255" i="20"/>
  <c r="I191" i="20"/>
  <c r="I127" i="20"/>
  <c r="I63" i="20"/>
  <c r="I263" i="20"/>
  <c r="I199" i="20"/>
  <c r="I135" i="20"/>
  <c r="I71" i="20"/>
  <c r="L287" i="20"/>
  <c r="L279" i="20"/>
  <c r="L271" i="20"/>
  <c r="L223" i="20"/>
  <c r="L215" i="20"/>
  <c r="L207" i="20"/>
  <c r="L159" i="20"/>
  <c r="L151" i="20"/>
  <c r="L143" i="20"/>
  <c r="L95" i="20"/>
  <c r="L87" i="20"/>
  <c r="L79" i="20"/>
  <c r="L33" i="20"/>
  <c r="L25" i="20"/>
  <c r="I23" i="20"/>
  <c r="I31" i="20"/>
  <c r="O10" i="20"/>
  <c r="P10" i="20" s="1"/>
  <c r="Y10" i="5" l="1"/>
  <c r="X10" i="5"/>
  <c r="U12" i="5"/>
  <c r="U13" i="5"/>
  <c r="U14" i="5"/>
  <c r="U15" i="5"/>
  <c r="U16" i="5"/>
  <c r="U17" i="5"/>
  <c r="U11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7" i="5"/>
  <c r="U38" i="5"/>
  <c r="U285" i="5"/>
  <c r="U39" i="5"/>
  <c r="U40" i="5"/>
  <c r="U41" i="5"/>
  <c r="U42" i="5"/>
  <c r="U43" i="5"/>
  <c r="U44" i="5"/>
  <c r="U45" i="5"/>
  <c r="U46" i="5"/>
  <c r="U36" i="5"/>
  <c r="U47" i="5"/>
  <c r="U48" i="5"/>
  <c r="U49" i="5"/>
  <c r="U50" i="5"/>
  <c r="U51" i="5"/>
  <c r="U52" i="5"/>
  <c r="U54" i="5"/>
  <c r="U55" i="5"/>
  <c r="U56" i="5"/>
  <c r="U57" i="5"/>
  <c r="U53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1" i="5"/>
  <c r="U93" i="5"/>
  <c r="U94" i="5"/>
  <c r="U95" i="5"/>
  <c r="U96" i="5"/>
  <c r="U97" i="5"/>
  <c r="U98" i="5"/>
  <c r="U99" i="5"/>
  <c r="U100" i="5"/>
  <c r="U101" i="5"/>
  <c r="U102" i="5"/>
  <c r="U103" i="5"/>
  <c r="U104" i="5"/>
  <c r="U105" i="5"/>
  <c r="U106" i="5"/>
  <c r="U107" i="5"/>
  <c r="U108" i="5"/>
  <c r="U109" i="5"/>
  <c r="U110" i="5"/>
  <c r="U111" i="5"/>
  <c r="U112" i="5"/>
  <c r="U113" i="5"/>
  <c r="U114" i="5"/>
  <c r="U115" i="5"/>
  <c r="U116" i="5"/>
  <c r="U117" i="5"/>
  <c r="U118" i="5"/>
  <c r="U119" i="5"/>
  <c r="U120" i="5"/>
  <c r="U179" i="5"/>
  <c r="U121" i="5"/>
  <c r="U122" i="5"/>
  <c r="U123" i="5"/>
  <c r="U90" i="5"/>
  <c r="U92" i="5"/>
  <c r="U124" i="5"/>
  <c r="U125" i="5"/>
  <c r="U126" i="5"/>
  <c r="U128" i="5"/>
  <c r="U129" i="5"/>
  <c r="U130" i="5"/>
  <c r="U127" i="5"/>
  <c r="U131" i="5"/>
  <c r="U132" i="5"/>
  <c r="U133" i="5"/>
  <c r="U134" i="5"/>
  <c r="U135" i="5"/>
  <c r="U136" i="5"/>
  <c r="U137" i="5"/>
  <c r="U138" i="5"/>
  <c r="U139" i="5"/>
  <c r="U140" i="5"/>
  <c r="U142" i="5"/>
  <c r="U143" i="5"/>
  <c r="U144" i="5"/>
  <c r="U145" i="5"/>
  <c r="U146" i="5"/>
  <c r="U147" i="5"/>
  <c r="U148" i="5"/>
  <c r="U141" i="5"/>
  <c r="U183" i="5"/>
  <c r="U149" i="5"/>
  <c r="U150" i="5"/>
  <c r="U151" i="5"/>
  <c r="U152" i="5"/>
  <c r="U153" i="5"/>
  <c r="U154" i="5"/>
  <c r="U155" i="5"/>
  <c r="U156" i="5"/>
  <c r="U157" i="5"/>
  <c r="U158" i="5"/>
  <c r="U159" i="5"/>
  <c r="U160" i="5"/>
  <c r="U161" i="5"/>
  <c r="U162" i="5"/>
  <c r="U163" i="5"/>
  <c r="U165" i="5"/>
  <c r="U164" i="5"/>
  <c r="U166" i="5"/>
  <c r="U167" i="5"/>
  <c r="U168" i="5"/>
  <c r="U169" i="5"/>
  <c r="U170" i="5"/>
  <c r="U171" i="5"/>
  <c r="U172" i="5"/>
  <c r="U173" i="5"/>
  <c r="U174" i="5"/>
  <c r="U175" i="5"/>
  <c r="U176" i="5"/>
  <c r="U177" i="5"/>
  <c r="U178" i="5"/>
  <c r="U180" i="5"/>
  <c r="U181" i="5"/>
  <c r="U182" i="5"/>
  <c r="U184" i="5"/>
  <c r="U185" i="5"/>
  <c r="U187" i="5"/>
  <c r="U189" i="5"/>
  <c r="U190" i="5"/>
  <c r="U191" i="5"/>
  <c r="U192" i="5"/>
  <c r="U193" i="5"/>
  <c r="U194" i="5"/>
  <c r="U186" i="5"/>
  <c r="U195" i="5"/>
  <c r="U196" i="5"/>
  <c r="U197" i="5"/>
  <c r="U198" i="5"/>
  <c r="U199" i="5"/>
  <c r="U200" i="5"/>
  <c r="U202" i="5"/>
  <c r="U203" i="5"/>
  <c r="U204" i="5"/>
  <c r="U205" i="5"/>
  <c r="U206" i="5"/>
  <c r="U207" i="5"/>
  <c r="U208" i="5"/>
  <c r="U209" i="5"/>
  <c r="U210" i="5"/>
  <c r="U211" i="5"/>
  <c r="U212" i="5"/>
  <c r="U213" i="5"/>
  <c r="U214" i="5"/>
  <c r="U201" i="5"/>
  <c r="U215" i="5"/>
  <c r="U217" i="5"/>
  <c r="U218" i="5"/>
  <c r="U219" i="5"/>
  <c r="U220" i="5"/>
  <c r="U221" i="5"/>
  <c r="U222" i="5"/>
  <c r="U223" i="5"/>
  <c r="U224" i="5"/>
  <c r="U225" i="5"/>
  <c r="U226" i="5"/>
  <c r="U227" i="5"/>
  <c r="U228" i="5"/>
  <c r="U229" i="5"/>
  <c r="U230" i="5"/>
  <c r="U231" i="5"/>
  <c r="U216" i="5"/>
  <c r="U232" i="5"/>
  <c r="U233" i="5"/>
  <c r="U234" i="5"/>
  <c r="U236" i="5"/>
  <c r="U237" i="5"/>
  <c r="U238" i="5"/>
  <c r="U239" i="5"/>
  <c r="U240" i="5"/>
  <c r="U241" i="5"/>
  <c r="U242" i="5"/>
  <c r="U243" i="5"/>
  <c r="U245" i="5"/>
  <c r="U246" i="5"/>
  <c r="U247" i="5"/>
  <c r="U248" i="5"/>
  <c r="U249" i="5"/>
  <c r="U250" i="5"/>
  <c r="U251" i="5"/>
  <c r="U252" i="5"/>
  <c r="U253" i="5"/>
  <c r="U254" i="5"/>
  <c r="U255" i="5"/>
  <c r="U256" i="5"/>
  <c r="U257" i="5"/>
  <c r="U258" i="5"/>
  <c r="U282" i="5"/>
  <c r="U235" i="5"/>
  <c r="U244" i="5"/>
  <c r="U259" i="5"/>
  <c r="U260" i="5"/>
  <c r="U261" i="5"/>
  <c r="U262" i="5"/>
  <c r="U263" i="5"/>
  <c r="U264" i="5"/>
  <c r="U265" i="5"/>
  <c r="U266" i="5"/>
  <c r="U267" i="5"/>
  <c r="U268" i="5"/>
  <c r="U269" i="5"/>
  <c r="U270" i="5"/>
  <c r="U271" i="5"/>
  <c r="U188" i="5"/>
  <c r="U272" i="5"/>
  <c r="U273" i="5"/>
  <c r="U274" i="5"/>
  <c r="U275" i="5"/>
  <c r="U276" i="5"/>
  <c r="U277" i="5"/>
  <c r="U278" i="5"/>
  <c r="U279" i="5"/>
  <c r="U280" i="5"/>
  <c r="U281" i="5"/>
  <c r="U283" i="5"/>
  <c r="U284" i="5"/>
  <c r="U286" i="5"/>
  <c r="U287" i="5"/>
  <c r="U288" i="5"/>
  <c r="U289" i="5"/>
  <c r="U290" i="5"/>
  <c r="U291" i="5"/>
  <c r="U292" i="5"/>
  <c r="U293" i="5"/>
  <c r="U294" i="5"/>
  <c r="U295" i="5"/>
  <c r="U296" i="5"/>
  <c r="U297" i="5"/>
  <c r="U298" i="5"/>
  <c r="U299" i="5"/>
  <c r="U300" i="5"/>
  <c r="U301" i="5"/>
  <c r="U302" i="5"/>
  <c r="U303" i="5"/>
  <c r="U10" i="5"/>
  <c r="V10" i="5"/>
  <c r="W12" i="5"/>
  <c r="W13" i="5"/>
  <c r="W14" i="5"/>
  <c r="W15" i="5"/>
  <c r="W16" i="5"/>
  <c r="W17" i="5"/>
  <c r="W11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7" i="5"/>
  <c r="W38" i="5"/>
  <c r="W285" i="5"/>
  <c r="W39" i="5"/>
  <c r="W40" i="5"/>
  <c r="W41" i="5"/>
  <c r="W42" i="5"/>
  <c r="W43" i="5"/>
  <c r="W44" i="5"/>
  <c r="W45" i="5"/>
  <c r="W46" i="5"/>
  <c r="W36" i="5"/>
  <c r="W47" i="5"/>
  <c r="W48" i="5"/>
  <c r="W49" i="5"/>
  <c r="W50" i="5"/>
  <c r="W51" i="5"/>
  <c r="W52" i="5"/>
  <c r="W54" i="5"/>
  <c r="W55" i="5"/>
  <c r="W56" i="5"/>
  <c r="W57" i="5"/>
  <c r="W53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1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79" i="5"/>
  <c r="W121" i="5"/>
  <c r="W122" i="5"/>
  <c r="W123" i="5"/>
  <c r="W90" i="5"/>
  <c r="W92" i="5"/>
  <c r="W124" i="5"/>
  <c r="W125" i="5"/>
  <c r="W126" i="5"/>
  <c r="W128" i="5"/>
  <c r="W129" i="5"/>
  <c r="W130" i="5"/>
  <c r="W127" i="5"/>
  <c r="W131" i="5"/>
  <c r="W132" i="5"/>
  <c r="W133" i="5"/>
  <c r="W134" i="5"/>
  <c r="W135" i="5"/>
  <c r="W136" i="5"/>
  <c r="W137" i="5"/>
  <c r="W138" i="5"/>
  <c r="W139" i="5"/>
  <c r="W140" i="5"/>
  <c r="W142" i="5"/>
  <c r="W143" i="5"/>
  <c r="W144" i="5"/>
  <c r="W145" i="5"/>
  <c r="W146" i="5"/>
  <c r="W147" i="5"/>
  <c r="W148" i="5"/>
  <c r="W141" i="5"/>
  <c r="W183" i="5"/>
  <c r="W149" i="5"/>
  <c r="W150" i="5"/>
  <c r="W151" i="5"/>
  <c r="W152" i="5"/>
  <c r="W153" i="5"/>
  <c r="W154" i="5"/>
  <c r="W155" i="5"/>
  <c r="W156" i="5"/>
  <c r="W157" i="5"/>
  <c r="W158" i="5"/>
  <c r="W159" i="5"/>
  <c r="W160" i="5"/>
  <c r="W161" i="5"/>
  <c r="W162" i="5"/>
  <c r="W163" i="5"/>
  <c r="W165" i="5"/>
  <c r="W164" i="5"/>
  <c r="W166" i="5"/>
  <c r="W167" i="5"/>
  <c r="W168" i="5"/>
  <c r="W169" i="5"/>
  <c r="W170" i="5"/>
  <c r="W171" i="5"/>
  <c r="W172" i="5"/>
  <c r="W173" i="5"/>
  <c r="W174" i="5"/>
  <c r="W175" i="5"/>
  <c r="W176" i="5"/>
  <c r="W177" i="5"/>
  <c r="W178" i="5"/>
  <c r="W180" i="5"/>
  <c r="W181" i="5"/>
  <c r="W182" i="5"/>
  <c r="W184" i="5"/>
  <c r="W185" i="5"/>
  <c r="W187" i="5"/>
  <c r="W189" i="5"/>
  <c r="W190" i="5"/>
  <c r="W191" i="5"/>
  <c r="W192" i="5"/>
  <c r="W193" i="5"/>
  <c r="W194" i="5"/>
  <c r="W186" i="5"/>
  <c r="W195" i="5"/>
  <c r="W196" i="5"/>
  <c r="W197" i="5"/>
  <c r="W198" i="5"/>
  <c r="W199" i="5"/>
  <c r="W200" i="5"/>
  <c r="W202" i="5"/>
  <c r="W203" i="5"/>
  <c r="W204" i="5"/>
  <c r="W205" i="5"/>
  <c r="W206" i="5"/>
  <c r="W207" i="5"/>
  <c r="W208" i="5"/>
  <c r="W209" i="5"/>
  <c r="W210" i="5"/>
  <c r="W211" i="5"/>
  <c r="W212" i="5"/>
  <c r="W213" i="5"/>
  <c r="W214" i="5"/>
  <c r="W201" i="5"/>
  <c r="W215" i="5"/>
  <c r="W217" i="5"/>
  <c r="W218" i="5"/>
  <c r="W219" i="5"/>
  <c r="W220" i="5"/>
  <c r="W221" i="5"/>
  <c r="W222" i="5"/>
  <c r="W223" i="5"/>
  <c r="W224" i="5"/>
  <c r="W225" i="5"/>
  <c r="W226" i="5"/>
  <c r="W227" i="5"/>
  <c r="W228" i="5"/>
  <c r="W229" i="5"/>
  <c r="W230" i="5"/>
  <c r="W231" i="5"/>
  <c r="W216" i="5"/>
  <c r="W232" i="5"/>
  <c r="W233" i="5"/>
  <c r="W234" i="5"/>
  <c r="W236" i="5"/>
  <c r="W237" i="5"/>
  <c r="W238" i="5"/>
  <c r="W239" i="5"/>
  <c r="W240" i="5"/>
  <c r="W241" i="5"/>
  <c r="W242" i="5"/>
  <c r="W243" i="5"/>
  <c r="W245" i="5"/>
  <c r="W246" i="5"/>
  <c r="W247" i="5"/>
  <c r="W248" i="5"/>
  <c r="W249" i="5"/>
  <c r="W250" i="5"/>
  <c r="W251" i="5"/>
  <c r="W252" i="5"/>
  <c r="W253" i="5"/>
  <c r="W254" i="5"/>
  <c r="W255" i="5"/>
  <c r="W256" i="5"/>
  <c r="W257" i="5"/>
  <c r="W258" i="5"/>
  <c r="W282" i="5"/>
  <c r="W235" i="5"/>
  <c r="W244" i="5"/>
  <c r="W259" i="5"/>
  <c r="W260" i="5"/>
  <c r="W261" i="5"/>
  <c r="W262" i="5"/>
  <c r="W263" i="5"/>
  <c r="W264" i="5"/>
  <c r="W265" i="5"/>
  <c r="W266" i="5"/>
  <c r="W267" i="5"/>
  <c r="W268" i="5"/>
  <c r="W269" i="5"/>
  <c r="W270" i="5"/>
  <c r="W271" i="5"/>
  <c r="W188" i="5"/>
  <c r="W272" i="5"/>
  <c r="W273" i="5"/>
  <c r="W274" i="5"/>
  <c r="W275" i="5"/>
  <c r="W276" i="5"/>
  <c r="W277" i="5"/>
  <c r="W278" i="5"/>
  <c r="W279" i="5"/>
  <c r="W280" i="5"/>
  <c r="W281" i="5"/>
  <c r="W283" i="5"/>
  <c r="W284" i="5"/>
  <c r="W286" i="5"/>
  <c r="W287" i="5"/>
  <c r="W288" i="5"/>
  <c r="W289" i="5"/>
  <c r="W290" i="5"/>
  <c r="W291" i="5"/>
  <c r="W292" i="5"/>
  <c r="W293" i="5"/>
  <c r="W294" i="5"/>
  <c r="W295" i="5"/>
  <c r="W296" i="5"/>
  <c r="W297" i="5"/>
  <c r="W298" i="5"/>
  <c r="W299" i="5"/>
  <c r="W300" i="5"/>
  <c r="W301" i="5"/>
  <c r="W302" i="5"/>
  <c r="W303" i="5"/>
  <c r="W10" i="5"/>
  <c r="F10" i="23"/>
  <c r="C10" i="23"/>
  <c r="M13" i="20" l="1"/>
  <c r="O13" i="20" s="1"/>
  <c r="P13" i="20" s="1"/>
  <c r="M51" i="20"/>
  <c r="O51" i="20" s="1"/>
  <c r="P51" i="20" s="1"/>
  <c r="M59" i="20"/>
  <c r="O59" i="20" s="1"/>
  <c r="P59" i="20" s="1"/>
  <c r="M67" i="20"/>
  <c r="O67" i="20" s="1"/>
  <c r="P67" i="20" s="1"/>
  <c r="M75" i="20"/>
  <c r="O75" i="20" s="1"/>
  <c r="P75" i="20" s="1"/>
  <c r="M117" i="20"/>
  <c r="O117" i="20" s="1"/>
  <c r="P117" i="20" s="1"/>
  <c r="M90" i="20"/>
  <c r="O90" i="20" s="1"/>
  <c r="P90" i="20" s="1"/>
  <c r="M127" i="20"/>
  <c r="O127" i="20" s="1"/>
  <c r="P127" i="20" s="1"/>
  <c r="M138" i="20"/>
  <c r="O138" i="20" s="1"/>
  <c r="P138" i="20" s="1"/>
  <c r="M177" i="20"/>
  <c r="O177" i="20" s="1"/>
  <c r="P177" i="20" s="1"/>
  <c r="M189" i="20"/>
  <c r="O189" i="20" s="1"/>
  <c r="P189" i="20" s="1"/>
  <c r="M196" i="20"/>
  <c r="O196" i="20" s="1"/>
  <c r="P196" i="20" s="1"/>
  <c r="M205" i="20"/>
  <c r="O205" i="20" s="1"/>
  <c r="P205" i="20" s="1"/>
  <c r="M246" i="20"/>
  <c r="O246" i="20" s="1"/>
  <c r="P246" i="20" s="1"/>
  <c r="M254" i="20"/>
  <c r="O254" i="20" s="1"/>
  <c r="P254" i="20" s="1"/>
  <c r="M259" i="20"/>
  <c r="O259" i="20" s="1"/>
  <c r="P259" i="20" s="1"/>
  <c r="M10" i="21"/>
  <c r="U10" i="21"/>
  <c r="AC10" i="21"/>
  <c r="AV10" i="21"/>
  <c r="BJ10" i="21"/>
  <c r="BZ10" i="21"/>
  <c r="N11" i="21"/>
  <c r="V11" i="21"/>
  <c r="AD11" i="21"/>
  <c r="AR11" i="21"/>
  <c r="BB11" i="21"/>
  <c r="BR11" i="21"/>
  <c r="I11" i="21"/>
  <c r="J11" i="21"/>
  <c r="K11" i="21"/>
  <c r="M11" i="21"/>
  <c r="N10" i="21"/>
  <c r="O11" i="21"/>
  <c r="P11" i="21"/>
  <c r="Q11" i="21"/>
  <c r="R11" i="21"/>
  <c r="S11" i="21"/>
  <c r="U11" i="21"/>
  <c r="V10" i="21"/>
  <c r="W11" i="21"/>
  <c r="X11" i="21"/>
  <c r="Y11" i="21"/>
  <c r="Z11" i="21"/>
  <c r="AA11" i="21"/>
  <c r="AC11" i="21"/>
  <c r="AD10" i="21"/>
  <c r="AE11" i="21"/>
  <c r="AF11" i="21"/>
  <c r="AH11" i="21"/>
  <c r="AK11" i="21"/>
  <c r="AM11" i="21"/>
  <c r="AQ10" i="21"/>
  <c r="AS11" i="21"/>
  <c r="AT11" i="21"/>
  <c r="AU11" i="21"/>
  <c r="AV11" i="21"/>
  <c r="AY10" i="21"/>
  <c r="BA2" i="21"/>
  <c r="BB10" i="21"/>
  <c r="BG11" i="21"/>
  <c r="BJ11" i="21"/>
  <c r="BO10" i="21"/>
  <c r="BR10" i="21"/>
  <c r="BZ11" i="21"/>
  <c r="AN14" i="21"/>
  <c r="AW14" i="21"/>
  <c r="CF14" i="21" s="1"/>
  <c r="BD14" i="21"/>
  <c r="BE14" i="21" s="1"/>
  <c r="BP14" i="21"/>
  <c r="BX14" i="21" s="1"/>
  <c r="AN15" i="21"/>
  <c r="CE15" i="21" s="1"/>
  <c r="AW15" i="21"/>
  <c r="CF15" i="21" s="1"/>
  <c r="BD15" i="21"/>
  <c r="BE15" i="21" s="1"/>
  <c r="CG15" i="21" s="1"/>
  <c r="BP15" i="21"/>
  <c r="AN16" i="21"/>
  <c r="CE16" i="21" s="1"/>
  <c r="AW16" i="21"/>
  <c r="CF16" i="21" s="1"/>
  <c r="BD16" i="21"/>
  <c r="BE16" i="21" s="1"/>
  <c r="CG16" i="21" s="1"/>
  <c r="BP16" i="21"/>
  <c r="AN17" i="21"/>
  <c r="CE17" i="21" s="1"/>
  <c r="AW17" i="21"/>
  <c r="CF17" i="21" s="1"/>
  <c r="BD17" i="21"/>
  <c r="BE17" i="21" s="1"/>
  <c r="CG17" i="21" s="1"/>
  <c r="BP17" i="21"/>
  <c r="BX17" i="21" s="1"/>
  <c r="AN18" i="21"/>
  <c r="CE18" i="21" s="1"/>
  <c r="AW18" i="21"/>
  <c r="CF18" i="21" s="1"/>
  <c r="BD18" i="21"/>
  <c r="BL18" i="21" s="1"/>
  <c r="BM18" i="21" s="1"/>
  <c r="CH18" i="21" s="1"/>
  <c r="BP18" i="21"/>
  <c r="BX18" i="21" s="1"/>
  <c r="AN19" i="21"/>
  <c r="CE19" i="21" s="1"/>
  <c r="AW19" i="21"/>
  <c r="CF19" i="21" s="1"/>
  <c r="BD19" i="21"/>
  <c r="BP19" i="21"/>
  <c r="AN20" i="21"/>
  <c r="CE20" i="21" s="1"/>
  <c r="AW20" i="21"/>
  <c r="CF20" i="21" s="1"/>
  <c r="BD20" i="21"/>
  <c r="BL20" i="21" s="1"/>
  <c r="BP20" i="21"/>
  <c r="AN21" i="21"/>
  <c r="CE21" i="21" s="1"/>
  <c r="AW21" i="21"/>
  <c r="CF21" i="21" s="1"/>
  <c r="BD21" i="21"/>
  <c r="BE21" i="21" s="1"/>
  <c r="CG21" i="21" s="1"/>
  <c r="BP21" i="21"/>
  <c r="BX21" i="21" s="1"/>
  <c r="AN22" i="21"/>
  <c r="CE22" i="21" s="1"/>
  <c r="AW22" i="21"/>
  <c r="CF22" i="21" s="1"/>
  <c r="BD22" i="21"/>
  <c r="BE22" i="21" s="1"/>
  <c r="CG22" i="21" s="1"/>
  <c r="BP22" i="21"/>
  <c r="BX22" i="21" s="1"/>
  <c r="AN23" i="21"/>
  <c r="CE23" i="21" s="1"/>
  <c r="AW23" i="21"/>
  <c r="CF23" i="21" s="1"/>
  <c r="BD23" i="21"/>
  <c r="BE23" i="21" s="1"/>
  <c r="CG23" i="21" s="1"/>
  <c r="BP23" i="21"/>
  <c r="AN24" i="21"/>
  <c r="CE24" i="21" s="1"/>
  <c r="AW24" i="21"/>
  <c r="CF24" i="21" s="1"/>
  <c r="BD24" i="21"/>
  <c r="BE24" i="21" s="1"/>
  <c r="CG24" i="21" s="1"/>
  <c r="BP24" i="21"/>
  <c r="AN25" i="21"/>
  <c r="CE25" i="21" s="1"/>
  <c r="AW25" i="21"/>
  <c r="CF25" i="21" s="1"/>
  <c r="BD25" i="21"/>
  <c r="BL25" i="21" s="1"/>
  <c r="BM25" i="21" s="1"/>
  <c r="CH25" i="21" s="1"/>
  <c r="BP25" i="21"/>
  <c r="BX25" i="21" s="1"/>
  <c r="AN26" i="21"/>
  <c r="CE26" i="21" s="1"/>
  <c r="AW26" i="21"/>
  <c r="CF26" i="21" s="1"/>
  <c r="BD26" i="21"/>
  <c r="BL26" i="21" s="1"/>
  <c r="BM26" i="21" s="1"/>
  <c r="CH26" i="21" s="1"/>
  <c r="BP26" i="21"/>
  <c r="BX26" i="21" s="1"/>
  <c r="AN27" i="21"/>
  <c r="CE27" i="21" s="1"/>
  <c r="AW27" i="21"/>
  <c r="CF27" i="21" s="1"/>
  <c r="BD27" i="21"/>
  <c r="BP27" i="21"/>
  <c r="AN28" i="21"/>
  <c r="CE28" i="21" s="1"/>
  <c r="AW28" i="21"/>
  <c r="CF28" i="21" s="1"/>
  <c r="BD28" i="21"/>
  <c r="BL28" i="21" s="1"/>
  <c r="BP28" i="21"/>
  <c r="AN29" i="21"/>
  <c r="CE29" i="21" s="1"/>
  <c r="AW29" i="21"/>
  <c r="CF29" i="21" s="1"/>
  <c r="BD29" i="21"/>
  <c r="BE29" i="21" s="1"/>
  <c r="CG29" i="21" s="1"/>
  <c r="BP29" i="21"/>
  <c r="BX29" i="21" s="1"/>
  <c r="AN30" i="21"/>
  <c r="CE30" i="21" s="1"/>
  <c r="AW30" i="21"/>
  <c r="CF30" i="21" s="1"/>
  <c r="BD30" i="21"/>
  <c r="BE30" i="21" s="1"/>
  <c r="CG30" i="21" s="1"/>
  <c r="BP30" i="21"/>
  <c r="BX30" i="21" s="1"/>
  <c r="AN31" i="21"/>
  <c r="CE31" i="21" s="1"/>
  <c r="AW31" i="21"/>
  <c r="CF31" i="21" s="1"/>
  <c r="BD31" i="21"/>
  <c r="BE31" i="21" s="1"/>
  <c r="CG31" i="21" s="1"/>
  <c r="BP31" i="21"/>
  <c r="AN32" i="21"/>
  <c r="CE32" i="21" s="1"/>
  <c r="AW32" i="21"/>
  <c r="CF32" i="21" s="1"/>
  <c r="BD32" i="21"/>
  <c r="BE32" i="21" s="1"/>
  <c r="CG32" i="21" s="1"/>
  <c r="BP32" i="21"/>
  <c r="AN33" i="21"/>
  <c r="CE33" i="21" s="1"/>
  <c r="AW33" i="21"/>
  <c r="CF33" i="21" s="1"/>
  <c r="BD33" i="21"/>
  <c r="BL33" i="21" s="1"/>
  <c r="BM33" i="21" s="1"/>
  <c r="CH33" i="21" s="1"/>
  <c r="BP33" i="21"/>
  <c r="BX33" i="21" s="1"/>
  <c r="AN34" i="21"/>
  <c r="CE34" i="21" s="1"/>
  <c r="AW34" i="21"/>
  <c r="CF34" i="21" s="1"/>
  <c r="BD34" i="21"/>
  <c r="BE34" i="21" s="1"/>
  <c r="CG34" i="21" s="1"/>
  <c r="BP34" i="21"/>
  <c r="BX34" i="21" s="1"/>
  <c r="AN35" i="21"/>
  <c r="CE35" i="21" s="1"/>
  <c r="AW35" i="21"/>
  <c r="CF35" i="21" s="1"/>
  <c r="BD35" i="21"/>
  <c r="BP35" i="21"/>
  <c r="AN36" i="21"/>
  <c r="CE36" i="21" s="1"/>
  <c r="AW36" i="21"/>
  <c r="CF36" i="21" s="1"/>
  <c r="BD36" i="21"/>
  <c r="BL36" i="21" s="1"/>
  <c r="BP36" i="21"/>
  <c r="AN37" i="21"/>
  <c r="CE37" i="21" s="1"/>
  <c r="AW37" i="21"/>
  <c r="CF37" i="21" s="1"/>
  <c r="BD37" i="21"/>
  <c r="BE37" i="21" s="1"/>
  <c r="CG37" i="21" s="1"/>
  <c r="BP37" i="21"/>
  <c r="BX37" i="21" s="1"/>
  <c r="AN38" i="21"/>
  <c r="CE38" i="21" s="1"/>
  <c r="AW38" i="21"/>
  <c r="CF38" i="21" s="1"/>
  <c r="BD38" i="21"/>
  <c r="BE38" i="21" s="1"/>
  <c r="CG38" i="21" s="1"/>
  <c r="BP38" i="21"/>
  <c r="BX38" i="21" s="1"/>
  <c r="AN39" i="21"/>
  <c r="CE39" i="21" s="1"/>
  <c r="AW39" i="21"/>
  <c r="CF39" i="21" s="1"/>
  <c r="BD39" i="21"/>
  <c r="BL39" i="21" s="1"/>
  <c r="BP39" i="21"/>
  <c r="AN40" i="21"/>
  <c r="CE40" i="21" s="1"/>
  <c r="AW40" i="21"/>
  <c r="CF40" i="21" s="1"/>
  <c r="BD40" i="21"/>
  <c r="BE40" i="21" s="1"/>
  <c r="CG40" i="21" s="1"/>
  <c r="BP40" i="21"/>
  <c r="AN41" i="21"/>
  <c r="CE41" i="21" s="1"/>
  <c r="AW41" i="21"/>
  <c r="CF41" i="21" s="1"/>
  <c r="BD41" i="21"/>
  <c r="BE41" i="21" s="1"/>
  <c r="CG41" i="21" s="1"/>
  <c r="BP41" i="21"/>
  <c r="BX41" i="21" s="1"/>
  <c r="AN42" i="21"/>
  <c r="CE42" i="21" s="1"/>
  <c r="AW42" i="21"/>
  <c r="CF42" i="21" s="1"/>
  <c r="BD42" i="21"/>
  <c r="BE42" i="21" s="1"/>
  <c r="CG42" i="21" s="1"/>
  <c r="BP42" i="21"/>
  <c r="BX42" i="21" s="1"/>
  <c r="AN43" i="21"/>
  <c r="CE43" i="21" s="1"/>
  <c r="AW43" i="21"/>
  <c r="CF43" i="21" s="1"/>
  <c r="BD43" i="21"/>
  <c r="BP43" i="21"/>
  <c r="AN44" i="21"/>
  <c r="CE44" i="21" s="1"/>
  <c r="AW44" i="21"/>
  <c r="CF44" i="21" s="1"/>
  <c r="BD44" i="21"/>
  <c r="BL44" i="21" s="1"/>
  <c r="BP44" i="21"/>
  <c r="BX44" i="21" s="1"/>
  <c r="AN45" i="21"/>
  <c r="CE45" i="21" s="1"/>
  <c r="AW45" i="21"/>
  <c r="CF45" i="21" s="1"/>
  <c r="BD45" i="21"/>
  <c r="BE45" i="21" s="1"/>
  <c r="CG45" i="21" s="1"/>
  <c r="BP45" i="21"/>
  <c r="BX45" i="21" s="1"/>
  <c r="AN46" i="21"/>
  <c r="CE46" i="21" s="1"/>
  <c r="AW46" i="21"/>
  <c r="CF46" i="21" s="1"/>
  <c r="BD46" i="21"/>
  <c r="BL46" i="21" s="1"/>
  <c r="BT46" i="21" s="1"/>
  <c r="CB46" i="21" s="1"/>
  <c r="BP46" i="21"/>
  <c r="BX46" i="21" s="1"/>
  <c r="AN47" i="21"/>
  <c r="CE47" i="21" s="1"/>
  <c r="AW47" i="21"/>
  <c r="CF47" i="21" s="1"/>
  <c r="BD47" i="21"/>
  <c r="BE47" i="21" s="1"/>
  <c r="CG47" i="21" s="1"/>
  <c r="BP47" i="21"/>
  <c r="AN48" i="21"/>
  <c r="CE48" i="21" s="1"/>
  <c r="AW48" i="21"/>
  <c r="CF48" i="21" s="1"/>
  <c r="BD48" i="21"/>
  <c r="BE48" i="21" s="1"/>
  <c r="CG48" i="21" s="1"/>
  <c r="BP48" i="21"/>
  <c r="AN49" i="21"/>
  <c r="CE49" i="21" s="1"/>
  <c r="AW49" i="21"/>
  <c r="CF49" i="21" s="1"/>
  <c r="BD49" i="21"/>
  <c r="BE49" i="21" s="1"/>
  <c r="CG49" i="21" s="1"/>
  <c r="BP49" i="21"/>
  <c r="BX49" i="21" s="1"/>
  <c r="AN50" i="21"/>
  <c r="CE50" i="21" s="1"/>
  <c r="AW50" i="21"/>
  <c r="CF50" i="21" s="1"/>
  <c r="BD50" i="21"/>
  <c r="BE50" i="21" s="1"/>
  <c r="CG50" i="21" s="1"/>
  <c r="BP50" i="21"/>
  <c r="BX50" i="21" s="1"/>
  <c r="AN51" i="21"/>
  <c r="CE51" i="21" s="1"/>
  <c r="AW51" i="21"/>
  <c r="CF51" i="21" s="1"/>
  <c r="BD51" i="21"/>
  <c r="BP51" i="21"/>
  <c r="BX51" i="21" s="1"/>
  <c r="AN52" i="21"/>
  <c r="CE52" i="21" s="1"/>
  <c r="AW52" i="21"/>
  <c r="CF52" i="21" s="1"/>
  <c r="BD52" i="21"/>
  <c r="BL52" i="21" s="1"/>
  <c r="BP52" i="21"/>
  <c r="BX52" i="21" s="1"/>
  <c r="AN53" i="21"/>
  <c r="CE53" i="21" s="1"/>
  <c r="AW53" i="21"/>
  <c r="CF53" i="21" s="1"/>
  <c r="BD53" i="21"/>
  <c r="BE53" i="21" s="1"/>
  <c r="CG53" i="21" s="1"/>
  <c r="BP53" i="21"/>
  <c r="BX53" i="21" s="1"/>
  <c r="AN54" i="21"/>
  <c r="CE54" i="21" s="1"/>
  <c r="AW54" i="21"/>
  <c r="CF54" i="21" s="1"/>
  <c r="BD54" i="21"/>
  <c r="BL54" i="21" s="1"/>
  <c r="BT54" i="21" s="1"/>
  <c r="BP54" i="21"/>
  <c r="BX54" i="21" s="1"/>
  <c r="AN55" i="21"/>
  <c r="CE55" i="21" s="1"/>
  <c r="AW55" i="21"/>
  <c r="CF55" i="21" s="1"/>
  <c r="BD55" i="21"/>
  <c r="BE55" i="21" s="1"/>
  <c r="CG55" i="21" s="1"/>
  <c r="BP55" i="21"/>
  <c r="AN56" i="21"/>
  <c r="CE56" i="21" s="1"/>
  <c r="AW56" i="21"/>
  <c r="CF56" i="21" s="1"/>
  <c r="BD56" i="21"/>
  <c r="BE56" i="21" s="1"/>
  <c r="CG56" i="21" s="1"/>
  <c r="BP56" i="21"/>
  <c r="AN57" i="21"/>
  <c r="CE57" i="21" s="1"/>
  <c r="AW57" i="21"/>
  <c r="CF57" i="21" s="1"/>
  <c r="BD57" i="21"/>
  <c r="BE57" i="21" s="1"/>
  <c r="CG57" i="21" s="1"/>
  <c r="BP57" i="21"/>
  <c r="BX57" i="21" s="1"/>
  <c r="AN58" i="21"/>
  <c r="CE58" i="21" s="1"/>
  <c r="AW58" i="21"/>
  <c r="CF58" i="21" s="1"/>
  <c r="BD58" i="21"/>
  <c r="BL58" i="21" s="1"/>
  <c r="BM58" i="21" s="1"/>
  <c r="CH58" i="21" s="1"/>
  <c r="BP58" i="21"/>
  <c r="AN59" i="21"/>
  <c r="CE59" i="21" s="1"/>
  <c r="AW59" i="21"/>
  <c r="CF59" i="21" s="1"/>
  <c r="BD59" i="21"/>
  <c r="BP59" i="21"/>
  <c r="BX59" i="21" s="1"/>
  <c r="AN60" i="21"/>
  <c r="CE60" i="21" s="1"/>
  <c r="AW60" i="21"/>
  <c r="CF60" i="21" s="1"/>
  <c r="BD60" i="21"/>
  <c r="BL60" i="21" s="1"/>
  <c r="BP60" i="21"/>
  <c r="BX60" i="21" s="1"/>
  <c r="AN61" i="21"/>
  <c r="CE61" i="21" s="1"/>
  <c r="AW61" i="21"/>
  <c r="CF61" i="21" s="1"/>
  <c r="BD61" i="21"/>
  <c r="BE61" i="21" s="1"/>
  <c r="CG61" i="21" s="1"/>
  <c r="BP61" i="21"/>
  <c r="BX61" i="21" s="1"/>
  <c r="AN62" i="21"/>
  <c r="CE62" i="21" s="1"/>
  <c r="AW62" i="21"/>
  <c r="CF62" i="21" s="1"/>
  <c r="BD62" i="21"/>
  <c r="BE62" i="21" s="1"/>
  <c r="CG62" i="21" s="1"/>
  <c r="BP62" i="21"/>
  <c r="BX62" i="21" s="1"/>
  <c r="AN63" i="21"/>
  <c r="CE63" i="21" s="1"/>
  <c r="AW63" i="21"/>
  <c r="CF63" i="21" s="1"/>
  <c r="BD63" i="21"/>
  <c r="BL63" i="21" s="1"/>
  <c r="BP63" i="21"/>
  <c r="AN64" i="21"/>
  <c r="CE64" i="21" s="1"/>
  <c r="AW64" i="21"/>
  <c r="CF64" i="21" s="1"/>
  <c r="BD64" i="21"/>
  <c r="BE64" i="21" s="1"/>
  <c r="CG64" i="21" s="1"/>
  <c r="BP64" i="21"/>
  <c r="BX64" i="21" s="1"/>
  <c r="AN65" i="21"/>
  <c r="CE65" i="21" s="1"/>
  <c r="AW65" i="21"/>
  <c r="CF65" i="21" s="1"/>
  <c r="BD65" i="21"/>
  <c r="BP65" i="21"/>
  <c r="AN66" i="21"/>
  <c r="CE66" i="21" s="1"/>
  <c r="AW66" i="21"/>
  <c r="CF66" i="21" s="1"/>
  <c r="BD66" i="21"/>
  <c r="BL66" i="21" s="1"/>
  <c r="BM66" i="21" s="1"/>
  <c r="CH66" i="21" s="1"/>
  <c r="BP66" i="21"/>
  <c r="BX66" i="21" s="1"/>
  <c r="AN67" i="21"/>
  <c r="CE67" i="21" s="1"/>
  <c r="AW67" i="21"/>
  <c r="CF67" i="21" s="1"/>
  <c r="BD67" i="21"/>
  <c r="BE67" i="21" s="1"/>
  <c r="CG67" i="21" s="1"/>
  <c r="BP67" i="21"/>
  <c r="BX67" i="21" s="1"/>
  <c r="AN68" i="21"/>
  <c r="CE68" i="21" s="1"/>
  <c r="AW68" i="21"/>
  <c r="CF68" i="21" s="1"/>
  <c r="BD68" i="21"/>
  <c r="BP68" i="21"/>
  <c r="BX68" i="21"/>
  <c r="AN69" i="21"/>
  <c r="CE69" i="21" s="1"/>
  <c r="AW69" i="21"/>
  <c r="CF69" i="21" s="1"/>
  <c r="BD69" i="21"/>
  <c r="BP69" i="21"/>
  <c r="BX69" i="21" s="1"/>
  <c r="AN70" i="21"/>
  <c r="CE70" i="21" s="1"/>
  <c r="AW70" i="21"/>
  <c r="CF70" i="21" s="1"/>
  <c r="BD70" i="21"/>
  <c r="BP70" i="21"/>
  <c r="BX70" i="21" s="1"/>
  <c r="AN71" i="21"/>
  <c r="CE71" i="21" s="1"/>
  <c r="AW71" i="21"/>
  <c r="CF71" i="21" s="1"/>
  <c r="BD71" i="21"/>
  <c r="BE71" i="21" s="1"/>
  <c r="CG71" i="21" s="1"/>
  <c r="BP71" i="21"/>
  <c r="BX71" i="21" s="1"/>
  <c r="AN72" i="21"/>
  <c r="CE72" i="21" s="1"/>
  <c r="AW72" i="21"/>
  <c r="CF72" i="21" s="1"/>
  <c r="BD72" i="21"/>
  <c r="BE72" i="21" s="1"/>
  <c r="CG72" i="21" s="1"/>
  <c r="BP72" i="21"/>
  <c r="BX72" i="21" s="1"/>
  <c r="AN73" i="21"/>
  <c r="CE73" i="21" s="1"/>
  <c r="AW73" i="21"/>
  <c r="CF73" i="21" s="1"/>
  <c r="BD73" i="21"/>
  <c r="BE73" i="21" s="1"/>
  <c r="CG73" i="21" s="1"/>
  <c r="BP73" i="21"/>
  <c r="AN74" i="21"/>
  <c r="CE74" i="21" s="1"/>
  <c r="AW74" i="21"/>
  <c r="CF74" i="21" s="1"/>
  <c r="BD74" i="21"/>
  <c r="BP74" i="21"/>
  <c r="BX74" i="21" s="1"/>
  <c r="AN75" i="21"/>
  <c r="CE75" i="21" s="1"/>
  <c r="AW75" i="21"/>
  <c r="CF75" i="21" s="1"/>
  <c r="BD75" i="21"/>
  <c r="BL75" i="21" s="1"/>
  <c r="BP75" i="21"/>
  <c r="BX75" i="21" s="1"/>
  <c r="AN76" i="21"/>
  <c r="CE76" i="21" s="1"/>
  <c r="AW76" i="21"/>
  <c r="CF76" i="21" s="1"/>
  <c r="BD76" i="21"/>
  <c r="BE76" i="21" s="1"/>
  <c r="CG76" i="21" s="1"/>
  <c r="BP76" i="21"/>
  <c r="BX76" i="21" s="1"/>
  <c r="AN77" i="21"/>
  <c r="CE77" i="21" s="1"/>
  <c r="AW77" i="21"/>
  <c r="CF77" i="21" s="1"/>
  <c r="BD77" i="21"/>
  <c r="BL77" i="21" s="1"/>
  <c r="BT77" i="21" s="1"/>
  <c r="BP77" i="21"/>
  <c r="BX77" i="21" s="1"/>
  <c r="AN78" i="21"/>
  <c r="CE78" i="21" s="1"/>
  <c r="AW78" i="21"/>
  <c r="CF78" i="21" s="1"/>
  <c r="BD78" i="21"/>
  <c r="BE78" i="21" s="1"/>
  <c r="CG78" i="21" s="1"/>
  <c r="BP78" i="21"/>
  <c r="AN79" i="21"/>
  <c r="CE79" i="21" s="1"/>
  <c r="AW79" i="21"/>
  <c r="CF79" i="21" s="1"/>
  <c r="BD79" i="21"/>
  <c r="BL79" i="21" s="1"/>
  <c r="BP79" i="21"/>
  <c r="BX79" i="21" s="1"/>
  <c r="AN80" i="21"/>
  <c r="CE80" i="21" s="1"/>
  <c r="AW80" i="21"/>
  <c r="CF80" i="21" s="1"/>
  <c r="BD80" i="21"/>
  <c r="BE80" i="21" s="1"/>
  <c r="CG80" i="21" s="1"/>
  <c r="BP80" i="21"/>
  <c r="BX80" i="21" s="1"/>
  <c r="AN81" i="21"/>
  <c r="CE81" i="21" s="1"/>
  <c r="AW81" i="21"/>
  <c r="CF81" i="21" s="1"/>
  <c r="BD81" i="21"/>
  <c r="BE81" i="21" s="1"/>
  <c r="CG81" i="21" s="1"/>
  <c r="BP81" i="21"/>
  <c r="BX81" i="21" s="1"/>
  <c r="AN82" i="21"/>
  <c r="CE82" i="21" s="1"/>
  <c r="AW82" i="21"/>
  <c r="CF82" i="21" s="1"/>
  <c r="BD82" i="21"/>
  <c r="BE82" i="21" s="1"/>
  <c r="CG82" i="21" s="1"/>
  <c r="BP82" i="21"/>
  <c r="BX82" i="21" s="1"/>
  <c r="AN83" i="21"/>
  <c r="CE83" i="21" s="1"/>
  <c r="AW83" i="21"/>
  <c r="CF83" i="21" s="1"/>
  <c r="BD83" i="21"/>
  <c r="BL83" i="21" s="1"/>
  <c r="BT83" i="21" s="1"/>
  <c r="CB83" i="21" s="1"/>
  <c r="BP83" i="21"/>
  <c r="AN84" i="21"/>
  <c r="CE84" i="21" s="1"/>
  <c r="AW84" i="21"/>
  <c r="CF84" i="21" s="1"/>
  <c r="BD84" i="21"/>
  <c r="BP84" i="21"/>
  <c r="BX84" i="21" s="1"/>
  <c r="AN85" i="21"/>
  <c r="CE85" i="21" s="1"/>
  <c r="AW85" i="21"/>
  <c r="CF85" i="21" s="1"/>
  <c r="BD85" i="21"/>
  <c r="BL85" i="21" s="1"/>
  <c r="BM85" i="21" s="1"/>
  <c r="CH85" i="21" s="1"/>
  <c r="BP85" i="21"/>
  <c r="BX85" i="21" s="1"/>
  <c r="AN86" i="21"/>
  <c r="CE86" i="21" s="1"/>
  <c r="AW86" i="21"/>
  <c r="CF86" i="21" s="1"/>
  <c r="BD86" i="21"/>
  <c r="BE86" i="21" s="1"/>
  <c r="CG86" i="21" s="1"/>
  <c r="BP86" i="21"/>
  <c r="BX86" i="21" s="1"/>
  <c r="AN87" i="21"/>
  <c r="CE87" i="21" s="1"/>
  <c r="AW87" i="21"/>
  <c r="CF87" i="21" s="1"/>
  <c r="BD87" i="21"/>
  <c r="BE87" i="21" s="1"/>
  <c r="CG87" i="21" s="1"/>
  <c r="BP87" i="21"/>
  <c r="BX87" i="21" s="1"/>
  <c r="AN88" i="21"/>
  <c r="CE88" i="21" s="1"/>
  <c r="AW88" i="21"/>
  <c r="CF88" i="21" s="1"/>
  <c r="BD88" i="21"/>
  <c r="BP88" i="21"/>
  <c r="BX88" i="21" s="1"/>
  <c r="AN89" i="21"/>
  <c r="CE89" i="21" s="1"/>
  <c r="AW89" i="21"/>
  <c r="CF89" i="21" s="1"/>
  <c r="BD89" i="21"/>
  <c r="BE89" i="21" s="1"/>
  <c r="CG89" i="21" s="1"/>
  <c r="BP89" i="21"/>
  <c r="BX89" i="21" s="1"/>
  <c r="AN90" i="21"/>
  <c r="CE90" i="21" s="1"/>
  <c r="AW90" i="21"/>
  <c r="CF90" i="21" s="1"/>
  <c r="BD90" i="21"/>
  <c r="BE90" i="21" s="1"/>
  <c r="CG90" i="21" s="1"/>
  <c r="BP90" i="21"/>
  <c r="BX90" i="21" s="1"/>
  <c r="AN91" i="21"/>
  <c r="CE91" i="21" s="1"/>
  <c r="AW91" i="21"/>
  <c r="CF91" i="21" s="1"/>
  <c r="BD91" i="21"/>
  <c r="BL91" i="21" s="1"/>
  <c r="BT91" i="21" s="1"/>
  <c r="CB91" i="21" s="1"/>
  <c r="BP91" i="21"/>
  <c r="AN92" i="21"/>
  <c r="CE92" i="21" s="1"/>
  <c r="AW92" i="21"/>
  <c r="CF92" i="21" s="1"/>
  <c r="BD92" i="21"/>
  <c r="BE92" i="21" s="1"/>
  <c r="CG92" i="21" s="1"/>
  <c r="BP92" i="21"/>
  <c r="BX92" i="21" s="1"/>
  <c r="AN93" i="21"/>
  <c r="CE93" i="21" s="1"/>
  <c r="AW93" i="21"/>
  <c r="CF93" i="21" s="1"/>
  <c r="BD93" i="21"/>
  <c r="BL93" i="21" s="1"/>
  <c r="BT93" i="21" s="1"/>
  <c r="CB93" i="21" s="1"/>
  <c r="BP93" i="21"/>
  <c r="BX93" i="21" s="1"/>
  <c r="AN94" i="21"/>
  <c r="CE94" i="21" s="1"/>
  <c r="AW94" i="21"/>
  <c r="CF94" i="21" s="1"/>
  <c r="BD94" i="21"/>
  <c r="BL94" i="21" s="1"/>
  <c r="BP94" i="21"/>
  <c r="BX94" i="21" s="1"/>
  <c r="AN95" i="21"/>
  <c r="CE95" i="21" s="1"/>
  <c r="AW95" i="21"/>
  <c r="CF95" i="21" s="1"/>
  <c r="BD95" i="21"/>
  <c r="BE95" i="21" s="1"/>
  <c r="CG95" i="21" s="1"/>
  <c r="BP95" i="21"/>
  <c r="BX95" i="21" s="1"/>
  <c r="AN96" i="21"/>
  <c r="CE96" i="21" s="1"/>
  <c r="AW96" i="21"/>
  <c r="CF96" i="21" s="1"/>
  <c r="BD96" i="21"/>
  <c r="BE96" i="21" s="1"/>
  <c r="CG96" i="21" s="1"/>
  <c r="BP96" i="21"/>
  <c r="AN97" i="21"/>
  <c r="CE97" i="21" s="1"/>
  <c r="AW97" i="21"/>
  <c r="CF97" i="21" s="1"/>
  <c r="BD97" i="21"/>
  <c r="BL97" i="21" s="1"/>
  <c r="BP97" i="21"/>
  <c r="BX97" i="21" s="1"/>
  <c r="AN98" i="21"/>
  <c r="CE98" i="21" s="1"/>
  <c r="AW98" i="21"/>
  <c r="CF98" i="21" s="1"/>
  <c r="BD98" i="21"/>
  <c r="BE98" i="21" s="1"/>
  <c r="CG98" i="21" s="1"/>
  <c r="BP98" i="21"/>
  <c r="BX98" i="21" s="1"/>
  <c r="AN99" i="21"/>
  <c r="CE99" i="21" s="1"/>
  <c r="AW99" i="21"/>
  <c r="CF99" i="21" s="1"/>
  <c r="BD99" i="21"/>
  <c r="BL99" i="21" s="1"/>
  <c r="BM99" i="21" s="1"/>
  <c r="CH99" i="21" s="1"/>
  <c r="BP99" i="21"/>
  <c r="BX99" i="21" s="1"/>
  <c r="AN100" i="21"/>
  <c r="CE100" i="21" s="1"/>
  <c r="AW100" i="21"/>
  <c r="CF100" i="21" s="1"/>
  <c r="BD100" i="21"/>
  <c r="BL100" i="21" s="1"/>
  <c r="BP100" i="21"/>
  <c r="BX100" i="21" s="1"/>
  <c r="AN101" i="21"/>
  <c r="CE101" i="21" s="1"/>
  <c r="AW101" i="21"/>
  <c r="CF101" i="21" s="1"/>
  <c r="BD101" i="21"/>
  <c r="BL101" i="21" s="1"/>
  <c r="BP101" i="21"/>
  <c r="BX101" i="21" s="1"/>
  <c r="AN102" i="21"/>
  <c r="CE102" i="21" s="1"/>
  <c r="AW102" i="21"/>
  <c r="CF102" i="21" s="1"/>
  <c r="BD102" i="21"/>
  <c r="BE102" i="21" s="1"/>
  <c r="CG102" i="21" s="1"/>
  <c r="BP102" i="21"/>
  <c r="BX102" i="21" s="1"/>
  <c r="AN103" i="21"/>
  <c r="CE103" i="21" s="1"/>
  <c r="AW103" i="21"/>
  <c r="CF103" i="21" s="1"/>
  <c r="BD103" i="21"/>
  <c r="BL103" i="21" s="1"/>
  <c r="BT103" i="21" s="1"/>
  <c r="CB103" i="21" s="1"/>
  <c r="BP103" i="21"/>
  <c r="AN104" i="21"/>
  <c r="CE104" i="21" s="1"/>
  <c r="AW104" i="21"/>
  <c r="CF104" i="21" s="1"/>
  <c r="BD104" i="21"/>
  <c r="BE104" i="21" s="1"/>
  <c r="CG104" i="21" s="1"/>
  <c r="BP104" i="21"/>
  <c r="AN105" i="21"/>
  <c r="CE105" i="21" s="1"/>
  <c r="AW105" i="21"/>
  <c r="CF105" i="21" s="1"/>
  <c r="BD105" i="21"/>
  <c r="BE105" i="21" s="1"/>
  <c r="CG105" i="21" s="1"/>
  <c r="BP105" i="21"/>
  <c r="BX105" i="21" s="1"/>
  <c r="AN106" i="21"/>
  <c r="CE106" i="21" s="1"/>
  <c r="AW106" i="21"/>
  <c r="CF106" i="21" s="1"/>
  <c r="BD106" i="21"/>
  <c r="BL106" i="21" s="1"/>
  <c r="BP106" i="21"/>
  <c r="BX106" i="21" s="1"/>
  <c r="AN107" i="21"/>
  <c r="CE107" i="21" s="1"/>
  <c r="AW107" i="21"/>
  <c r="CF107" i="21" s="1"/>
  <c r="BD107" i="21"/>
  <c r="BP107" i="21"/>
  <c r="BX107" i="21" s="1"/>
  <c r="AN108" i="21"/>
  <c r="CE108" i="21" s="1"/>
  <c r="AW108" i="21"/>
  <c r="CF108" i="21" s="1"/>
  <c r="BD108" i="21"/>
  <c r="BL108" i="21" s="1"/>
  <c r="BP108" i="21"/>
  <c r="BX108" i="21" s="1"/>
  <c r="AN109" i="21"/>
  <c r="CE109" i="21" s="1"/>
  <c r="AW109" i="21"/>
  <c r="CF109" i="21" s="1"/>
  <c r="BD109" i="21"/>
  <c r="BE109" i="21" s="1"/>
  <c r="CG109" i="21" s="1"/>
  <c r="BP109" i="21"/>
  <c r="BX109" i="21" s="1"/>
  <c r="AN110" i="21"/>
  <c r="CE110" i="21" s="1"/>
  <c r="AW110" i="21"/>
  <c r="CF110" i="21" s="1"/>
  <c r="BD110" i="21"/>
  <c r="BE110" i="21" s="1"/>
  <c r="CG110" i="21" s="1"/>
  <c r="BP110" i="21"/>
  <c r="BX110" i="21" s="1"/>
  <c r="AN111" i="21"/>
  <c r="CE111" i="21" s="1"/>
  <c r="AW111" i="21"/>
  <c r="CF111" i="21" s="1"/>
  <c r="BD111" i="21"/>
  <c r="BL111" i="21" s="1"/>
  <c r="BT111" i="21" s="1"/>
  <c r="CB111" i="21" s="1"/>
  <c r="BP111" i="21"/>
  <c r="AN112" i="21"/>
  <c r="CE112" i="21" s="1"/>
  <c r="AW112" i="21"/>
  <c r="CF112" i="21" s="1"/>
  <c r="BD112" i="21"/>
  <c r="BL112" i="21" s="1"/>
  <c r="BP112" i="21"/>
  <c r="AN113" i="21"/>
  <c r="CE113" i="21" s="1"/>
  <c r="AW113" i="21"/>
  <c r="CF113" i="21" s="1"/>
  <c r="BD113" i="21"/>
  <c r="BE113" i="21" s="1"/>
  <c r="CG113" i="21" s="1"/>
  <c r="BP113" i="21"/>
  <c r="BX113" i="21" s="1"/>
  <c r="AN114" i="21"/>
  <c r="CE114" i="21" s="1"/>
  <c r="AW114" i="21"/>
  <c r="CF114" i="21" s="1"/>
  <c r="BD114" i="21"/>
  <c r="BE114" i="21" s="1"/>
  <c r="CG114" i="21" s="1"/>
  <c r="BP114" i="21"/>
  <c r="BX114" i="21" s="1"/>
  <c r="AN115" i="21"/>
  <c r="CE115" i="21" s="1"/>
  <c r="AW115" i="21"/>
  <c r="CF115" i="21" s="1"/>
  <c r="BD115" i="21"/>
  <c r="BP115" i="21"/>
  <c r="BX115" i="21" s="1"/>
  <c r="AN116" i="21"/>
  <c r="CE116" i="21" s="1"/>
  <c r="AW116" i="21"/>
  <c r="CF116" i="21" s="1"/>
  <c r="BD116" i="21"/>
  <c r="BL116" i="21" s="1"/>
  <c r="BP116" i="21"/>
  <c r="BX116" i="21" s="1"/>
  <c r="AN117" i="21"/>
  <c r="CE117" i="21" s="1"/>
  <c r="AW117" i="21"/>
  <c r="CF117" i="21" s="1"/>
  <c r="BD117" i="21"/>
  <c r="BE117" i="21" s="1"/>
  <c r="CG117" i="21" s="1"/>
  <c r="BP117" i="21"/>
  <c r="BX117" i="21" s="1"/>
  <c r="AN118" i="21"/>
  <c r="CE118" i="21" s="1"/>
  <c r="AW118" i="21"/>
  <c r="CF118" i="21" s="1"/>
  <c r="BD118" i="21"/>
  <c r="BE118" i="21" s="1"/>
  <c r="CG118" i="21" s="1"/>
  <c r="BP118" i="21"/>
  <c r="BX118" i="21" s="1"/>
  <c r="AN119" i="21"/>
  <c r="CE119" i="21" s="1"/>
  <c r="AW119" i="21"/>
  <c r="CF119" i="21" s="1"/>
  <c r="BD119" i="21"/>
  <c r="BP119" i="21"/>
  <c r="AN120" i="21"/>
  <c r="CE120" i="21" s="1"/>
  <c r="AW120" i="21"/>
  <c r="CF120" i="21" s="1"/>
  <c r="BD120" i="21"/>
  <c r="BE120" i="21" s="1"/>
  <c r="CG120" i="21" s="1"/>
  <c r="BP120" i="21"/>
  <c r="AN121" i="21"/>
  <c r="CE121" i="21" s="1"/>
  <c r="AW121" i="21"/>
  <c r="CF121" i="21" s="1"/>
  <c r="BD121" i="21"/>
  <c r="BE121" i="21" s="1"/>
  <c r="CG121" i="21" s="1"/>
  <c r="BP121" i="21"/>
  <c r="BX121" i="21" s="1"/>
  <c r="AN122" i="21"/>
  <c r="CE122" i="21" s="1"/>
  <c r="AW122" i="21"/>
  <c r="CF122" i="21" s="1"/>
  <c r="BD122" i="21"/>
  <c r="BE122" i="21" s="1"/>
  <c r="CG122" i="21" s="1"/>
  <c r="BP122" i="21"/>
  <c r="BX122" i="21" s="1"/>
  <c r="AN123" i="21"/>
  <c r="CE123" i="21" s="1"/>
  <c r="AW123" i="21"/>
  <c r="CF123" i="21" s="1"/>
  <c r="BD123" i="21"/>
  <c r="BE123" i="21" s="1"/>
  <c r="CG123" i="21" s="1"/>
  <c r="BP123" i="21"/>
  <c r="AN124" i="21"/>
  <c r="CE124" i="21" s="1"/>
  <c r="AW124" i="21"/>
  <c r="CF124" i="21" s="1"/>
  <c r="BD124" i="21"/>
  <c r="BP124" i="21"/>
  <c r="BX124" i="21" s="1"/>
  <c r="AN125" i="21"/>
  <c r="CE125" i="21" s="1"/>
  <c r="AW125" i="21"/>
  <c r="CF125" i="21" s="1"/>
  <c r="BD125" i="21"/>
  <c r="BE125" i="21" s="1"/>
  <c r="CG125" i="21" s="1"/>
  <c r="BP125" i="21"/>
  <c r="AN126" i="21"/>
  <c r="CE126" i="21" s="1"/>
  <c r="AW126" i="21"/>
  <c r="CF126" i="21" s="1"/>
  <c r="BD126" i="21"/>
  <c r="BP126" i="21"/>
  <c r="BX126" i="21" s="1"/>
  <c r="AN127" i="21"/>
  <c r="CE127" i="21" s="1"/>
  <c r="AW127" i="21"/>
  <c r="CF127" i="21" s="1"/>
  <c r="BD127" i="21"/>
  <c r="BE127" i="21" s="1"/>
  <c r="CG127" i="21" s="1"/>
  <c r="BP127" i="21"/>
  <c r="BX127" i="21" s="1"/>
  <c r="AN128" i="21"/>
  <c r="CE128" i="21" s="1"/>
  <c r="AW128" i="21"/>
  <c r="CF128" i="21" s="1"/>
  <c r="BD128" i="21"/>
  <c r="BE128" i="21" s="1"/>
  <c r="CG128" i="21" s="1"/>
  <c r="BP128" i="21"/>
  <c r="BX128" i="21" s="1"/>
  <c r="AN129" i="21"/>
  <c r="CE129" i="21" s="1"/>
  <c r="AW129" i="21"/>
  <c r="CF129" i="21" s="1"/>
  <c r="BD129" i="21"/>
  <c r="BL129" i="21" s="1"/>
  <c r="BP129" i="21"/>
  <c r="BX129" i="21" s="1"/>
  <c r="AN130" i="21"/>
  <c r="CE130" i="21" s="1"/>
  <c r="AW130" i="21"/>
  <c r="CF130" i="21" s="1"/>
  <c r="BD130" i="21"/>
  <c r="BL130" i="21" s="1"/>
  <c r="BP130" i="21"/>
  <c r="AN131" i="21"/>
  <c r="CE131" i="21" s="1"/>
  <c r="AW131" i="21"/>
  <c r="CF131" i="21" s="1"/>
  <c r="BD131" i="21"/>
  <c r="BE131" i="21" s="1"/>
  <c r="CG131" i="21" s="1"/>
  <c r="BP131" i="21"/>
  <c r="BX131" i="21" s="1"/>
  <c r="AN132" i="21"/>
  <c r="CE132" i="21" s="1"/>
  <c r="AW132" i="21"/>
  <c r="CF132" i="21" s="1"/>
  <c r="BD132" i="21"/>
  <c r="BL132" i="21" s="1"/>
  <c r="BT132" i="21" s="1"/>
  <c r="CB132" i="21" s="1"/>
  <c r="BP132" i="21"/>
  <c r="AN133" i="21"/>
  <c r="CE133" i="21" s="1"/>
  <c r="AW133" i="21"/>
  <c r="CF133" i="21" s="1"/>
  <c r="BD133" i="21"/>
  <c r="BE133" i="21" s="1"/>
  <c r="CG133" i="21" s="1"/>
  <c r="BP133" i="21"/>
  <c r="BX133" i="21" s="1"/>
  <c r="AN134" i="21"/>
  <c r="CE134" i="21" s="1"/>
  <c r="AW134" i="21"/>
  <c r="CF134" i="21" s="1"/>
  <c r="BD134" i="21"/>
  <c r="BL134" i="21" s="1"/>
  <c r="BT134" i="21" s="1"/>
  <c r="BP134" i="21"/>
  <c r="BX134" i="21" s="1"/>
  <c r="AN135" i="21"/>
  <c r="CE135" i="21" s="1"/>
  <c r="AW135" i="21"/>
  <c r="CF135" i="21" s="1"/>
  <c r="BD135" i="21"/>
  <c r="BE135" i="21" s="1"/>
  <c r="CG135" i="21" s="1"/>
  <c r="BP135" i="21"/>
  <c r="BX135" i="21" s="1"/>
  <c r="AN136" i="21"/>
  <c r="CE136" i="21" s="1"/>
  <c r="AW136" i="21"/>
  <c r="CF136" i="21" s="1"/>
  <c r="BD136" i="21"/>
  <c r="BL136" i="21" s="1"/>
  <c r="BP136" i="21"/>
  <c r="AN137" i="21"/>
  <c r="CE137" i="21" s="1"/>
  <c r="AW137" i="21"/>
  <c r="CF137" i="21" s="1"/>
  <c r="BD137" i="21"/>
  <c r="BE137" i="21" s="1"/>
  <c r="CG137" i="21" s="1"/>
  <c r="BP137" i="21"/>
  <c r="BX137" i="21" s="1"/>
  <c r="AN138" i="21"/>
  <c r="CE138" i="21" s="1"/>
  <c r="AW138" i="21"/>
  <c r="CF138" i="21" s="1"/>
  <c r="BD138" i="21"/>
  <c r="BE138" i="21" s="1"/>
  <c r="CG138" i="21" s="1"/>
  <c r="BP138" i="21"/>
  <c r="BX138" i="21" s="1"/>
  <c r="AN139" i="21"/>
  <c r="CE139" i="21" s="1"/>
  <c r="AW139" i="21"/>
  <c r="CF139" i="21" s="1"/>
  <c r="BD139" i="21"/>
  <c r="BE139" i="21" s="1"/>
  <c r="CG139" i="21" s="1"/>
  <c r="BP139" i="21"/>
  <c r="AN140" i="21"/>
  <c r="CE140" i="21" s="1"/>
  <c r="AW140" i="21"/>
  <c r="CF140" i="21" s="1"/>
  <c r="BD140" i="21"/>
  <c r="BL140" i="21" s="1"/>
  <c r="BP140" i="21"/>
  <c r="AN141" i="21"/>
  <c r="CE141" i="21" s="1"/>
  <c r="AW141" i="21"/>
  <c r="CF141" i="21" s="1"/>
  <c r="BD141" i="21"/>
  <c r="BE141" i="21" s="1"/>
  <c r="CG141" i="21" s="1"/>
  <c r="BP141" i="21"/>
  <c r="BX141" i="21" s="1"/>
  <c r="AN142" i="21"/>
  <c r="CE142" i="21" s="1"/>
  <c r="AW142" i="21"/>
  <c r="CF142" i="21" s="1"/>
  <c r="BD142" i="21"/>
  <c r="BE142" i="21" s="1"/>
  <c r="CG142" i="21" s="1"/>
  <c r="BP142" i="21"/>
  <c r="BX142" i="21" s="1"/>
  <c r="AN143" i="21"/>
  <c r="CE143" i="21" s="1"/>
  <c r="AW143" i="21"/>
  <c r="CF143" i="21" s="1"/>
  <c r="BD143" i="21"/>
  <c r="BP143" i="21"/>
  <c r="BX143" i="21" s="1"/>
  <c r="AN144" i="21"/>
  <c r="CE144" i="21" s="1"/>
  <c r="AW144" i="21"/>
  <c r="CF144" i="21" s="1"/>
  <c r="BD144" i="21"/>
  <c r="BL144" i="21" s="1"/>
  <c r="BM144" i="21" s="1"/>
  <c r="CH144" i="21" s="1"/>
  <c r="BP144" i="21"/>
  <c r="BX144" i="21" s="1"/>
  <c r="AN145" i="21"/>
  <c r="CE145" i="21" s="1"/>
  <c r="AW145" i="21"/>
  <c r="CF145" i="21" s="1"/>
  <c r="BD145" i="21"/>
  <c r="BE145" i="21" s="1"/>
  <c r="CG145" i="21" s="1"/>
  <c r="BP145" i="21"/>
  <c r="BX145" i="21" s="1"/>
  <c r="AN146" i="21"/>
  <c r="CE146" i="21" s="1"/>
  <c r="AW146" i="21"/>
  <c r="CF146" i="21" s="1"/>
  <c r="BD146" i="21"/>
  <c r="BL146" i="21" s="1"/>
  <c r="BT146" i="21" s="1"/>
  <c r="CB146" i="21" s="1"/>
  <c r="BP146" i="21"/>
  <c r="BX146" i="21" s="1"/>
  <c r="AN147" i="21"/>
  <c r="CE147" i="21" s="1"/>
  <c r="AW147" i="21"/>
  <c r="CF147" i="21" s="1"/>
  <c r="BD147" i="21"/>
  <c r="BE147" i="21" s="1"/>
  <c r="CG147" i="21" s="1"/>
  <c r="BP147" i="21"/>
  <c r="BX147" i="21" s="1"/>
  <c r="AN148" i="21"/>
  <c r="CE148" i="21" s="1"/>
  <c r="AW148" i="21"/>
  <c r="CF148" i="21" s="1"/>
  <c r="BD148" i="21"/>
  <c r="BL148" i="21" s="1"/>
  <c r="BM148" i="21" s="1"/>
  <c r="CH148" i="21" s="1"/>
  <c r="BP148" i="21"/>
  <c r="AN149" i="21"/>
  <c r="CE149" i="21" s="1"/>
  <c r="AW149" i="21"/>
  <c r="CF149" i="21" s="1"/>
  <c r="BD149" i="21"/>
  <c r="BL149" i="21" s="1"/>
  <c r="BT149" i="21" s="1"/>
  <c r="CB149" i="21" s="1"/>
  <c r="BP149" i="21"/>
  <c r="AN150" i="21"/>
  <c r="CE150" i="21" s="1"/>
  <c r="AW150" i="21"/>
  <c r="CF150" i="21" s="1"/>
  <c r="BD150" i="21"/>
  <c r="BE150" i="21" s="1"/>
  <c r="CG150" i="21" s="1"/>
  <c r="BP150" i="21"/>
  <c r="AN151" i="21"/>
  <c r="CE151" i="21" s="1"/>
  <c r="AW151" i="21"/>
  <c r="CF151" i="21" s="1"/>
  <c r="BD151" i="21"/>
  <c r="BE151" i="21" s="1"/>
  <c r="CG151" i="21" s="1"/>
  <c r="BP151" i="21"/>
  <c r="BX151" i="21" s="1"/>
  <c r="AN152" i="21"/>
  <c r="CE152" i="21" s="1"/>
  <c r="AW152" i="21"/>
  <c r="CF152" i="21" s="1"/>
  <c r="BD152" i="21"/>
  <c r="BE152" i="21" s="1"/>
  <c r="CG152" i="21" s="1"/>
  <c r="BP152" i="21"/>
  <c r="BX152" i="21" s="1"/>
  <c r="AN153" i="21"/>
  <c r="CE153" i="21" s="1"/>
  <c r="AW153" i="21"/>
  <c r="CF153" i="21" s="1"/>
  <c r="BD153" i="21"/>
  <c r="BP153" i="21"/>
  <c r="BX153" i="21" s="1"/>
  <c r="AN154" i="21"/>
  <c r="CE154" i="21" s="1"/>
  <c r="AW154" i="21"/>
  <c r="CF154" i="21" s="1"/>
  <c r="BD154" i="21"/>
  <c r="BL154" i="21" s="1"/>
  <c r="BP154" i="21"/>
  <c r="BX154" i="21" s="1"/>
  <c r="AN155" i="21"/>
  <c r="CE155" i="21" s="1"/>
  <c r="AW155" i="21"/>
  <c r="CF155" i="21" s="1"/>
  <c r="BD155" i="21"/>
  <c r="BL155" i="21" s="1"/>
  <c r="BP155" i="21"/>
  <c r="BX155" i="21" s="1"/>
  <c r="AN156" i="21"/>
  <c r="CE156" i="21" s="1"/>
  <c r="AW156" i="21"/>
  <c r="CF156" i="21" s="1"/>
  <c r="BD156" i="21"/>
  <c r="BE156" i="21" s="1"/>
  <c r="CG156" i="21" s="1"/>
  <c r="BP156" i="21"/>
  <c r="BX156" i="21" s="1"/>
  <c r="AN157" i="21"/>
  <c r="CE157" i="21" s="1"/>
  <c r="AW157" i="21"/>
  <c r="CF157" i="21" s="1"/>
  <c r="BD157" i="21"/>
  <c r="BL157" i="21" s="1"/>
  <c r="BP157" i="21"/>
  <c r="AN158" i="21"/>
  <c r="CE158" i="21" s="1"/>
  <c r="AW158" i="21"/>
  <c r="CF158" i="21" s="1"/>
  <c r="BD158" i="21"/>
  <c r="BE158" i="21" s="1"/>
  <c r="CG158" i="21" s="1"/>
  <c r="BP158" i="21"/>
  <c r="AN159" i="21"/>
  <c r="CE159" i="21" s="1"/>
  <c r="AW159" i="21"/>
  <c r="CF159" i="21" s="1"/>
  <c r="BD159" i="21"/>
  <c r="BL159" i="21" s="1"/>
  <c r="BP159" i="21"/>
  <c r="BX159" i="21" s="1"/>
  <c r="AN160" i="21"/>
  <c r="CE160" i="21" s="1"/>
  <c r="AW160" i="21"/>
  <c r="CF160" i="21" s="1"/>
  <c r="BD160" i="21"/>
  <c r="BL160" i="21" s="1"/>
  <c r="BP160" i="21"/>
  <c r="BX160" i="21" s="1"/>
  <c r="AN161" i="21"/>
  <c r="CE161" i="21" s="1"/>
  <c r="AW161" i="21"/>
  <c r="CF161" i="21" s="1"/>
  <c r="BD161" i="21"/>
  <c r="BP161" i="21"/>
  <c r="BX161" i="21" s="1"/>
  <c r="AN162" i="21"/>
  <c r="CE162" i="21" s="1"/>
  <c r="AW162" i="21"/>
  <c r="CF162" i="21" s="1"/>
  <c r="BD162" i="21"/>
  <c r="BP162" i="21"/>
  <c r="BX162" i="21" s="1"/>
  <c r="AN163" i="21"/>
  <c r="CE163" i="21" s="1"/>
  <c r="AW163" i="21"/>
  <c r="CF163" i="21" s="1"/>
  <c r="BD163" i="21"/>
  <c r="BL163" i="21" s="1"/>
  <c r="BP163" i="21"/>
  <c r="BX163" i="21" s="1"/>
  <c r="AN164" i="21"/>
  <c r="CE164" i="21" s="1"/>
  <c r="AW164" i="21"/>
  <c r="CF164" i="21" s="1"/>
  <c r="BD164" i="21"/>
  <c r="BE164" i="21" s="1"/>
  <c r="CG164" i="21" s="1"/>
  <c r="BP164" i="21"/>
  <c r="BX164" i="21" s="1"/>
  <c r="AN165" i="21"/>
  <c r="CE165" i="21" s="1"/>
  <c r="AW165" i="21"/>
  <c r="CF165" i="21" s="1"/>
  <c r="BD165" i="21"/>
  <c r="BL165" i="21" s="1"/>
  <c r="BT165" i="21" s="1"/>
  <c r="CB165" i="21" s="1"/>
  <c r="BP165" i="21"/>
  <c r="AN166" i="21"/>
  <c r="CE166" i="21" s="1"/>
  <c r="AW166" i="21"/>
  <c r="CF166" i="21" s="1"/>
  <c r="BD166" i="21"/>
  <c r="BE166" i="21" s="1"/>
  <c r="CG166" i="21" s="1"/>
  <c r="BP166" i="21"/>
  <c r="AN167" i="21"/>
  <c r="CE167" i="21" s="1"/>
  <c r="AW167" i="21"/>
  <c r="CF167" i="21" s="1"/>
  <c r="BD167" i="21"/>
  <c r="BL167" i="21" s="1"/>
  <c r="BP167" i="21"/>
  <c r="BX167" i="21" s="1"/>
  <c r="AN168" i="21"/>
  <c r="CE168" i="21" s="1"/>
  <c r="AW168" i="21"/>
  <c r="CF168" i="21" s="1"/>
  <c r="BD168" i="21"/>
  <c r="BE168" i="21" s="1"/>
  <c r="CG168" i="21" s="1"/>
  <c r="BP168" i="21"/>
  <c r="AN169" i="21"/>
  <c r="CE169" i="21" s="1"/>
  <c r="AW169" i="21"/>
  <c r="CF169" i="21" s="1"/>
  <c r="BD169" i="21"/>
  <c r="BP169" i="21"/>
  <c r="BX169" i="21" s="1"/>
  <c r="AN170" i="21"/>
  <c r="CE170" i="21" s="1"/>
  <c r="AW170" i="21"/>
  <c r="CF170" i="21" s="1"/>
  <c r="BD170" i="21"/>
  <c r="BL170" i="21" s="1"/>
  <c r="BP170" i="21"/>
  <c r="BX170" i="21" s="1"/>
  <c r="AN171" i="21"/>
  <c r="CE171" i="21" s="1"/>
  <c r="AW171" i="21"/>
  <c r="CF171" i="21" s="1"/>
  <c r="BD171" i="21"/>
  <c r="BE171" i="21" s="1"/>
  <c r="CG171" i="21" s="1"/>
  <c r="BP171" i="21"/>
  <c r="BX171" i="21" s="1"/>
  <c r="AN172" i="21"/>
  <c r="CE172" i="21" s="1"/>
  <c r="AW172" i="21"/>
  <c r="CF172" i="21" s="1"/>
  <c r="BD172" i="21"/>
  <c r="BE172" i="21" s="1"/>
  <c r="CG172" i="21" s="1"/>
  <c r="BP172" i="21"/>
  <c r="BX172" i="21" s="1"/>
  <c r="AN173" i="21"/>
  <c r="CE173" i="21" s="1"/>
  <c r="AW173" i="21"/>
  <c r="CF173" i="21" s="1"/>
  <c r="BD173" i="21"/>
  <c r="BL173" i="21" s="1"/>
  <c r="BT173" i="21" s="1"/>
  <c r="CB173" i="21" s="1"/>
  <c r="BP173" i="21"/>
  <c r="AN174" i="21"/>
  <c r="CE174" i="21" s="1"/>
  <c r="AW174" i="21"/>
  <c r="CF174" i="21" s="1"/>
  <c r="BD174" i="21"/>
  <c r="BE174" i="21" s="1"/>
  <c r="CG174" i="21" s="1"/>
  <c r="BP174" i="21"/>
  <c r="AN175" i="21"/>
  <c r="CE175" i="21" s="1"/>
  <c r="AW175" i="21"/>
  <c r="CF175" i="21" s="1"/>
  <c r="BD175" i="21"/>
  <c r="BE175" i="21" s="1"/>
  <c r="CG175" i="21" s="1"/>
  <c r="BP175" i="21"/>
  <c r="BX175" i="21" s="1"/>
  <c r="AN176" i="21"/>
  <c r="CE176" i="21" s="1"/>
  <c r="AW176" i="21"/>
  <c r="CF176" i="21" s="1"/>
  <c r="BD176" i="21"/>
  <c r="BE176" i="21" s="1"/>
  <c r="CG176" i="21" s="1"/>
  <c r="BP176" i="21"/>
  <c r="BX176" i="21" s="1"/>
  <c r="AN177" i="21"/>
  <c r="CE177" i="21" s="1"/>
  <c r="AW177" i="21"/>
  <c r="CF177" i="21" s="1"/>
  <c r="BD177" i="21"/>
  <c r="BP177" i="21"/>
  <c r="BX177" i="21" s="1"/>
  <c r="AN178" i="21"/>
  <c r="CE178" i="21" s="1"/>
  <c r="AW178" i="21"/>
  <c r="CF178" i="21" s="1"/>
  <c r="BD178" i="21"/>
  <c r="BL178" i="21" s="1"/>
  <c r="BP178" i="21"/>
  <c r="BX178" i="21" s="1"/>
  <c r="AN179" i="21"/>
  <c r="CE179" i="21" s="1"/>
  <c r="AW179" i="21"/>
  <c r="CF179" i="21" s="1"/>
  <c r="BD179" i="21"/>
  <c r="BE179" i="21" s="1"/>
  <c r="CG179" i="21" s="1"/>
  <c r="BP179" i="21"/>
  <c r="BX179" i="21"/>
  <c r="AN180" i="21"/>
  <c r="CE180" i="21" s="1"/>
  <c r="AW180" i="21"/>
  <c r="CF180" i="21" s="1"/>
  <c r="BD180" i="21"/>
  <c r="BE180" i="21" s="1"/>
  <c r="CG180" i="21" s="1"/>
  <c r="BP180" i="21"/>
  <c r="BX180" i="21" s="1"/>
  <c r="AN181" i="21"/>
  <c r="CE181" i="21" s="1"/>
  <c r="AW181" i="21"/>
  <c r="CF181" i="21" s="1"/>
  <c r="BD181" i="21"/>
  <c r="BL181" i="21" s="1"/>
  <c r="BP181" i="21"/>
  <c r="AN182" i="21"/>
  <c r="CE182" i="21" s="1"/>
  <c r="AW182" i="21"/>
  <c r="CF182" i="21" s="1"/>
  <c r="BD182" i="21"/>
  <c r="BE182" i="21" s="1"/>
  <c r="CG182" i="21" s="1"/>
  <c r="BP182" i="21"/>
  <c r="AN183" i="21"/>
  <c r="CE183" i="21" s="1"/>
  <c r="AW183" i="21"/>
  <c r="CF183" i="21" s="1"/>
  <c r="BD183" i="21"/>
  <c r="BL183" i="21" s="1"/>
  <c r="BP183" i="21"/>
  <c r="BX183" i="21" s="1"/>
  <c r="AN184" i="21"/>
  <c r="CE184" i="21" s="1"/>
  <c r="AW184" i="21"/>
  <c r="CF184" i="21" s="1"/>
  <c r="BD184" i="21"/>
  <c r="BE184" i="21" s="1"/>
  <c r="CG184" i="21" s="1"/>
  <c r="BP184" i="21"/>
  <c r="AN185" i="21"/>
  <c r="CE185" i="21" s="1"/>
  <c r="AW185" i="21"/>
  <c r="CF185" i="21" s="1"/>
  <c r="BD185" i="21"/>
  <c r="BP185" i="21"/>
  <c r="BX185" i="21" s="1"/>
  <c r="AN186" i="21"/>
  <c r="CE186" i="21" s="1"/>
  <c r="AW186" i="21"/>
  <c r="CF186" i="21" s="1"/>
  <c r="BD186" i="21"/>
  <c r="BL186" i="21" s="1"/>
  <c r="BM186" i="21" s="1"/>
  <c r="CH186" i="21" s="1"/>
  <c r="BP186" i="21"/>
  <c r="AN187" i="21"/>
  <c r="CE187" i="21" s="1"/>
  <c r="AW187" i="21"/>
  <c r="CF187" i="21" s="1"/>
  <c r="BD187" i="21"/>
  <c r="BE187" i="21" s="1"/>
  <c r="CG187" i="21" s="1"/>
  <c r="BP187" i="21"/>
  <c r="BX187" i="21" s="1"/>
  <c r="AN188" i="21"/>
  <c r="CE188" i="21" s="1"/>
  <c r="AW188" i="21"/>
  <c r="CF188" i="21" s="1"/>
  <c r="BD188" i="21"/>
  <c r="BE188" i="21" s="1"/>
  <c r="CG188" i="21" s="1"/>
  <c r="BP188" i="21"/>
  <c r="BX188" i="21" s="1"/>
  <c r="AN189" i="21"/>
  <c r="CE189" i="21" s="1"/>
  <c r="AW189" i="21"/>
  <c r="CF189" i="21" s="1"/>
  <c r="BD189" i="21"/>
  <c r="BL189" i="21" s="1"/>
  <c r="BP189" i="21"/>
  <c r="BX189" i="21" s="1"/>
  <c r="AN190" i="21"/>
  <c r="CE190" i="21" s="1"/>
  <c r="AW190" i="21"/>
  <c r="CF190" i="21" s="1"/>
  <c r="BD190" i="21"/>
  <c r="BL190" i="21" s="1"/>
  <c r="BM190" i="21" s="1"/>
  <c r="CH190" i="21" s="1"/>
  <c r="BP190" i="21"/>
  <c r="AN191" i="21"/>
  <c r="CE191" i="21" s="1"/>
  <c r="AW191" i="21"/>
  <c r="CF191" i="21" s="1"/>
  <c r="BD191" i="21"/>
  <c r="BL191" i="21" s="1"/>
  <c r="BT191" i="21" s="1"/>
  <c r="BP191" i="21"/>
  <c r="BX191" i="21" s="1"/>
  <c r="AN192" i="21"/>
  <c r="CE192" i="21" s="1"/>
  <c r="AW192" i="21"/>
  <c r="CF192" i="21" s="1"/>
  <c r="BD192" i="21"/>
  <c r="BE192" i="21" s="1"/>
  <c r="CG192" i="21" s="1"/>
  <c r="BP192" i="21"/>
  <c r="AN193" i="21"/>
  <c r="CE193" i="21" s="1"/>
  <c r="AW193" i="21"/>
  <c r="CF193" i="21" s="1"/>
  <c r="BD193" i="21"/>
  <c r="BP193" i="21"/>
  <c r="BX193" i="21" s="1"/>
  <c r="AN194" i="21"/>
  <c r="CE194" i="21" s="1"/>
  <c r="AW194" i="21"/>
  <c r="CF194" i="21" s="1"/>
  <c r="BD194" i="21"/>
  <c r="BL194" i="21" s="1"/>
  <c r="BM194" i="21" s="1"/>
  <c r="CH194" i="21" s="1"/>
  <c r="BP194" i="21"/>
  <c r="BX194" i="21" s="1"/>
  <c r="AN195" i="21"/>
  <c r="CE195" i="21" s="1"/>
  <c r="AW195" i="21"/>
  <c r="CF195" i="21" s="1"/>
  <c r="BD195" i="21"/>
  <c r="BE195" i="21" s="1"/>
  <c r="CG195" i="21" s="1"/>
  <c r="BP195" i="21"/>
  <c r="BX195" i="21" s="1"/>
  <c r="AN196" i="21"/>
  <c r="CE196" i="21" s="1"/>
  <c r="AW196" i="21"/>
  <c r="CF196" i="21" s="1"/>
  <c r="BD196" i="21"/>
  <c r="BE196" i="21" s="1"/>
  <c r="CG196" i="21" s="1"/>
  <c r="BP196" i="21"/>
  <c r="BX196" i="21" s="1"/>
  <c r="AN197" i="21"/>
  <c r="CE197" i="21" s="1"/>
  <c r="AW197" i="21"/>
  <c r="CF197" i="21" s="1"/>
  <c r="BD197" i="21"/>
  <c r="BE197" i="21" s="1"/>
  <c r="CG197" i="21" s="1"/>
  <c r="BP197" i="21"/>
  <c r="AN198" i="21"/>
  <c r="CE198" i="21" s="1"/>
  <c r="AW198" i="21"/>
  <c r="CF198" i="21" s="1"/>
  <c r="BD198" i="21"/>
  <c r="BP198" i="21"/>
  <c r="BX198" i="21" s="1"/>
  <c r="AN199" i="21"/>
  <c r="CE199" i="21" s="1"/>
  <c r="AW199" i="21"/>
  <c r="CF199" i="21" s="1"/>
  <c r="BD199" i="21"/>
  <c r="BL199" i="21" s="1"/>
  <c r="BP199" i="21"/>
  <c r="AN200" i="21"/>
  <c r="CE200" i="21" s="1"/>
  <c r="AW200" i="21"/>
  <c r="CF200" i="21" s="1"/>
  <c r="BD200" i="21"/>
  <c r="BE200" i="21" s="1"/>
  <c r="CG200" i="21" s="1"/>
  <c r="BP200" i="21"/>
  <c r="BX200" i="21" s="1"/>
  <c r="AN201" i="21"/>
  <c r="CE201" i="21" s="1"/>
  <c r="AW201" i="21"/>
  <c r="CF201" i="21" s="1"/>
  <c r="BD201" i="21"/>
  <c r="BE201" i="21" s="1"/>
  <c r="CG201" i="21" s="1"/>
  <c r="BP201" i="21"/>
  <c r="BX201" i="21" s="1"/>
  <c r="AN202" i="21"/>
  <c r="CE202" i="21" s="1"/>
  <c r="AW202" i="21"/>
  <c r="CF202" i="21" s="1"/>
  <c r="BD202" i="21"/>
  <c r="BE202" i="21" s="1"/>
  <c r="CG202" i="21" s="1"/>
  <c r="BP202" i="21"/>
  <c r="AN203" i="21"/>
  <c r="CE203" i="21" s="1"/>
  <c r="AW203" i="21"/>
  <c r="CF203" i="21" s="1"/>
  <c r="BD203" i="21"/>
  <c r="BL203" i="21" s="1"/>
  <c r="BM203" i="21" s="1"/>
  <c r="CH203" i="21" s="1"/>
  <c r="BP203" i="21"/>
  <c r="AN204" i="21"/>
  <c r="CE204" i="21" s="1"/>
  <c r="AW204" i="21"/>
  <c r="CF204" i="21" s="1"/>
  <c r="BD204" i="21"/>
  <c r="BL204" i="21" s="1"/>
  <c r="BP204" i="21"/>
  <c r="BX204" i="21" s="1"/>
  <c r="AN205" i="21"/>
  <c r="CE205" i="21" s="1"/>
  <c r="AW205" i="21"/>
  <c r="CF205" i="21" s="1"/>
  <c r="BD205" i="21"/>
  <c r="BE205" i="21" s="1"/>
  <c r="CG205" i="21" s="1"/>
  <c r="BP205" i="21"/>
  <c r="AN206" i="21"/>
  <c r="CE206" i="21" s="1"/>
  <c r="AW206" i="21"/>
  <c r="CF206" i="21" s="1"/>
  <c r="BD206" i="21"/>
  <c r="BP206" i="21"/>
  <c r="BX206" i="21" s="1"/>
  <c r="AN207" i="21"/>
  <c r="CE207" i="21" s="1"/>
  <c r="AW207" i="21"/>
  <c r="CF207" i="21" s="1"/>
  <c r="BD207" i="21"/>
  <c r="BL207" i="21" s="1"/>
  <c r="BP207" i="21"/>
  <c r="AN208" i="21"/>
  <c r="CE208" i="21" s="1"/>
  <c r="AW208" i="21"/>
  <c r="CF208" i="21" s="1"/>
  <c r="BD208" i="21"/>
  <c r="BL208" i="21" s="1"/>
  <c r="BP208" i="21"/>
  <c r="BX208" i="21" s="1"/>
  <c r="AN209" i="21"/>
  <c r="CE209" i="21" s="1"/>
  <c r="AW209" i="21"/>
  <c r="CF209" i="21" s="1"/>
  <c r="BD209" i="21"/>
  <c r="BE209" i="21" s="1"/>
  <c r="CG209" i="21" s="1"/>
  <c r="BP209" i="21"/>
  <c r="BX209" i="21" s="1"/>
  <c r="AN210" i="21"/>
  <c r="CE210" i="21" s="1"/>
  <c r="AW210" i="21"/>
  <c r="CF210" i="21" s="1"/>
  <c r="BD210" i="21"/>
  <c r="BE210" i="21" s="1"/>
  <c r="CG210" i="21" s="1"/>
  <c r="BP210" i="21"/>
  <c r="AN211" i="21"/>
  <c r="CE211" i="21" s="1"/>
  <c r="AW211" i="21"/>
  <c r="CF211" i="21" s="1"/>
  <c r="BD211" i="21"/>
  <c r="BL211" i="21" s="1"/>
  <c r="BP211" i="21"/>
  <c r="AN212" i="21"/>
  <c r="CE212" i="21" s="1"/>
  <c r="AW212" i="21"/>
  <c r="CF212" i="21" s="1"/>
  <c r="BD212" i="21"/>
  <c r="BL212" i="21" s="1"/>
  <c r="BP212" i="21"/>
  <c r="BX212" i="21" s="1"/>
  <c r="AN213" i="21"/>
  <c r="CE213" i="21" s="1"/>
  <c r="AW213" i="21"/>
  <c r="CF213" i="21" s="1"/>
  <c r="BD213" i="21"/>
  <c r="BE213" i="21" s="1"/>
  <c r="CG213" i="21" s="1"/>
  <c r="BP213" i="21"/>
  <c r="BX213" i="21" s="1"/>
  <c r="AN214" i="21"/>
  <c r="CE214" i="21" s="1"/>
  <c r="AW214" i="21"/>
  <c r="CF214" i="21" s="1"/>
  <c r="BD214" i="21"/>
  <c r="BP214" i="21"/>
  <c r="BX214" i="21" s="1"/>
  <c r="AN215" i="21"/>
  <c r="CE215" i="21" s="1"/>
  <c r="AW215" i="21"/>
  <c r="CF215" i="21" s="1"/>
  <c r="BD215" i="21"/>
  <c r="BP215" i="21"/>
  <c r="BX215" i="21" s="1"/>
  <c r="AN216" i="21"/>
  <c r="CE216" i="21" s="1"/>
  <c r="AW216" i="21"/>
  <c r="CF216" i="21" s="1"/>
  <c r="BD216" i="21"/>
  <c r="BE216" i="21" s="1"/>
  <c r="CG216" i="21" s="1"/>
  <c r="BP216" i="21"/>
  <c r="BX216" i="21" s="1"/>
  <c r="AN217" i="21"/>
  <c r="CE217" i="21" s="1"/>
  <c r="AW217" i="21"/>
  <c r="CF217" i="21" s="1"/>
  <c r="BD217" i="21"/>
  <c r="BE217" i="21" s="1"/>
  <c r="CG217" i="21" s="1"/>
  <c r="BP217" i="21"/>
  <c r="AN218" i="21"/>
  <c r="CE218" i="21" s="1"/>
  <c r="AW218" i="21"/>
  <c r="CF218" i="21" s="1"/>
  <c r="BD218" i="21"/>
  <c r="BL218" i="21" s="1"/>
  <c r="BP218" i="21"/>
  <c r="BX218" i="21" s="1"/>
  <c r="AN219" i="21"/>
  <c r="CE219" i="21" s="1"/>
  <c r="AW219" i="21"/>
  <c r="CF219" i="21" s="1"/>
  <c r="BD219" i="21"/>
  <c r="BE219" i="21" s="1"/>
  <c r="CG219" i="21" s="1"/>
  <c r="BP219" i="21"/>
  <c r="AN220" i="21"/>
  <c r="CE220" i="21" s="1"/>
  <c r="AW220" i="21"/>
  <c r="CF220" i="21" s="1"/>
  <c r="BD220" i="21"/>
  <c r="BE220" i="21" s="1"/>
  <c r="CG220" i="21" s="1"/>
  <c r="BP220" i="21"/>
  <c r="AN221" i="21"/>
  <c r="CE221" i="21" s="1"/>
  <c r="AW221" i="21"/>
  <c r="CF221" i="21" s="1"/>
  <c r="BD221" i="21"/>
  <c r="BL221" i="21" s="1"/>
  <c r="BT221" i="21" s="1"/>
  <c r="BP221" i="21"/>
  <c r="BX221" i="21" s="1"/>
  <c r="AN222" i="21"/>
  <c r="CE222" i="21" s="1"/>
  <c r="AW222" i="21"/>
  <c r="CF222" i="21" s="1"/>
  <c r="BD222" i="21"/>
  <c r="BP222" i="21"/>
  <c r="BX222" i="21" s="1"/>
  <c r="AN223" i="21"/>
  <c r="CE223" i="21" s="1"/>
  <c r="AW223" i="21"/>
  <c r="CF223" i="21" s="1"/>
  <c r="BD223" i="21"/>
  <c r="BL223" i="21" s="1"/>
  <c r="BP223" i="21"/>
  <c r="BX223" i="21" s="1"/>
  <c r="AN224" i="21"/>
  <c r="CE224" i="21" s="1"/>
  <c r="AW224" i="21"/>
  <c r="CF224" i="21" s="1"/>
  <c r="BD224" i="21"/>
  <c r="BE224" i="21" s="1"/>
  <c r="CG224" i="21" s="1"/>
  <c r="BP224" i="21"/>
  <c r="BX224" i="21" s="1"/>
  <c r="AN225" i="21"/>
  <c r="CE225" i="21" s="1"/>
  <c r="AW225" i="21"/>
  <c r="CF225" i="21" s="1"/>
  <c r="BD225" i="21"/>
  <c r="BL225" i="21" s="1"/>
  <c r="BP225" i="21"/>
  <c r="BX225" i="21" s="1"/>
  <c r="AN226" i="21"/>
  <c r="CE226" i="21" s="1"/>
  <c r="AW226" i="21"/>
  <c r="CF226" i="21" s="1"/>
  <c r="BD226" i="21"/>
  <c r="BE226" i="21" s="1"/>
  <c r="CG226" i="21" s="1"/>
  <c r="BP226" i="21"/>
  <c r="AN227" i="21"/>
  <c r="CE227" i="21" s="1"/>
  <c r="AW227" i="21"/>
  <c r="CF227" i="21" s="1"/>
  <c r="BD227" i="21"/>
  <c r="BE227" i="21" s="1"/>
  <c r="CG227" i="21" s="1"/>
  <c r="BP227" i="21"/>
  <c r="AN228" i="21"/>
  <c r="CE228" i="21" s="1"/>
  <c r="AW228" i="21"/>
  <c r="CF228" i="21" s="1"/>
  <c r="BD228" i="21"/>
  <c r="BL228" i="21" s="1"/>
  <c r="BM228" i="21" s="1"/>
  <c r="CH228" i="21" s="1"/>
  <c r="BP228" i="21"/>
  <c r="BX228" i="21" s="1"/>
  <c r="AN229" i="21"/>
  <c r="CE229" i="21" s="1"/>
  <c r="AW229" i="21"/>
  <c r="CF229" i="21" s="1"/>
  <c r="BD229" i="21"/>
  <c r="BE229" i="21" s="1"/>
  <c r="CG229" i="21" s="1"/>
  <c r="BP229" i="21"/>
  <c r="BX229" i="21" s="1"/>
  <c r="AN230" i="21"/>
  <c r="CE230" i="21" s="1"/>
  <c r="AW230" i="21"/>
  <c r="CF230" i="21" s="1"/>
  <c r="BD230" i="21"/>
  <c r="BP230" i="21"/>
  <c r="BX230" i="21" s="1"/>
  <c r="AN231" i="21"/>
  <c r="CE231" i="21" s="1"/>
  <c r="AW231" i="21"/>
  <c r="CF231" i="21" s="1"/>
  <c r="BD231" i="21"/>
  <c r="BL231" i="21" s="1"/>
  <c r="BP231" i="21"/>
  <c r="BX231" i="21" s="1"/>
  <c r="AN232" i="21"/>
  <c r="CE232" i="21" s="1"/>
  <c r="AW232" i="21"/>
  <c r="CF232" i="21" s="1"/>
  <c r="BD232" i="21"/>
  <c r="BE232" i="21" s="1"/>
  <c r="CG232" i="21" s="1"/>
  <c r="BP232" i="21"/>
  <c r="BX232" i="21" s="1"/>
  <c r="AN233" i="21"/>
  <c r="CE233" i="21" s="1"/>
  <c r="AW233" i="21"/>
  <c r="CF233" i="21" s="1"/>
  <c r="BD233" i="21"/>
  <c r="BL233" i="21" s="1"/>
  <c r="BP233" i="21"/>
  <c r="BX233" i="21" s="1"/>
  <c r="AN234" i="21"/>
  <c r="CE234" i="21" s="1"/>
  <c r="AW234" i="21"/>
  <c r="CF234" i="21" s="1"/>
  <c r="BD234" i="21"/>
  <c r="BL234" i="21" s="1"/>
  <c r="BP234" i="21"/>
  <c r="AN235" i="21"/>
  <c r="CE235" i="21" s="1"/>
  <c r="AW235" i="21"/>
  <c r="CF235" i="21" s="1"/>
  <c r="BD235" i="21"/>
  <c r="BE235" i="21" s="1"/>
  <c r="CG235" i="21" s="1"/>
  <c r="BP235" i="21"/>
  <c r="AN236" i="21"/>
  <c r="CE236" i="21" s="1"/>
  <c r="AW236" i="21"/>
  <c r="CF236" i="21" s="1"/>
  <c r="BD236" i="21"/>
  <c r="BL236" i="21" s="1"/>
  <c r="BM236" i="21" s="1"/>
  <c r="CH236" i="21" s="1"/>
  <c r="BP236" i="21"/>
  <c r="BX236" i="21" s="1"/>
  <c r="AN237" i="21"/>
  <c r="CE237" i="21" s="1"/>
  <c r="AW237" i="21"/>
  <c r="CF237" i="21" s="1"/>
  <c r="BD237" i="21"/>
  <c r="BE237" i="21" s="1"/>
  <c r="CG237" i="21" s="1"/>
  <c r="BP237" i="21"/>
  <c r="BX237" i="21" s="1"/>
  <c r="AN238" i="21"/>
  <c r="CE238" i="21" s="1"/>
  <c r="AW238" i="21"/>
  <c r="CF238" i="21" s="1"/>
  <c r="BD238" i="21"/>
  <c r="BP238" i="21"/>
  <c r="BX238" i="21" s="1"/>
  <c r="AN239" i="21"/>
  <c r="CE239" i="21" s="1"/>
  <c r="AW239" i="21"/>
  <c r="CF239" i="21" s="1"/>
  <c r="BD239" i="21"/>
  <c r="BL239" i="21" s="1"/>
  <c r="BP239" i="21"/>
  <c r="BX239" i="21" s="1"/>
  <c r="AN240" i="21"/>
  <c r="CE240" i="21" s="1"/>
  <c r="AW240" i="21"/>
  <c r="CF240" i="21" s="1"/>
  <c r="BD240" i="21"/>
  <c r="BE240" i="21" s="1"/>
  <c r="CG240" i="21" s="1"/>
  <c r="BP240" i="21"/>
  <c r="BX240" i="21" s="1"/>
  <c r="AN241" i="21"/>
  <c r="CE241" i="21" s="1"/>
  <c r="AW241" i="21"/>
  <c r="CF241" i="21" s="1"/>
  <c r="BD241" i="21"/>
  <c r="BE241" i="21" s="1"/>
  <c r="CG241" i="21" s="1"/>
  <c r="BP241" i="21"/>
  <c r="BX241" i="21" s="1"/>
  <c r="AN242" i="21"/>
  <c r="CE242" i="21" s="1"/>
  <c r="AW242" i="21"/>
  <c r="CF242" i="21" s="1"/>
  <c r="BD242" i="21"/>
  <c r="BE242" i="21" s="1"/>
  <c r="CG242" i="21" s="1"/>
  <c r="BP242" i="21"/>
  <c r="AN243" i="21"/>
  <c r="CE243" i="21" s="1"/>
  <c r="AW243" i="21"/>
  <c r="CF243" i="21" s="1"/>
  <c r="BD243" i="21"/>
  <c r="BE243" i="21" s="1"/>
  <c r="CG243" i="21" s="1"/>
  <c r="BP243" i="21"/>
  <c r="AN244" i="21"/>
  <c r="CE244" i="21" s="1"/>
  <c r="AW244" i="21"/>
  <c r="CF244" i="21" s="1"/>
  <c r="BD244" i="21"/>
  <c r="BL244" i="21" s="1"/>
  <c r="BM244" i="21" s="1"/>
  <c r="CH244" i="21" s="1"/>
  <c r="BP244" i="21"/>
  <c r="BX244" i="21" s="1"/>
  <c r="AN245" i="21"/>
  <c r="CE245" i="21" s="1"/>
  <c r="AW245" i="21"/>
  <c r="CF245" i="21" s="1"/>
  <c r="BD245" i="21"/>
  <c r="BE245" i="21" s="1"/>
  <c r="CG245" i="21" s="1"/>
  <c r="BP245" i="21"/>
  <c r="BX245" i="21" s="1"/>
  <c r="AN246" i="21"/>
  <c r="CE246" i="21" s="1"/>
  <c r="AW246" i="21"/>
  <c r="CF246" i="21" s="1"/>
  <c r="BD246" i="21"/>
  <c r="BP246" i="21"/>
  <c r="BX246" i="21" s="1"/>
  <c r="AN247" i="21"/>
  <c r="CE247" i="21" s="1"/>
  <c r="AW247" i="21"/>
  <c r="CF247" i="21" s="1"/>
  <c r="BD247" i="21"/>
  <c r="BL247" i="21" s="1"/>
  <c r="BP247" i="21"/>
  <c r="BX247" i="21" s="1"/>
  <c r="AN248" i="21"/>
  <c r="CE248" i="21" s="1"/>
  <c r="AW248" i="21"/>
  <c r="CF248" i="21" s="1"/>
  <c r="BD248" i="21"/>
  <c r="BE248" i="21" s="1"/>
  <c r="CG248" i="21" s="1"/>
  <c r="BP248" i="21"/>
  <c r="BX248" i="21" s="1"/>
  <c r="AN249" i="21"/>
  <c r="CE249" i="21" s="1"/>
  <c r="AW249" i="21"/>
  <c r="CF249" i="21" s="1"/>
  <c r="BD249" i="21"/>
  <c r="BE249" i="21" s="1"/>
  <c r="CG249" i="21" s="1"/>
  <c r="BP249" i="21"/>
  <c r="BX249" i="21" s="1"/>
  <c r="AN250" i="21"/>
  <c r="CE250" i="21" s="1"/>
  <c r="AW250" i="21"/>
  <c r="CF250" i="21" s="1"/>
  <c r="BD250" i="21"/>
  <c r="BE250" i="21" s="1"/>
  <c r="CG250" i="21" s="1"/>
  <c r="BP250" i="21"/>
  <c r="AN251" i="21"/>
  <c r="CE251" i="21" s="1"/>
  <c r="AW251" i="21"/>
  <c r="CF251" i="21" s="1"/>
  <c r="BD251" i="21"/>
  <c r="BE251" i="21" s="1"/>
  <c r="CG251" i="21" s="1"/>
  <c r="BP251" i="21"/>
  <c r="AN252" i="21"/>
  <c r="CE252" i="21" s="1"/>
  <c r="AW252" i="21"/>
  <c r="CF252" i="21" s="1"/>
  <c r="BD252" i="21"/>
  <c r="BL252" i="21" s="1"/>
  <c r="BM252" i="21" s="1"/>
  <c r="CH252" i="21" s="1"/>
  <c r="BP252" i="21"/>
  <c r="BX252" i="21" s="1"/>
  <c r="AN253" i="21"/>
  <c r="CE253" i="21" s="1"/>
  <c r="AW253" i="21"/>
  <c r="CF253" i="21" s="1"/>
  <c r="BD253" i="21"/>
  <c r="BE253" i="21" s="1"/>
  <c r="CG253" i="21" s="1"/>
  <c r="BP253" i="21"/>
  <c r="BX253" i="21" s="1"/>
  <c r="AN254" i="21"/>
  <c r="CE254" i="21" s="1"/>
  <c r="AW254" i="21"/>
  <c r="CF254" i="21" s="1"/>
  <c r="BD254" i="21"/>
  <c r="BP254" i="21"/>
  <c r="BX254" i="21" s="1"/>
  <c r="AN255" i="21"/>
  <c r="CE255" i="21" s="1"/>
  <c r="AW255" i="21"/>
  <c r="CF255" i="21" s="1"/>
  <c r="BD255" i="21"/>
  <c r="BL255" i="21" s="1"/>
  <c r="BP255" i="21"/>
  <c r="BX255" i="21" s="1"/>
  <c r="AN256" i="21"/>
  <c r="CE256" i="21" s="1"/>
  <c r="AW256" i="21"/>
  <c r="CF256" i="21" s="1"/>
  <c r="BD256" i="21"/>
  <c r="BL256" i="21" s="1"/>
  <c r="BP256" i="21"/>
  <c r="BX256" i="21" s="1"/>
  <c r="AN257" i="21"/>
  <c r="CE257" i="21" s="1"/>
  <c r="AW257" i="21"/>
  <c r="CF257" i="21" s="1"/>
  <c r="BD257" i="21"/>
  <c r="BL257" i="21" s="1"/>
  <c r="BT257" i="21" s="1"/>
  <c r="BP257" i="21"/>
  <c r="BX257" i="21" s="1"/>
  <c r="AN258" i="21"/>
  <c r="CE258" i="21" s="1"/>
  <c r="AW258" i="21"/>
  <c r="CF258" i="21" s="1"/>
  <c r="BD258" i="21"/>
  <c r="BE258" i="21" s="1"/>
  <c r="CG258" i="21" s="1"/>
  <c r="BP258" i="21"/>
  <c r="AN259" i="21"/>
  <c r="CE259" i="21" s="1"/>
  <c r="AW259" i="21"/>
  <c r="CF259" i="21" s="1"/>
  <c r="BD259" i="21"/>
  <c r="BE259" i="21" s="1"/>
  <c r="CG259" i="21" s="1"/>
  <c r="BP259" i="21"/>
  <c r="AN260" i="21"/>
  <c r="CE260" i="21" s="1"/>
  <c r="AW260" i="21"/>
  <c r="CF260" i="21" s="1"/>
  <c r="BD260" i="21"/>
  <c r="BL260" i="21" s="1"/>
  <c r="BM260" i="21" s="1"/>
  <c r="CH260" i="21" s="1"/>
  <c r="BP260" i="21"/>
  <c r="BX260" i="21" s="1"/>
  <c r="AN261" i="21"/>
  <c r="CE261" i="21" s="1"/>
  <c r="AW261" i="21"/>
  <c r="CF261" i="21" s="1"/>
  <c r="BD261" i="21"/>
  <c r="BE261" i="21" s="1"/>
  <c r="CG261" i="21" s="1"/>
  <c r="BP261" i="21"/>
  <c r="BX261" i="21"/>
  <c r="AN262" i="21"/>
  <c r="CE262" i="21" s="1"/>
  <c r="AW262" i="21"/>
  <c r="CF262" i="21" s="1"/>
  <c r="BD262" i="21"/>
  <c r="BP262" i="21"/>
  <c r="BX262" i="21" s="1"/>
  <c r="AN263" i="21"/>
  <c r="CE263" i="21" s="1"/>
  <c r="AW263" i="21"/>
  <c r="CF263" i="21" s="1"/>
  <c r="BD263" i="21"/>
  <c r="BL263" i="21" s="1"/>
  <c r="BP263" i="21"/>
  <c r="BX263" i="21" s="1"/>
  <c r="AN264" i="21"/>
  <c r="CE264" i="21" s="1"/>
  <c r="AW264" i="21"/>
  <c r="CF264" i="21" s="1"/>
  <c r="BD264" i="21"/>
  <c r="BE264" i="21" s="1"/>
  <c r="CG264" i="21" s="1"/>
  <c r="BP264" i="21"/>
  <c r="BX264" i="21" s="1"/>
  <c r="AN265" i="21"/>
  <c r="CE265" i="21" s="1"/>
  <c r="AW265" i="21"/>
  <c r="CF265" i="21" s="1"/>
  <c r="BD265" i="21"/>
  <c r="BE265" i="21" s="1"/>
  <c r="CG265" i="21" s="1"/>
  <c r="BP265" i="21"/>
  <c r="BX265" i="21" s="1"/>
  <c r="AN266" i="21"/>
  <c r="CE266" i="21" s="1"/>
  <c r="AW266" i="21"/>
  <c r="CF266" i="21" s="1"/>
  <c r="BD266" i="21"/>
  <c r="BE266" i="21" s="1"/>
  <c r="CG266" i="21" s="1"/>
  <c r="BP266" i="21"/>
  <c r="AN267" i="21"/>
  <c r="CE267" i="21" s="1"/>
  <c r="AW267" i="21"/>
  <c r="CF267" i="21" s="1"/>
  <c r="BD267" i="21"/>
  <c r="BE267" i="21" s="1"/>
  <c r="CG267" i="21" s="1"/>
  <c r="BP267" i="21"/>
  <c r="AN268" i="21"/>
  <c r="CE268" i="21" s="1"/>
  <c r="AW268" i="21"/>
  <c r="CF268" i="21" s="1"/>
  <c r="BD268" i="21"/>
  <c r="BL268" i="21" s="1"/>
  <c r="BM268" i="21" s="1"/>
  <c r="CH268" i="21" s="1"/>
  <c r="BP268" i="21"/>
  <c r="BX268" i="21" s="1"/>
  <c r="AN269" i="21"/>
  <c r="CE269" i="21" s="1"/>
  <c r="AW269" i="21"/>
  <c r="CF269" i="21" s="1"/>
  <c r="BD269" i="21"/>
  <c r="BE269" i="21" s="1"/>
  <c r="CG269" i="21" s="1"/>
  <c r="BP269" i="21"/>
  <c r="BX269" i="21" s="1"/>
  <c r="AN270" i="21"/>
  <c r="CE270" i="21" s="1"/>
  <c r="AW270" i="21"/>
  <c r="CF270" i="21" s="1"/>
  <c r="BD270" i="21"/>
  <c r="BP270" i="21"/>
  <c r="BX270" i="21" s="1"/>
  <c r="AN271" i="21"/>
  <c r="CE271" i="21" s="1"/>
  <c r="AW271" i="21"/>
  <c r="CF271" i="21" s="1"/>
  <c r="BD271" i="21"/>
  <c r="BL271" i="21" s="1"/>
  <c r="BP271" i="21"/>
  <c r="BX271" i="21" s="1"/>
  <c r="AN272" i="21"/>
  <c r="CE272" i="21" s="1"/>
  <c r="AW272" i="21"/>
  <c r="CF272" i="21" s="1"/>
  <c r="BD272" i="21"/>
  <c r="BE272" i="21" s="1"/>
  <c r="CG272" i="21" s="1"/>
  <c r="BP272" i="21"/>
  <c r="BX272" i="21" s="1"/>
  <c r="AN273" i="21"/>
  <c r="CE273" i="21" s="1"/>
  <c r="AW273" i="21"/>
  <c r="CF273" i="21" s="1"/>
  <c r="BD273" i="21"/>
  <c r="BE273" i="21" s="1"/>
  <c r="CG273" i="21" s="1"/>
  <c r="BP273" i="21"/>
  <c r="AN274" i="21"/>
  <c r="CE274" i="21" s="1"/>
  <c r="AW274" i="21"/>
  <c r="CF274" i="21" s="1"/>
  <c r="BD274" i="21"/>
  <c r="BE274" i="21" s="1"/>
  <c r="CG274" i="21" s="1"/>
  <c r="BP274" i="21"/>
  <c r="AN275" i="21"/>
  <c r="CE275" i="21" s="1"/>
  <c r="AW275" i="21"/>
  <c r="CF275" i="21" s="1"/>
  <c r="BD275" i="21"/>
  <c r="BE275" i="21" s="1"/>
  <c r="CG275" i="21" s="1"/>
  <c r="BP275" i="21"/>
  <c r="AN276" i="21"/>
  <c r="CE276" i="21" s="1"/>
  <c r="AW276" i="21"/>
  <c r="CF276" i="21" s="1"/>
  <c r="BD276" i="21"/>
  <c r="BL276" i="21" s="1"/>
  <c r="BM276" i="21" s="1"/>
  <c r="CH276" i="21" s="1"/>
  <c r="BP276" i="21"/>
  <c r="BX276" i="21" s="1"/>
  <c r="AN277" i="21"/>
  <c r="CE277" i="21" s="1"/>
  <c r="AW277" i="21"/>
  <c r="CF277" i="21" s="1"/>
  <c r="BD277" i="21"/>
  <c r="BE277" i="21" s="1"/>
  <c r="CG277" i="21" s="1"/>
  <c r="BP277" i="21"/>
  <c r="BX277" i="21" s="1"/>
  <c r="AN278" i="21"/>
  <c r="CE278" i="21" s="1"/>
  <c r="AW278" i="21"/>
  <c r="CF278" i="21" s="1"/>
  <c r="BD278" i="21"/>
  <c r="BP278" i="21"/>
  <c r="BX278" i="21" s="1"/>
  <c r="AN279" i="21"/>
  <c r="CE279" i="21" s="1"/>
  <c r="AW279" i="21"/>
  <c r="CF279" i="21" s="1"/>
  <c r="BD279" i="21"/>
  <c r="BE279" i="21" s="1"/>
  <c r="CG279" i="21" s="1"/>
  <c r="BP279" i="21"/>
  <c r="BX279" i="21" s="1"/>
  <c r="AN280" i="21"/>
  <c r="CE280" i="21" s="1"/>
  <c r="AW280" i="21"/>
  <c r="CF280" i="21" s="1"/>
  <c r="BD280" i="21"/>
  <c r="BE280" i="21" s="1"/>
  <c r="CG280" i="21" s="1"/>
  <c r="BP280" i="21"/>
  <c r="BX280" i="21" s="1"/>
  <c r="AN281" i="21"/>
  <c r="CE281" i="21" s="1"/>
  <c r="AW281" i="21"/>
  <c r="CF281" i="21" s="1"/>
  <c r="BD281" i="21"/>
  <c r="BE281" i="21" s="1"/>
  <c r="CG281" i="21" s="1"/>
  <c r="BP281" i="21"/>
  <c r="AN282" i="21"/>
  <c r="CE282" i="21" s="1"/>
  <c r="AW282" i="21"/>
  <c r="CF282" i="21" s="1"/>
  <c r="BD282" i="21"/>
  <c r="BE282" i="21" s="1"/>
  <c r="CG282" i="21" s="1"/>
  <c r="BP282" i="21"/>
  <c r="AN283" i="21"/>
  <c r="CE283" i="21" s="1"/>
  <c r="AW283" i="21"/>
  <c r="CF283" i="21" s="1"/>
  <c r="BD283" i="21"/>
  <c r="BL283" i="21" s="1"/>
  <c r="BP283" i="21"/>
  <c r="BX283" i="21" s="1"/>
  <c r="AN284" i="21"/>
  <c r="CE284" i="21" s="1"/>
  <c r="AW284" i="21"/>
  <c r="CF284" i="21" s="1"/>
  <c r="BD284" i="21"/>
  <c r="BE284" i="21" s="1"/>
  <c r="CG284" i="21" s="1"/>
  <c r="BP284" i="21"/>
  <c r="BX284" i="21" s="1"/>
  <c r="AN285" i="21"/>
  <c r="CE285" i="21" s="1"/>
  <c r="AW285" i="21"/>
  <c r="CF285" i="21" s="1"/>
  <c r="BD285" i="21"/>
  <c r="BL285" i="21" s="1"/>
  <c r="BP285" i="21"/>
  <c r="BX285" i="21" s="1"/>
  <c r="AN286" i="21"/>
  <c r="CE286" i="21" s="1"/>
  <c r="AW286" i="21"/>
  <c r="CF286" i="21" s="1"/>
  <c r="BD286" i="21"/>
  <c r="BE286" i="21" s="1"/>
  <c r="CG286" i="21" s="1"/>
  <c r="BP286" i="21"/>
  <c r="BX286" i="21" s="1"/>
  <c r="AN287" i="21"/>
  <c r="CE287" i="21" s="1"/>
  <c r="AW287" i="21"/>
  <c r="CF287" i="21" s="1"/>
  <c r="BD287" i="21"/>
  <c r="BL287" i="21" s="1"/>
  <c r="BP287" i="21"/>
  <c r="BX287" i="21" s="1"/>
  <c r="AN288" i="21"/>
  <c r="CE288" i="21" s="1"/>
  <c r="AW288" i="21"/>
  <c r="CF288" i="21" s="1"/>
  <c r="BD288" i="21"/>
  <c r="BE288" i="21" s="1"/>
  <c r="CG288" i="21" s="1"/>
  <c r="BP288" i="21"/>
  <c r="AN289" i="21"/>
  <c r="CE289" i="21" s="1"/>
  <c r="AW289" i="21"/>
  <c r="CF289" i="21" s="1"/>
  <c r="BD289" i="21"/>
  <c r="BL289" i="21" s="1"/>
  <c r="BP289" i="21"/>
  <c r="AN290" i="21"/>
  <c r="CE290" i="21" s="1"/>
  <c r="AW290" i="21"/>
  <c r="CF290" i="21" s="1"/>
  <c r="BD290" i="21"/>
  <c r="BE290" i="21" s="1"/>
  <c r="CG290" i="21" s="1"/>
  <c r="BP290" i="21"/>
  <c r="BX290" i="21" s="1"/>
  <c r="AN291" i="21"/>
  <c r="CE291" i="21" s="1"/>
  <c r="AW291" i="21"/>
  <c r="CF291" i="21" s="1"/>
  <c r="BD291" i="21"/>
  <c r="BL291" i="21" s="1"/>
  <c r="BP291" i="21"/>
  <c r="BX291" i="21" s="1"/>
  <c r="AN292" i="21"/>
  <c r="CE292" i="21" s="1"/>
  <c r="AW292" i="21"/>
  <c r="CF292" i="21" s="1"/>
  <c r="BD292" i="21"/>
  <c r="BE292" i="21" s="1"/>
  <c r="CG292" i="21" s="1"/>
  <c r="BP292" i="21"/>
  <c r="BX292" i="21" s="1"/>
  <c r="AN293" i="21"/>
  <c r="CE293" i="21" s="1"/>
  <c r="AW293" i="21"/>
  <c r="CF293" i="21" s="1"/>
  <c r="BD293" i="21"/>
  <c r="BL293" i="21" s="1"/>
  <c r="BP293" i="21"/>
  <c r="BX293" i="21" s="1"/>
  <c r="AN294" i="21"/>
  <c r="CE294" i="21" s="1"/>
  <c r="AW294" i="21"/>
  <c r="CF294" i="21" s="1"/>
  <c r="BD294" i="21"/>
  <c r="BE294" i="21" s="1"/>
  <c r="CG294" i="21" s="1"/>
  <c r="BP294" i="21"/>
  <c r="BX294" i="21" s="1"/>
  <c r="AN295" i="21"/>
  <c r="CE295" i="21" s="1"/>
  <c r="AW295" i="21"/>
  <c r="CF295" i="21" s="1"/>
  <c r="BD295" i="21"/>
  <c r="BL295" i="21" s="1"/>
  <c r="BP295" i="21"/>
  <c r="BX295" i="21" s="1"/>
  <c r="AN296" i="21"/>
  <c r="CE296" i="21" s="1"/>
  <c r="AW296" i="21"/>
  <c r="CF296" i="21" s="1"/>
  <c r="BD296" i="21"/>
  <c r="BE296" i="21" s="1"/>
  <c r="CG296" i="21" s="1"/>
  <c r="BP296" i="21"/>
  <c r="AN297" i="21"/>
  <c r="CE297" i="21" s="1"/>
  <c r="AW297" i="21"/>
  <c r="CF297" i="21" s="1"/>
  <c r="BD297" i="21"/>
  <c r="BL297" i="21" s="1"/>
  <c r="BP297" i="21"/>
  <c r="AN298" i="21"/>
  <c r="CE298" i="21" s="1"/>
  <c r="AW298" i="21"/>
  <c r="CF298" i="21" s="1"/>
  <c r="BD298" i="21"/>
  <c r="BE298" i="21" s="1"/>
  <c r="CG298" i="21" s="1"/>
  <c r="BP298" i="21"/>
  <c r="BX298" i="21" s="1"/>
  <c r="AN299" i="21"/>
  <c r="CE299" i="21" s="1"/>
  <c r="AW299" i="21"/>
  <c r="CF299" i="21" s="1"/>
  <c r="BD299" i="21"/>
  <c r="BL299" i="21" s="1"/>
  <c r="BP299" i="21"/>
  <c r="BX299" i="21" s="1"/>
  <c r="AN300" i="21"/>
  <c r="CE300" i="21" s="1"/>
  <c r="AW300" i="21"/>
  <c r="CF300" i="21" s="1"/>
  <c r="BD300" i="21"/>
  <c r="BE300" i="21" s="1"/>
  <c r="CG300" i="21" s="1"/>
  <c r="BP300" i="21"/>
  <c r="BX300" i="21" s="1"/>
  <c r="AN301" i="21"/>
  <c r="CE301" i="21" s="1"/>
  <c r="AW301" i="21"/>
  <c r="CF301" i="21" s="1"/>
  <c r="BD301" i="21"/>
  <c r="BL301" i="21" s="1"/>
  <c r="BP301" i="21"/>
  <c r="BX301" i="21" s="1"/>
  <c r="AN302" i="21"/>
  <c r="CE302" i="21" s="1"/>
  <c r="AW302" i="21"/>
  <c r="CF302" i="21" s="1"/>
  <c r="BD302" i="21"/>
  <c r="BE302" i="21" s="1"/>
  <c r="CG302" i="21" s="1"/>
  <c r="BP302" i="21"/>
  <c r="BX302" i="21" s="1"/>
  <c r="AN303" i="21"/>
  <c r="CE303" i="21" s="1"/>
  <c r="AW303" i="21"/>
  <c r="CF303" i="21" s="1"/>
  <c r="BD303" i="21"/>
  <c r="BL303" i="21" s="1"/>
  <c r="BP303" i="21"/>
  <c r="BX303" i="21" s="1"/>
  <c r="AN304" i="21"/>
  <c r="CE304" i="21" s="1"/>
  <c r="AW304" i="21"/>
  <c r="CF304" i="21" s="1"/>
  <c r="BD304" i="21"/>
  <c r="BL304" i="21" s="1"/>
  <c r="BT304" i="21" s="1"/>
  <c r="CB304" i="21" s="1"/>
  <c r="BP304" i="21"/>
  <c r="AN305" i="21"/>
  <c r="CE305" i="21" s="1"/>
  <c r="AW305" i="21"/>
  <c r="CF305" i="21" s="1"/>
  <c r="BD305" i="21"/>
  <c r="BL305" i="21" s="1"/>
  <c r="BP305" i="21"/>
  <c r="AN306" i="21"/>
  <c r="CE306" i="21" s="1"/>
  <c r="AW306" i="21"/>
  <c r="CF306" i="21" s="1"/>
  <c r="BD306" i="21"/>
  <c r="BE306" i="21" s="1"/>
  <c r="CG306" i="21" s="1"/>
  <c r="BP306" i="21"/>
  <c r="BX306" i="21" s="1"/>
  <c r="M244" i="20" l="1"/>
  <c r="O244" i="20" s="1"/>
  <c r="P244" i="20" s="1"/>
  <c r="M195" i="20"/>
  <c r="O195" i="20" s="1"/>
  <c r="P195" i="20" s="1"/>
  <c r="M130" i="20"/>
  <c r="O130" i="20" s="1"/>
  <c r="P130" i="20" s="1"/>
  <c r="M66" i="20"/>
  <c r="O66" i="20" s="1"/>
  <c r="P66" i="20" s="1"/>
  <c r="M253" i="20"/>
  <c r="O253" i="20" s="1"/>
  <c r="P253" i="20" s="1"/>
  <c r="M187" i="20"/>
  <c r="O187" i="20" s="1"/>
  <c r="P187" i="20" s="1"/>
  <c r="M123" i="20"/>
  <c r="O123" i="20" s="1"/>
  <c r="P123" i="20" s="1"/>
  <c r="M58" i="20"/>
  <c r="O58" i="20" s="1"/>
  <c r="P58" i="20" s="1"/>
  <c r="M245" i="20"/>
  <c r="O245" i="20" s="1"/>
  <c r="P245" i="20" s="1"/>
  <c r="M176" i="20"/>
  <c r="O176" i="20" s="1"/>
  <c r="P176" i="20" s="1"/>
  <c r="M116" i="20"/>
  <c r="O116" i="20" s="1"/>
  <c r="P116" i="20" s="1"/>
  <c r="M50" i="20"/>
  <c r="O50" i="20" s="1"/>
  <c r="P50" i="20" s="1"/>
  <c r="M299" i="20"/>
  <c r="O299" i="20" s="1"/>
  <c r="P299" i="20" s="1"/>
  <c r="M236" i="20"/>
  <c r="O236" i="20" s="1"/>
  <c r="P236" i="20" s="1"/>
  <c r="M168" i="20"/>
  <c r="O168" i="20" s="1"/>
  <c r="P168" i="20" s="1"/>
  <c r="M108" i="20"/>
  <c r="O108" i="20" s="1"/>
  <c r="P108" i="20" s="1"/>
  <c r="M43" i="20"/>
  <c r="O43" i="20" s="1"/>
  <c r="P43" i="20" s="1"/>
  <c r="M291" i="20"/>
  <c r="O291" i="20" s="1"/>
  <c r="P291" i="20" s="1"/>
  <c r="M228" i="20"/>
  <c r="O228" i="20" s="1"/>
  <c r="P228" i="20" s="1"/>
  <c r="M160" i="20"/>
  <c r="O160" i="20" s="1"/>
  <c r="P160" i="20" s="1"/>
  <c r="M100" i="20"/>
  <c r="O100" i="20" s="1"/>
  <c r="P100" i="20" s="1"/>
  <c r="M35" i="20"/>
  <c r="O35" i="20" s="1"/>
  <c r="P35" i="20" s="1"/>
  <c r="M281" i="20"/>
  <c r="O281" i="20" s="1"/>
  <c r="P281" i="20" s="1"/>
  <c r="M220" i="20"/>
  <c r="O220" i="20" s="1"/>
  <c r="P220" i="20" s="1"/>
  <c r="M152" i="20"/>
  <c r="O152" i="20" s="1"/>
  <c r="P152" i="20" s="1"/>
  <c r="M91" i="20"/>
  <c r="O91" i="20" s="1"/>
  <c r="P91" i="20" s="1"/>
  <c r="M27" i="20"/>
  <c r="O27" i="20" s="1"/>
  <c r="P27" i="20" s="1"/>
  <c r="M273" i="20"/>
  <c r="O273" i="20" s="1"/>
  <c r="P273" i="20" s="1"/>
  <c r="M212" i="20"/>
  <c r="O212" i="20" s="1"/>
  <c r="P212" i="20" s="1"/>
  <c r="M146" i="20"/>
  <c r="O146" i="20" s="1"/>
  <c r="P146" i="20" s="1"/>
  <c r="M82" i="20"/>
  <c r="O82" i="20" s="1"/>
  <c r="P82" i="20" s="1"/>
  <c r="M19" i="20"/>
  <c r="O19" i="20" s="1"/>
  <c r="P19" i="20" s="1"/>
  <c r="M266" i="20"/>
  <c r="O266" i="20" s="1"/>
  <c r="P266" i="20" s="1"/>
  <c r="M204" i="20"/>
  <c r="O204" i="20" s="1"/>
  <c r="P204" i="20" s="1"/>
  <c r="M137" i="20"/>
  <c r="O137" i="20" s="1"/>
  <c r="P137" i="20" s="1"/>
  <c r="M74" i="20"/>
  <c r="O74" i="20" s="1"/>
  <c r="P74" i="20" s="1"/>
  <c r="M12" i="20"/>
  <c r="O12" i="20" s="1"/>
  <c r="P12" i="20" s="1"/>
  <c r="M300" i="20"/>
  <c r="O300" i="20" s="1"/>
  <c r="P300" i="20" s="1"/>
  <c r="M292" i="20"/>
  <c r="O292" i="20" s="1"/>
  <c r="P292" i="20" s="1"/>
  <c r="M283" i="20"/>
  <c r="O283" i="20" s="1"/>
  <c r="P283" i="20" s="1"/>
  <c r="M274" i="20"/>
  <c r="O274" i="20" s="1"/>
  <c r="P274" i="20" s="1"/>
  <c r="M267" i="20"/>
  <c r="O267" i="20" s="1"/>
  <c r="P267" i="20" s="1"/>
  <c r="M237" i="20"/>
  <c r="O237" i="20" s="1"/>
  <c r="P237" i="20" s="1"/>
  <c r="M229" i="20"/>
  <c r="O229" i="20" s="1"/>
  <c r="P229" i="20" s="1"/>
  <c r="M221" i="20"/>
  <c r="O221" i="20" s="1"/>
  <c r="P221" i="20" s="1"/>
  <c r="M213" i="20"/>
  <c r="O213" i="20" s="1"/>
  <c r="P213" i="20" s="1"/>
  <c r="M169" i="20"/>
  <c r="O169" i="20" s="1"/>
  <c r="P169" i="20" s="1"/>
  <c r="M161" i="20"/>
  <c r="O161" i="20" s="1"/>
  <c r="P161" i="20" s="1"/>
  <c r="M153" i="20"/>
  <c r="O153" i="20" s="1"/>
  <c r="P153" i="20" s="1"/>
  <c r="M147" i="20"/>
  <c r="O147" i="20" s="1"/>
  <c r="P147" i="20" s="1"/>
  <c r="M109" i="20"/>
  <c r="O109" i="20" s="1"/>
  <c r="P109" i="20" s="1"/>
  <c r="M101" i="20"/>
  <c r="O101" i="20" s="1"/>
  <c r="P101" i="20" s="1"/>
  <c r="M93" i="20"/>
  <c r="O93" i="20" s="1"/>
  <c r="P93" i="20" s="1"/>
  <c r="M83" i="20"/>
  <c r="O83" i="20" s="1"/>
  <c r="P83" i="20" s="1"/>
  <c r="M44" i="20"/>
  <c r="O44" i="20" s="1"/>
  <c r="P44" i="20" s="1"/>
  <c r="M37" i="20"/>
  <c r="O37" i="20" s="1"/>
  <c r="P37" i="20" s="1"/>
  <c r="M28" i="20"/>
  <c r="O28" i="20" s="1"/>
  <c r="P28" i="20" s="1"/>
  <c r="M20" i="20"/>
  <c r="O20" i="20" s="1"/>
  <c r="P20" i="20" s="1"/>
  <c r="M298" i="20"/>
  <c r="O298" i="20" s="1"/>
  <c r="P298" i="20" s="1"/>
  <c r="M290" i="20"/>
  <c r="O290" i="20" s="1"/>
  <c r="P290" i="20" s="1"/>
  <c r="M280" i="20"/>
  <c r="O280" i="20" s="1"/>
  <c r="P280" i="20" s="1"/>
  <c r="M272" i="20"/>
  <c r="O272" i="20" s="1"/>
  <c r="P272" i="20" s="1"/>
  <c r="M265" i="20"/>
  <c r="O265" i="20" s="1"/>
  <c r="P265" i="20" s="1"/>
  <c r="M235" i="20"/>
  <c r="O235" i="20" s="1"/>
  <c r="P235" i="20" s="1"/>
  <c r="M252" i="20"/>
  <c r="O252" i="20" s="1"/>
  <c r="P252" i="20" s="1"/>
  <c r="M243" i="20"/>
  <c r="O243" i="20" s="1"/>
  <c r="P243" i="20" s="1"/>
  <c r="M234" i="20"/>
  <c r="O234" i="20" s="1"/>
  <c r="P234" i="20" s="1"/>
  <c r="M227" i="20"/>
  <c r="O227" i="20" s="1"/>
  <c r="P227" i="20" s="1"/>
  <c r="M219" i="20"/>
  <c r="O219" i="20" s="1"/>
  <c r="P219" i="20" s="1"/>
  <c r="M211" i="20"/>
  <c r="O211" i="20" s="1"/>
  <c r="P211" i="20" s="1"/>
  <c r="M203" i="20"/>
  <c r="O203" i="20" s="1"/>
  <c r="P203" i="20" s="1"/>
  <c r="M186" i="20"/>
  <c r="O186" i="20" s="1"/>
  <c r="P186" i="20" s="1"/>
  <c r="M185" i="20"/>
  <c r="O185" i="20" s="1"/>
  <c r="P185" i="20" s="1"/>
  <c r="M175" i="20"/>
  <c r="O175" i="20" s="1"/>
  <c r="P175" i="20" s="1"/>
  <c r="M167" i="20"/>
  <c r="O167" i="20" s="1"/>
  <c r="P167" i="20" s="1"/>
  <c r="M159" i="20"/>
  <c r="O159" i="20" s="1"/>
  <c r="P159" i="20" s="1"/>
  <c r="M151" i="20"/>
  <c r="O151" i="20" s="1"/>
  <c r="P151" i="20" s="1"/>
  <c r="M145" i="20"/>
  <c r="O145" i="20" s="1"/>
  <c r="P145" i="20" s="1"/>
  <c r="M136" i="20"/>
  <c r="O136" i="20" s="1"/>
  <c r="P136" i="20" s="1"/>
  <c r="M129" i="20"/>
  <c r="O129" i="20" s="1"/>
  <c r="P129" i="20" s="1"/>
  <c r="M122" i="20"/>
  <c r="O122" i="20" s="1"/>
  <c r="P122" i="20" s="1"/>
  <c r="M115" i="20"/>
  <c r="O115" i="20" s="1"/>
  <c r="P115" i="20" s="1"/>
  <c r="M107" i="20"/>
  <c r="O107" i="20" s="1"/>
  <c r="P107" i="20" s="1"/>
  <c r="M99" i="20"/>
  <c r="O99" i="20" s="1"/>
  <c r="P99" i="20" s="1"/>
  <c r="M89" i="20"/>
  <c r="O89" i="20" s="1"/>
  <c r="P89" i="20" s="1"/>
  <c r="M81" i="20"/>
  <c r="O81" i="20" s="1"/>
  <c r="P81" i="20" s="1"/>
  <c r="M73" i="20"/>
  <c r="O73" i="20" s="1"/>
  <c r="P73" i="20" s="1"/>
  <c r="M65" i="20"/>
  <c r="O65" i="20" s="1"/>
  <c r="P65" i="20" s="1"/>
  <c r="M53" i="20"/>
  <c r="O53" i="20" s="1"/>
  <c r="P53" i="20" s="1"/>
  <c r="M49" i="20"/>
  <c r="O49" i="20" s="1"/>
  <c r="P49" i="20" s="1"/>
  <c r="M42" i="20"/>
  <c r="O42" i="20" s="1"/>
  <c r="P42" i="20" s="1"/>
  <c r="M34" i="20"/>
  <c r="O34" i="20" s="1"/>
  <c r="P34" i="20" s="1"/>
  <c r="M26" i="20"/>
  <c r="O26" i="20" s="1"/>
  <c r="P26" i="20" s="1"/>
  <c r="M18" i="20"/>
  <c r="O18" i="20" s="1"/>
  <c r="P18" i="20" s="1"/>
  <c r="M297" i="20"/>
  <c r="O297" i="20" s="1"/>
  <c r="P297" i="20" s="1"/>
  <c r="M289" i="20"/>
  <c r="O289" i="20" s="1"/>
  <c r="P289" i="20" s="1"/>
  <c r="M279" i="20"/>
  <c r="O279" i="20" s="1"/>
  <c r="P279" i="20" s="1"/>
  <c r="M188" i="20"/>
  <c r="O188" i="20" s="1"/>
  <c r="P188" i="20" s="1"/>
  <c r="M264" i="20"/>
  <c r="O264" i="20" s="1"/>
  <c r="P264" i="20" s="1"/>
  <c r="M282" i="20"/>
  <c r="O282" i="20" s="1"/>
  <c r="P282" i="20" s="1"/>
  <c r="M251" i="20"/>
  <c r="O251" i="20" s="1"/>
  <c r="P251" i="20" s="1"/>
  <c r="M242" i="20"/>
  <c r="O242" i="20" s="1"/>
  <c r="P242" i="20" s="1"/>
  <c r="M233" i="20"/>
  <c r="O233" i="20" s="1"/>
  <c r="P233" i="20" s="1"/>
  <c r="M226" i="20"/>
  <c r="O226" i="20" s="1"/>
  <c r="P226" i="20" s="1"/>
  <c r="M218" i="20"/>
  <c r="O218" i="20" s="1"/>
  <c r="P218" i="20" s="1"/>
  <c r="M210" i="20"/>
  <c r="O210" i="20" s="1"/>
  <c r="P210" i="20" s="1"/>
  <c r="M202" i="20"/>
  <c r="O202" i="20" s="1"/>
  <c r="P202" i="20" s="1"/>
  <c r="M194" i="20"/>
  <c r="O194" i="20" s="1"/>
  <c r="P194" i="20" s="1"/>
  <c r="M184" i="20"/>
  <c r="O184" i="20" s="1"/>
  <c r="P184" i="20" s="1"/>
  <c r="M174" i="20"/>
  <c r="O174" i="20" s="1"/>
  <c r="P174" i="20" s="1"/>
  <c r="M166" i="20"/>
  <c r="O166" i="20" s="1"/>
  <c r="P166" i="20" s="1"/>
  <c r="M158" i="20"/>
  <c r="O158" i="20" s="1"/>
  <c r="P158" i="20" s="1"/>
  <c r="M150" i="20"/>
  <c r="O150" i="20" s="1"/>
  <c r="P150" i="20" s="1"/>
  <c r="M144" i="20"/>
  <c r="O144" i="20" s="1"/>
  <c r="P144" i="20" s="1"/>
  <c r="M135" i="20"/>
  <c r="O135" i="20" s="1"/>
  <c r="P135" i="20" s="1"/>
  <c r="M128" i="20"/>
  <c r="O128" i="20" s="1"/>
  <c r="P128" i="20" s="1"/>
  <c r="M121" i="20"/>
  <c r="O121" i="20" s="1"/>
  <c r="P121" i="20" s="1"/>
  <c r="M114" i="20"/>
  <c r="O114" i="20" s="1"/>
  <c r="P114" i="20" s="1"/>
  <c r="M106" i="20"/>
  <c r="O106" i="20" s="1"/>
  <c r="P106" i="20" s="1"/>
  <c r="M98" i="20"/>
  <c r="O98" i="20" s="1"/>
  <c r="P98" i="20" s="1"/>
  <c r="M88" i="20"/>
  <c r="O88" i="20" s="1"/>
  <c r="P88" i="20" s="1"/>
  <c r="M80" i="20"/>
  <c r="O80" i="20" s="1"/>
  <c r="P80" i="20" s="1"/>
  <c r="M72" i="20"/>
  <c r="O72" i="20" s="1"/>
  <c r="P72" i="20" s="1"/>
  <c r="M64" i="20"/>
  <c r="O64" i="20" s="1"/>
  <c r="P64" i="20" s="1"/>
  <c r="M57" i="20"/>
  <c r="O57" i="20" s="1"/>
  <c r="P57" i="20" s="1"/>
  <c r="M48" i="20"/>
  <c r="O48" i="20" s="1"/>
  <c r="P48" i="20" s="1"/>
  <c r="M41" i="20"/>
  <c r="O41" i="20" s="1"/>
  <c r="P41" i="20" s="1"/>
  <c r="M33" i="20"/>
  <c r="O33" i="20" s="1"/>
  <c r="P33" i="20" s="1"/>
  <c r="M25" i="20"/>
  <c r="O25" i="20" s="1"/>
  <c r="P25" i="20" s="1"/>
  <c r="M11" i="20"/>
  <c r="O11" i="20" s="1"/>
  <c r="P11" i="20" s="1"/>
  <c r="M296" i="20"/>
  <c r="O296" i="20" s="1"/>
  <c r="P296" i="20" s="1"/>
  <c r="M288" i="20"/>
  <c r="O288" i="20" s="1"/>
  <c r="P288" i="20" s="1"/>
  <c r="M278" i="20"/>
  <c r="O278" i="20" s="1"/>
  <c r="P278" i="20" s="1"/>
  <c r="M271" i="20"/>
  <c r="O271" i="20" s="1"/>
  <c r="P271" i="20" s="1"/>
  <c r="M263" i="20"/>
  <c r="O263" i="20" s="1"/>
  <c r="P263" i="20" s="1"/>
  <c r="M258" i="20"/>
  <c r="O258" i="20" s="1"/>
  <c r="P258" i="20" s="1"/>
  <c r="M250" i="20"/>
  <c r="O250" i="20" s="1"/>
  <c r="P250" i="20" s="1"/>
  <c r="M241" i="20"/>
  <c r="O241" i="20" s="1"/>
  <c r="P241" i="20" s="1"/>
  <c r="M232" i="20"/>
  <c r="O232" i="20" s="1"/>
  <c r="P232" i="20" s="1"/>
  <c r="M225" i="20"/>
  <c r="O225" i="20" s="1"/>
  <c r="P225" i="20" s="1"/>
  <c r="M217" i="20"/>
  <c r="O217" i="20" s="1"/>
  <c r="P217" i="20" s="1"/>
  <c r="M209" i="20"/>
  <c r="O209" i="20" s="1"/>
  <c r="P209" i="20" s="1"/>
  <c r="M200" i="20"/>
  <c r="O200" i="20" s="1"/>
  <c r="P200" i="20" s="1"/>
  <c r="M193" i="20"/>
  <c r="O193" i="20" s="1"/>
  <c r="P193" i="20" s="1"/>
  <c r="M182" i="20"/>
  <c r="O182" i="20" s="1"/>
  <c r="P182" i="20" s="1"/>
  <c r="M173" i="20"/>
  <c r="O173" i="20" s="1"/>
  <c r="P173" i="20" s="1"/>
  <c r="M164" i="20"/>
  <c r="O164" i="20" s="1"/>
  <c r="P164" i="20" s="1"/>
  <c r="M157" i="20"/>
  <c r="O157" i="20" s="1"/>
  <c r="P157" i="20" s="1"/>
  <c r="M149" i="20"/>
  <c r="O149" i="20" s="1"/>
  <c r="P149" i="20" s="1"/>
  <c r="M143" i="20"/>
  <c r="O143" i="20" s="1"/>
  <c r="P143" i="20" s="1"/>
  <c r="M134" i="20"/>
  <c r="O134" i="20" s="1"/>
  <c r="P134" i="20" s="1"/>
  <c r="M126" i="20"/>
  <c r="O126" i="20" s="1"/>
  <c r="P126" i="20" s="1"/>
  <c r="M179" i="20"/>
  <c r="O179" i="20" s="1"/>
  <c r="P179" i="20" s="1"/>
  <c r="M113" i="20"/>
  <c r="O113" i="20" s="1"/>
  <c r="P113" i="20" s="1"/>
  <c r="M105" i="20"/>
  <c r="O105" i="20" s="1"/>
  <c r="P105" i="20" s="1"/>
  <c r="M97" i="20"/>
  <c r="O97" i="20" s="1"/>
  <c r="P97" i="20" s="1"/>
  <c r="M87" i="20"/>
  <c r="O87" i="20" s="1"/>
  <c r="P87" i="20" s="1"/>
  <c r="M79" i="20"/>
  <c r="O79" i="20" s="1"/>
  <c r="P79" i="20" s="1"/>
  <c r="M71" i="20"/>
  <c r="O71" i="20" s="1"/>
  <c r="P71" i="20" s="1"/>
  <c r="M63" i="20"/>
  <c r="O63" i="20" s="1"/>
  <c r="P63" i="20" s="1"/>
  <c r="M56" i="20"/>
  <c r="O56" i="20" s="1"/>
  <c r="P56" i="20" s="1"/>
  <c r="M47" i="20"/>
  <c r="O47" i="20" s="1"/>
  <c r="P47" i="20" s="1"/>
  <c r="M40" i="20"/>
  <c r="O40" i="20" s="1"/>
  <c r="P40" i="20" s="1"/>
  <c r="M32" i="20"/>
  <c r="O32" i="20" s="1"/>
  <c r="P32" i="20" s="1"/>
  <c r="M24" i="20"/>
  <c r="O24" i="20" s="1"/>
  <c r="P24" i="20" s="1"/>
  <c r="M17" i="20"/>
  <c r="O17" i="20" s="1"/>
  <c r="P17" i="20" s="1"/>
  <c r="M303" i="20"/>
  <c r="O303" i="20" s="1"/>
  <c r="P303" i="20" s="1"/>
  <c r="M295" i="20"/>
  <c r="O295" i="20" s="1"/>
  <c r="P295" i="20" s="1"/>
  <c r="M287" i="20"/>
  <c r="O287" i="20" s="1"/>
  <c r="P287" i="20" s="1"/>
  <c r="M277" i="20"/>
  <c r="O277" i="20" s="1"/>
  <c r="P277" i="20" s="1"/>
  <c r="M270" i="20"/>
  <c r="O270" i="20" s="1"/>
  <c r="P270" i="20" s="1"/>
  <c r="M262" i="20"/>
  <c r="O262" i="20" s="1"/>
  <c r="P262" i="20" s="1"/>
  <c r="M257" i="20"/>
  <c r="O257" i="20" s="1"/>
  <c r="P257" i="20" s="1"/>
  <c r="M249" i="20"/>
  <c r="O249" i="20" s="1"/>
  <c r="P249" i="20" s="1"/>
  <c r="M240" i="20"/>
  <c r="O240" i="20" s="1"/>
  <c r="P240" i="20" s="1"/>
  <c r="M216" i="20"/>
  <c r="O216" i="20" s="1"/>
  <c r="P216" i="20" s="1"/>
  <c r="M224" i="20"/>
  <c r="O224" i="20" s="1"/>
  <c r="P224" i="20" s="1"/>
  <c r="M215" i="20"/>
  <c r="O215" i="20" s="1"/>
  <c r="P215" i="20" s="1"/>
  <c r="M208" i="20"/>
  <c r="O208" i="20" s="1"/>
  <c r="P208" i="20" s="1"/>
  <c r="M199" i="20"/>
  <c r="O199" i="20" s="1"/>
  <c r="P199" i="20" s="1"/>
  <c r="M192" i="20"/>
  <c r="O192" i="20" s="1"/>
  <c r="P192" i="20" s="1"/>
  <c r="M181" i="20"/>
  <c r="O181" i="20" s="1"/>
  <c r="P181" i="20" s="1"/>
  <c r="M172" i="20"/>
  <c r="O172" i="20" s="1"/>
  <c r="P172" i="20" s="1"/>
  <c r="M165" i="20"/>
  <c r="O165" i="20" s="1"/>
  <c r="P165" i="20" s="1"/>
  <c r="M156" i="20"/>
  <c r="O156" i="20" s="1"/>
  <c r="P156" i="20" s="1"/>
  <c r="M183" i="20"/>
  <c r="O183" i="20" s="1"/>
  <c r="P183" i="20" s="1"/>
  <c r="M142" i="20"/>
  <c r="O142" i="20" s="1"/>
  <c r="P142" i="20" s="1"/>
  <c r="M133" i="20"/>
  <c r="O133" i="20" s="1"/>
  <c r="P133" i="20" s="1"/>
  <c r="M125" i="20"/>
  <c r="O125" i="20" s="1"/>
  <c r="P125" i="20" s="1"/>
  <c r="M120" i="20"/>
  <c r="O120" i="20" s="1"/>
  <c r="P120" i="20" s="1"/>
  <c r="M112" i="20"/>
  <c r="O112" i="20" s="1"/>
  <c r="P112" i="20" s="1"/>
  <c r="M104" i="20"/>
  <c r="O104" i="20" s="1"/>
  <c r="P104" i="20" s="1"/>
  <c r="M96" i="20"/>
  <c r="O96" i="20" s="1"/>
  <c r="P96" i="20" s="1"/>
  <c r="M86" i="20"/>
  <c r="O86" i="20" s="1"/>
  <c r="P86" i="20" s="1"/>
  <c r="M78" i="20"/>
  <c r="O78" i="20" s="1"/>
  <c r="P78" i="20" s="1"/>
  <c r="M70" i="20"/>
  <c r="O70" i="20" s="1"/>
  <c r="P70" i="20" s="1"/>
  <c r="M62" i="20"/>
  <c r="O62" i="20" s="1"/>
  <c r="P62" i="20" s="1"/>
  <c r="M55" i="20"/>
  <c r="O55" i="20" s="1"/>
  <c r="P55" i="20" s="1"/>
  <c r="M36" i="20"/>
  <c r="O36" i="20" s="1"/>
  <c r="P36" i="20" s="1"/>
  <c r="M39" i="20"/>
  <c r="O39" i="20" s="1"/>
  <c r="P39" i="20" s="1"/>
  <c r="M31" i="20"/>
  <c r="O31" i="20" s="1"/>
  <c r="P31" i="20" s="1"/>
  <c r="M23" i="20"/>
  <c r="O23" i="20" s="1"/>
  <c r="P23" i="20" s="1"/>
  <c r="M16" i="20"/>
  <c r="O16" i="20" s="1"/>
  <c r="P16" i="20" s="1"/>
  <c r="M302" i="20"/>
  <c r="O302" i="20" s="1"/>
  <c r="P302" i="20" s="1"/>
  <c r="M294" i="20"/>
  <c r="O294" i="20" s="1"/>
  <c r="P294" i="20" s="1"/>
  <c r="M286" i="20"/>
  <c r="O286" i="20" s="1"/>
  <c r="P286" i="20" s="1"/>
  <c r="M276" i="20"/>
  <c r="O276" i="20" s="1"/>
  <c r="P276" i="20" s="1"/>
  <c r="M269" i="20"/>
  <c r="O269" i="20" s="1"/>
  <c r="P269" i="20" s="1"/>
  <c r="M261" i="20"/>
  <c r="O261" i="20" s="1"/>
  <c r="P261" i="20" s="1"/>
  <c r="M256" i="20"/>
  <c r="O256" i="20" s="1"/>
  <c r="P256" i="20" s="1"/>
  <c r="M248" i="20"/>
  <c r="O248" i="20" s="1"/>
  <c r="P248" i="20" s="1"/>
  <c r="M239" i="20"/>
  <c r="O239" i="20" s="1"/>
  <c r="P239" i="20" s="1"/>
  <c r="M231" i="20"/>
  <c r="O231" i="20" s="1"/>
  <c r="P231" i="20" s="1"/>
  <c r="M223" i="20"/>
  <c r="O223" i="20" s="1"/>
  <c r="P223" i="20" s="1"/>
  <c r="M201" i="20"/>
  <c r="O201" i="20" s="1"/>
  <c r="P201" i="20" s="1"/>
  <c r="M207" i="20"/>
  <c r="O207" i="20" s="1"/>
  <c r="P207" i="20" s="1"/>
  <c r="M198" i="20"/>
  <c r="O198" i="20" s="1"/>
  <c r="P198" i="20" s="1"/>
  <c r="M191" i="20"/>
  <c r="O191" i="20" s="1"/>
  <c r="P191" i="20" s="1"/>
  <c r="M180" i="20"/>
  <c r="O180" i="20" s="1"/>
  <c r="P180" i="20" s="1"/>
  <c r="M171" i="20"/>
  <c r="O171" i="20" s="1"/>
  <c r="P171" i="20" s="1"/>
  <c r="M163" i="20"/>
  <c r="O163" i="20" s="1"/>
  <c r="P163" i="20" s="1"/>
  <c r="M155" i="20"/>
  <c r="O155" i="20" s="1"/>
  <c r="P155" i="20" s="1"/>
  <c r="M141" i="20"/>
  <c r="O141" i="20" s="1"/>
  <c r="P141" i="20" s="1"/>
  <c r="M140" i="20"/>
  <c r="O140" i="20" s="1"/>
  <c r="P140" i="20" s="1"/>
  <c r="M132" i="20"/>
  <c r="O132" i="20" s="1"/>
  <c r="P132" i="20" s="1"/>
  <c r="M124" i="20"/>
  <c r="O124" i="20" s="1"/>
  <c r="P124" i="20" s="1"/>
  <c r="M119" i="20"/>
  <c r="O119" i="20" s="1"/>
  <c r="P119" i="20" s="1"/>
  <c r="M111" i="20"/>
  <c r="O111" i="20" s="1"/>
  <c r="P111" i="20" s="1"/>
  <c r="M103" i="20"/>
  <c r="O103" i="20" s="1"/>
  <c r="P103" i="20" s="1"/>
  <c r="M95" i="20"/>
  <c r="O95" i="20" s="1"/>
  <c r="P95" i="20" s="1"/>
  <c r="M85" i="20"/>
  <c r="O85" i="20" s="1"/>
  <c r="P85" i="20" s="1"/>
  <c r="M77" i="20"/>
  <c r="O77" i="20" s="1"/>
  <c r="P77" i="20" s="1"/>
  <c r="M69" i="20"/>
  <c r="O69" i="20" s="1"/>
  <c r="P69" i="20" s="1"/>
  <c r="M61" i="20"/>
  <c r="O61" i="20" s="1"/>
  <c r="P61" i="20" s="1"/>
  <c r="M54" i="20"/>
  <c r="O54" i="20" s="1"/>
  <c r="P54" i="20" s="1"/>
  <c r="M46" i="20"/>
  <c r="O46" i="20" s="1"/>
  <c r="P46" i="20" s="1"/>
  <c r="M285" i="20"/>
  <c r="O285" i="20" s="1"/>
  <c r="P285" i="20" s="1"/>
  <c r="M30" i="20"/>
  <c r="O30" i="20" s="1"/>
  <c r="P30" i="20" s="1"/>
  <c r="M22" i="20"/>
  <c r="O22" i="20" s="1"/>
  <c r="P22" i="20" s="1"/>
  <c r="M15" i="20"/>
  <c r="O15" i="20" s="1"/>
  <c r="P15" i="20" s="1"/>
  <c r="M301" i="20"/>
  <c r="O301" i="20" s="1"/>
  <c r="P301" i="20" s="1"/>
  <c r="M293" i="20"/>
  <c r="O293" i="20" s="1"/>
  <c r="P293" i="20" s="1"/>
  <c r="M284" i="20"/>
  <c r="O284" i="20" s="1"/>
  <c r="P284" i="20" s="1"/>
  <c r="M275" i="20"/>
  <c r="O275" i="20" s="1"/>
  <c r="P275" i="20" s="1"/>
  <c r="M268" i="20"/>
  <c r="O268" i="20" s="1"/>
  <c r="P268" i="20" s="1"/>
  <c r="M260" i="20"/>
  <c r="O260" i="20" s="1"/>
  <c r="P260" i="20" s="1"/>
  <c r="M255" i="20"/>
  <c r="O255" i="20" s="1"/>
  <c r="P255" i="20" s="1"/>
  <c r="M247" i="20"/>
  <c r="O247" i="20" s="1"/>
  <c r="P247" i="20" s="1"/>
  <c r="M238" i="20"/>
  <c r="O238" i="20" s="1"/>
  <c r="P238" i="20" s="1"/>
  <c r="M230" i="20"/>
  <c r="O230" i="20" s="1"/>
  <c r="P230" i="20" s="1"/>
  <c r="M222" i="20"/>
  <c r="O222" i="20" s="1"/>
  <c r="P222" i="20" s="1"/>
  <c r="M214" i="20"/>
  <c r="O214" i="20" s="1"/>
  <c r="P214" i="20" s="1"/>
  <c r="M206" i="20"/>
  <c r="O206" i="20" s="1"/>
  <c r="P206" i="20" s="1"/>
  <c r="M197" i="20"/>
  <c r="O197" i="20" s="1"/>
  <c r="P197" i="20" s="1"/>
  <c r="M190" i="20"/>
  <c r="O190" i="20" s="1"/>
  <c r="P190" i="20" s="1"/>
  <c r="M178" i="20"/>
  <c r="O178" i="20" s="1"/>
  <c r="P178" i="20" s="1"/>
  <c r="M170" i="20"/>
  <c r="O170" i="20" s="1"/>
  <c r="P170" i="20" s="1"/>
  <c r="M162" i="20"/>
  <c r="O162" i="20" s="1"/>
  <c r="P162" i="20" s="1"/>
  <c r="M154" i="20"/>
  <c r="O154" i="20" s="1"/>
  <c r="P154" i="20" s="1"/>
  <c r="M148" i="20"/>
  <c r="O148" i="20" s="1"/>
  <c r="P148" i="20" s="1"/>
  <c r="M139" i="20"/>
  <c r="O139" i="20" s="1"/>
  <c r="P139" i="20" s="1"/>
  <c r="M131" i="20"/>
  <c r="O131" i="20" s="1"/>
  <c r="P131" i="20" s="1"/>
  <c r="M92" i="20"/>
  <c r="O92" i="20" s="1"/>
  <c r="P92" i="20" s="1"/>
  <c r="M118" i="20"/>
  <c r="O118" i="20" s="1"/>
  <c r="P118" i="20" s="1"/>
  <c r="M110" i="20"/>
  <c r="O110" i="20" s="1"/>
  <c r="P110" i="20" s="1"/>
  <c r="M102" i="20"/>
  <c r="O102" i="20" s="1"/>
  <c r="P102" i="20" s="1"/>
  <c r="M94" i="20"/>
  <c r="O94" i="20" s="1"/>
  <c r="P94" i="20" s="1"/>
  <c r="M84" i="20"/>
  <c r="O84" i="20" s="1"/>
  <c r="P84" i="20" s="1"/>
  <c r="M76" i="20"/>
  <c r="O76" i="20" s="1"/>
  <c r="P76" i="20" s="1"/>
  <c r="M68" i="20"/>
  <c r="O68" i="20" s="1"/>
  <c r="P68" i="20" s="1"/>
  <c r="M60" i="20"/>
  <c r="O60" i="20" s="1"/>
  <c r="P60" i="20" s="1"/>
  <c r="M52" i="20"/>
  <c r="O52" i="20" s="1"/>
  <c r="P52" i="20" s="1"/>
  <c r="M45" i="20"/>
  <c r="O45" i="20" s="1"/>
  <c r="P45" i="20" s="1"/>
  <c r="M38" i="20"/>
  <c r="O38" i="20" s="1"/>
  <c r="P38" i="20" s="1"/>
  <c r="M29" i="20"/>
  <c r="O29" i="20" s="1"/>
  <c r="P29" i="20" s="1"/>
  <c r="M21" i="20"/>
  <c r="O21" i="20" s="1"/>
  <c r="P21" i="20" s="1"/>
  <c r="M14" i="20"/>
  <c r="O14" i="20" s="1"/>
  <c r="P14" i="20" s="1"/>
  <c r="BE181" i="21"/>
  <c r="CG181" i="21" s="1"/>
  <c r="CL181" i="21" s="1"/>
  <c r="BE208" i="21"/>
  <c r="CG208" i="21" s="1"/>
  <c r="CL292" i="21"/>
  <c r="CL89" i="21"/>
  <c r="CK91" i="21"/>
  <c r="CK187" i="21"/>
  <c r="CL240" i="21"/>
  <c r="CK50" i="21"/>
  <c r="CL269" i="21"/>
  <c r="CL208" i="21"/>
  <c r="BL237" i="21"/>
  <c r="BM237" i="21" s="1"/>
  <c r="CH237" i="21" s="1"/>
  <c r="CK51" i="21"/>
  <c r="CK112" i="21"/>
  <c r="CK205" i="21"/>
  <c r="CL187" i="21"/>
  <c r="CK97" i="21"/>
  <c r="BL264" i="21"/>
  <c r="CK105" i="21"/>
  <c r="CK99" i="21"/>
  <c r="BM91" i="21"/>
  <c r="CH91" i="21" s="1"/>
  <c r="BU83" i="21"/>
  <c r="CI83" i="21" s="1"/>
  <c r="CK68" i="21"/>
  <c r="CL195" i="21"/>
  <c r="BE165" i="21"/>
  <c r="CG165" i="21" s="1"/>
  <c r="CL165" i="21" s="1"/>
  <c r="CK144" i="21"/>
  <c r="CK90" i="21"/>
  <c r="BL209" i="21"/>
  <c r="BT209" i="21" s="1"/>
  <c r="BE91" i="21"/>
  <c r="CG91" i="21" s="1"/>
  <c r="BE218" i="21"/>
  <c r="CG218" i="21" s="1"/>
  <c r="CK198" i="21"/>
  <c r="CK131" i="21"/>
  <c r="BE83" i="21"/>
  <c r="CG83" i="21" s="1"/>
  <c r="BL17" i="21"/>
  <c r="BM17" i="21" s="1"/>
  <c r="CH17" i="21" s="1"/>
  <c r="BE207" i="21"/>
  <c r="CG207" i="21" s="1"/>
  <c r="CL207" i="21" s="1"/>
  <c r="BL171" i="21"/>
  <c r="CL152" i="21"/>
  <c r="BE134" i="21"/>
  <c r="CG134" i="21" s="1"/>
  <c r="CL117" i="21"/>
  <c r="CL92" i="21"/>
  <c r="CL133" i="21"/>
  <c r="CL114" i="21"/>
  <c r="CK64" i="21"/>
  <c r="BL117" i="21"/>
  <c r="CK247" i="21"/>
  <c r="BE191" i="21"/>
  <c r="CG191" i="21" s="1"/>
  <c r="CL191" i="21" s="1"/>
  <c r="CK93" i="21"/>
  <c r="CL61" i="21"/>
  <c r="CK143" i="21"/>
  <c r="CL53" i="21"/>
  <c r="CK215" i="21"/>
  <c r="CK160" i="21"/>
  <c r="BE146" i="21"/>
  <c r="CG146" i="21" s="1"/>
  <c r="CL146" i="21" s="1"/>
  <c r="CK140" i="21"/>
  <c r="CK60" i="21"/>
  <c r="BE39" i="21"/>
  <c r="CG39" i="21" s="1"/>
  <c r="CL264" i="21"/>
  <c r="BL216" i="21"/>
  <c r="BM216" i="21" s="1"/>
  <c r="CH216" i="21" s="1"/>
  <c r="CM216" i="21" s="1"/>
  <c r="CK201" i="21"/>
  <c r="BE63" i="21"/>
  <c r="CG63" i="21" s="1"/>
  <c r="BE304" i="21"/>
  <c r="CG304" i="21" s="1"/>
  <c r="CL304" i="21" s="1"/>
  <c r="CK35" i="21"/>
  <c r="BE190" i="21"/>
  <c r="CG190" i="21" s="1"/>
  <c r="CL190" i="21" s="1"/>
  <c r="BT186" i="21"/>
  <c r="CB186" i="21" s="1"/>
  <c r="CL168" i="21"/>
  <c r="CK204" i="21"/>
  <c r="CK161" i="21"/>
  <c r="BE116" i="21"/>
  <c r="CG116" i="21" s="1"/>
  <c r="CL116" i="21" s="1"/>
  <c r="CL109" i="21"/>
  <c r="CK149" i="21"/>
  <c r="CK147" i="21"/>
  <c r="CL277" i="21"/>
  <c r="CL245" i="21"/>
  <c r="CL224" i="21"/>
  <c r="CK217" i="21"/>
  <c r="CK169" i="21"/>
  <c r="BE167" i="21"/>
  <c r="CG167" i="21" s="1"/>
  <c r="CL167" i="21" s="1"/>
  <c r="BL164" i="21"/>
  <c r="BT164" i="21" s="1"/>
  <c r="CK153" i="21"/>
  <c r="CK123" i="21"/>
  <c r="CK96" i="21"/>
  <c r="CK80" i="21"/>
  <c r="CK62" i="21"/>
  <c r="BL53" i="21"/>
  <c r="BM53" i="21" s="1"/>
  <c r="CH53" i="21" s="1"/>
  <c r="CM53" i="21" s="1"/>
  <c r="BE20" i="21"/>
  <c r="CG20" i="21" s="1"/>
  <c r="CL20" i="21" s="1"/>
  <c r="CK76" i="21"/>
  <c r="BE289" i="21"/>
  <c r="CG289" i="21" s="1"/>
  <c r="CL289" i="21" s="1"/>
  <c r="BL141" i="21"/>
  <c r="BM141" i="21" s="1"/>
  <c r="CH141" i="21" s="1"/>
  <c r="CM141" i="21" s="1"/>
  <c r="BE106" i="21"/>
  <c r="CG106" i="21" s="1"/>
  <c r="CL106" i="21" s="1"/>
  <c r="CK224" i="21"/>
  <c r="BL296" i="21"/>
  <c r="BT296" i="21" s="1"/>
  <c r="CB296" i="21" s="1"/>
  <c r="BL274" i="21"/>
  <c r="BT274" i="21" s="1"/>
  <c r="CB274" i="21" s="1"/>
  <c r="CK237" i="21"/>
  <c r="CK158" i="21"/>
  <c r="BL114" i="21"/>
  <c r="BT114" i="21" s="1"/>
  <c r="CB114" i="21" s="1"/>
  <c r="CC114" i="21" s="1"/>
  <c r="CJ114" i="21" s="1"/>
  <c r="CK57" i="21"/>
  <c r="BE233" i="21"/>
  <c r="CG233" i="21" s="1"/>
  <c r="CL233" i="21" s="1"/>
  <c r="CK225" i="21"/>
  <c r="CL219" i="21"/>
  <c r="CL205" i="21"/>
  <c r="CK79" i="21"/>
  <c r="CK77" i="21"/>
  <c r="CL73" i="21"/>
  <c r="CL50" i="21"/>
  <c r="CK41" i="21"/>
  <c r="BE247" i="21"/>
  <c r="CG247" i="21" s="1"/>
  <c r="CL247" i="21" s="1"/>
  <c r="CL229" i="21"/>
  <c r="CL71" i="21"/>
  <c r="BL37" i="21"/>
  <c r="BM37" i="21" s="1"/>
  <c r="CH37" i="21" s="1"/>
  <c r="CM37" i="21" s="1"/>
  <c r="CK137" i="21"/>
  <c r="CK265" i="21"/>
  <c r="CK179" i="21"/>
  <c r="CK285" i="21"/>
  <c r="CL279" i="21"/>
  <c r="CK206" i="21"/>
  <c r="CL200" i="21"/>
  <c r="BL187" i="21"/>
  <c r="BM187" i="21" s="1"/>
  <c r="CH187" i="21" s="1"/>
  <c r="CM187" i="21" s="1"/>
  <c r="CK163" i="21"/>
  <c r="CL91" i="21"/>
  <c r="BU77" i="21"/>
  <c r="CI77" i="21" s="1"/>
  <c r="CK65" i="21"/>
  <c r="CK58" i="21"/>
  <c r="CK288" i="21"/>
  <c r="BL286" i="21"/>
  <c r="BM286" i="21" s="1"/>
  <c r="CH286" i="21" s="1"/>
  <c r="CM286" i="21" s="1"/>
  <c r="CK280" i="21"/>
  <c r="BL168" i="21"/>
  <c r="BT168" i="21" s="1"/>
  <c r="CB168" i="21" s="1"/>
  <c r="CC146" i="21"/>
  <c r="CJ146" i="21" s="1"/>
  <c r="CL113" i="21"/>
  <c r="CK40" i="21"/>
  <c r="CK223" i="21"/>
  <c r="BL219" i="21"/>
  <c r="BM219" i="21" s="1"/>
  <c r="CH219" i="21" s="1"/>
  <c r="CM219" i="21" s="1"/>
  <c r="CK95" i="21"/>
  <c r="CL23" i="21"/>
  <c r="CK207" i="21"/>
  <c r="CK190" i="21"/>
  <c r="CL171" i="21"/>
  <c r="BL71" i="21"/>
  <c r="BT71" i="21" s="1"/>
  <c r="CB71" i="21" s="1"/>
  <c r="CL37" i="21"/>
  <c r="CK25" i="21"/>
  <c r="CL21" i="21"/>
  <c r="CL16" i="21"/>
  <c r="BL282" i="21"/>
  <c r="BT282" i="21" s="1"/>
  <c r="CB282" i="21" s="1"/>
  <c r="BL250" i="21"/>
  <c r="BT250" i="21" s="1"/>
  <c r="CB250" i="21" s="1"/>
  <c r="BL224" i="21"/>
  <c r="BT224" i="21" s="1"/>
  <c r="CB224" i="21" s="1"/>
  <c r="CC224" i="21" s="1"/>
  <c r="CJ224" i="21" s="1"/>
  <c r="BL182" i="21"/>
  <c r="BM182" i="21" s="1"/>
  <c r="CH182" i="21" s="1"/>
  <c r="CM182" i="21" s="1"/>
  <c r="CK128" i="21"/>
  <c r="CK259" i="21"/>
  <c r="CK156" i="21"/>
  <c r="CK298" i="21"/>
  <c r="BE297" i="21"/>
  <c r="CG297" i="21" s="1"/>
  <c r="CL297" i="21" s="1"/>
  <c r="CK289" i="21"/>
  <c r="BL281" i="21"/>
  <c r="BL240" i="21"/>
  <c r="BT240" i="21" s="1"/>
  <c r="CK194" i="21"/>
  <c r="BE183" i="21"/>
  <c r="CG183" i="21" s="1"/>
  <c r="CL183" i="21" s="1"/>
  <c r="CK126" i="21"/>
  <c r="BE94" i="21"/>
  <c r="CG94" i="21" s="1"/>
  <c r="BE285" i="21"/>
  <c r="CG285" i="21" s="1"/>
  <c r="CL285" i="21" s="1"/>
  <c r="CK276" i="21"/>
  <c r="CK271" i="21"/>
  <c r="CK269" i="21"/>
  <c r="CK261" i="21"/>
  <c r="CK226" i="21"/>
  <c r="CK222" i="21"/>
  <c r="BL213" i="21"/>
  <c r="BT213" i="21" s="1"/>
  <c r="CL179" i="21"/>
  <c r="BE163" i="21"/>
  <c r="CG163" i="21" s="1"/>
  <c r="CL163" i="21" s="1"/>
  <c r="BE154" i="21"/>
  <c r="CG154" i="21" s="1"/>
  <c r="CL154" i="21" s="1"/>
  <c r="CK124" i="21"/>
  <c r="BL109" i="21"/>
  <c r="BE60" i="21"/>
  <c r="CG60" i="21" s="1"/>
  <c r="CL60" i="21" s="1"/>
  <c r="CK46" i="21"/>
  <c r="CK43" i="21"/>
  <c r="CL41" i="21"/>
  <c r="BE33" i="21"/>
  <c r="CG33" i="21" s="1"/>
  <c r="CM33" i="21" s="1"/>
  <c r="CK30" i="21"/>
  <c r="BT283" i="21"/>
  <c r="CB283" i="21" s="1"/>
  <c r="CC283" i="21" s="1"/>
  <c r="CJ283" i="21" s="1"/>
  <c r="BM283" i="21"/>
  <c r="CH283" i="21" s="1"/>
  <c r="CK251" i="21"/>
  <c r="CK266" i="21"/>
  <c r="CK148" i="21"/>
  <c r="CL250" i="21"/>
  <c r="CK85" i="21"/>
  <c r="CL296" i="21"/>
  <c r="CL288" i="21"/>
  <c r="CK200" i="21"/>
  <c r="CL95" i="21"/>
  <c r="CK174" i="21"/>
  <c r="BE299" i="21"/>
  <c r="CG299" i="21" s="1"/>
  <c r="CL299" i="21" s="1"/>
  <c r="BL294" i="21"/>
  <c r="BM294" i="21" s="1"/>
  <c r="CH294" i="21" s="1"/>
  <c r="CM294" i="21" s="1"/>
  <c r="CK293" i="21"/>
  <c r="BE283" i="21"/>
  <c r="CG283" i="21" s="1"/>
  <c r="CL283" i="21" s="1"/>
  <c r="CL275" i="21"/>
  <c r="CL266" i="21"/>
  <c r="CK264" i="21"/>
  <c r="CK255" i="21"/>
  <c r="BE252" i="21"/>
  <c r="CG252" i="21" s="1"/>
  <c r="CL252" i="21" s="1"/>
  <c r="CK248" i="21"/>
  <c r="CL242" i="21"/>
  <c r="CK238" i="21"/>
  <c r="BL235" i="21"/>
  <c r="CK231" i="21"/>
  <c r="BE221" i="21"/>
  <c r="CG221" i="21" s="1"/>
  <c r="CK214" i="21"/>
  <c r="CK208" i="21"/>
  <c r="BE203" i="21"/>
  <c r="CG203" i="21" s="1"/>
  <c r="CL203" i="21" s="1"/>
  <c r="BL200" i="21"/>
  <c r="BM200" i="21" s="1"/>
  <c r="CH200" i="21" s="1"/>
  <c r="CM200" i="21" s="1"/>
  <c r="CK188" i="21"/>
  <c r="CK178" i="21"/>
  <c r="CK173" i="21"/>
  <c r="BE159" i="21"/>
  <c r="CG159" i="21" s="1"/>
  <c r="CL159" i="21" s="1"/>
  <c r="CL151" i="21"/>
  <c r="CK111" i="21"/>
  <c r="CK106" i="21"/>
  <c r="CK87" i="21"/>
  <c r="CL81" i="21"/>
  <c r="BL78" i="21"/>
  <c r="BM78" i="21" s="1"/>
  <c r="CH78" i="21" s="1"/>
  <c r="CM78" i="21" s="1"/>
  <c r="CL76" i="21"/>
  <c r="CK61" i="21"/>
  <c r="BL56" i="21"/>
  <c r="BT56" i="21" s="1"/>
  <c r="CB56" i="21" s="1"/>
  <c r="BL48" i="21"/>
  <c r="BT48" i="21" s="1"/>
  <c r="CB48" i="21" s="1"/>
  <c r="BL42" i="21"/>
  <c r="BM42" i="21" s="1"/>
  <c r="CH42" i="21" s="1"/>
  <c r="CM42" i="21" s="1"/>
  <c r="BE18" i="21"/>
  <c r="CG18" i="21" s="1"/>
  <c r="CM18" i="21" s="1"/>
  <c r="CK17" i="21"/>
  <c r="CL15" i="21"/>
  <c r="CL259" i="21"/>
  <c r="CL180" i="21"/>
  <c r="CL156" i="21"/>
  <c r="CL302" i="21"/>
  <c r="BE295" i="21"/>
  <c r="CG295" i="21" s="1"/>
  <c r="CL295" i="21" s="1"/>
  <c r="CK287" i="21"/>
  <c r="CL284" i="21"/>
  <c r="CK278" i="21"/>
  <c r="BE276" i="21"/>
  <c r="CG276" i="21" s="1"/>
  <c r="CL272" i="21"/>
  <c r="BL267" i="21"/>
  <c r="CK262" i="21"/>
  <c r="CL258" i="21"/>
  <c r="BL251" i="21"/>
  <c r="CK246" i="21"/>
  <c r="CK242" i="21"/>
  <c r="BL229" i="21"/>
  <c r="BM229" i="21" s="1"/>
  <c r="CH229" i="21" s="1"/>
  <c r="CM229" i="21" s="1"/>
  <c r="CK197" i="21"/>
  <c r="CK196" i="21"/>
  <c r="BE189" i="21"/>
  <c r="CG189" i="21" s="1"/>
  <c r="CL189" i="21" s="1"/>
  <c r="BL179" i="21"/>
  <c r="BM179" i="21" s="1"/>
  <c r="CH179" i="21" s="1"/>
  <c r="CM179" i="21" s="1"/>
  <c r="CL176" i="21"/>
  <c r="BX168" i="21"/>
  <c r="CK162" i="21"/>
  <c r="BL152" i="21"/>
  <c r="BM152" i="21" s="1"/>
  <c r="CH152" i="21" s="1"/>
  <c r="CM152" i="21" s="1"/>
  <c r="BL145" i="21"/>
  <c r="BM145" i="21" s="1"/>
  <c r="CH145" i="21" s="1"/>
  <c r="CM145" i="21" s="1"/>
  <c r="CK141" i="21"/>
  <c r="CK135" i="21"/>
  <c r="CK130" i="21"/>
  <c r="CL128" i="21"/>
  <c r="CL125" i="21"/>
  <c r="BL113" i="21"/>
  <c r="BE112" i="21"/>
  <c r="CG112" i="21" s="1"/>
  <c r="CL112" i="21" s="1"/>
  <c r="BL104" i="21"/>
  <c r="BM104" i="21" s="1"/>
  <c r="CH104" i="21" s="1"/>
  <c r="CM104" i="21" s="1"/>
  <c r="BE101" i="21"/>
  <c r="CG101" i="21" s="1"/>
  <c r="CL101" i="21" s="1"/>
  <c r="CK100" i="21"/>
  <c r="CK94" i="21"/>
  <c r="BU91" i="21"/>
  <c r="CI91" i="21" s="1"/>
  <c r="BL82" i="21"/>
  <c r="BM82" i="21" s="1"/>
  <c r="CH82" i="21" s="1"/>
  <c r="CM82" i="21" s="1"/>
  <c r="CK81" i="21"/>
  <c r="BE77" i="21"/>
  <c r="CG77" i="21" s="1"/>
  <c r="CL77" i="21" s="1"/>
  <c r="BL62" i="21"/>
  <c r="CL56" i="21"/>
  <c r="CL48" i="21"/>
  <c r="CL42" i="21"/>
  <c r="CK34" i="21"/>
  <c r="CK32" i="21"/>
  <c r="CL31" i="21"/>
  <c r="CL24" i="21"/>
  <c r="CK306" i="21"/>
  <c r="BE303" i="21"/>
  <c r="CG303" i="21" s="1"/>
  <c r="CL303" i="21" s="1"/>
  <c r="CK302" i="21"/>
  <c r="BL288" i="21"/>
  <c r="BT288" i="21" s="1"/>
  <c r="CB288" i="21" s="1"/>
  <c r="CK281" i="21"/>
  <c r="BL279" i="21"/>
  <c r="CK272" i="21"/>
  <c r="CK270" i="21"/>
  <c r="BE268" i="21"/>
  <c r="CG268" i="21" s="1"/>
  <c r="CM268" i="21" s="1"/>
  <c r="CL267" i="21"/>
  <c r="BE260" i="21"/>
  <c r="CG260" i="21" s="1"/>
  <c r="CL260" i="21" s="1"/>
  <c r="BL259" i="21"/>
  <c r="CK253" i="21"/>
  <c r="CK252" i="21"/>
  <c r="CL251" i="21"/>
  <c r="CL249" i="21"/>
  <c r="CK236" i="21"/>
  <c r="CL232" i="21"/>
  <c r="CK227" i="21"/>
  <c r="CK213" i="21"/>
  <c r="BE211" i="21"/>
  <c r="CG211" i="21" s="1"/>
  <c r="CL211" i="21" s="1"/>
  <c r="CK209" i="21"/>
  <c r="BE204" i="21"/>
  <c r="CG204" i="21" s="1"/>
  <c r="CK203" i="21"/>
  <c r="CK185" i="21"/>
  <c r="CK183" i="21"/>
  <c r="CK170" i="21"/>
  <c r="BE160" i="21"/>
  <c r="CG160" i="21" s="1"/>
  <c r="CL160" i="21" s="1"/>
  <c r="BU146" i="21"/>
  <c r="CI146" i="21" s="1"/>
  <c r="CK132" i="21"/>
  <c r="CK125" i="21"/>
  <c r="CK119" i="21"/>
  <c r="CK115" i="21"/>
  <c r="CK110" i="21"/>
  <c r="CK107" i="21"/>
  <c r="BL95" i="21"/>
  <c r="BM95" i="21" s="1"/>
  <c r="CH95" i="21" s="1"/>
  <c r="CM95" i="21" s="1"/>
  <c r="CL82" i="21"/>
  <c r="BE79" i="21"/>
  <c r="CG79" i="21" s="1"/>
  <c r="CK74" i="21"/>
  <c r="CC71" i="21"/>
  <c r="CJ71" i="21" s="1"/>
  <c r="CL64" i="21"/>
  <c r="CL62" i="21"/>
  <c r="CK59" i="21"/>
  <c r="CK54" i="21"/>
  <c r="BE52" i="21"/>
  <c r="CG52" i="21" s="1"/>
  <c r="CL49" i="21"/>
  <c r="CL45" i="21"/>
  <c r="CL29" i="21"/>
  <c r="CK26" i="21"/>
  <c r="CK22" i="21"/>
  <c r="CK18" i="21"/>
  <c r="CK232" i="21"/>
  <c r="CK121" i="21"/>
  <c r="CK118" i="21"/>
  <c r="CL105" i="21"/>
  <c r="CL102" i="21"/>
  <c r="CL86" i="21"/>
  <c r="CK55" i="21"/>
  <c r="CK256" i="21"/>
  <c r="CL290" i="21"/>
  <c r="CK279" i="21"/>
  <c r="CK273" i="21"/>
  <c r="CK263" i="21"/>
  <c r="CK230" i="21"/>
  <c r="CL218" i="21"/>
  <c r="CK211" i="21"/>
  <c r="CK192" i="21"/>
  <c r="CL182" i="21"/>
  <c r="CK177" i="21"/>
  <c r="BL172" i="21"/>
  <c r="BT172" i="21" s="1"/>
  <c r="BU172" i="21" s="1"/>
  <c r="CI172" i="21" s="1"/>
  <c r="CK157" i="21"/>
  <c r="CL147" i="21"/>
  <c r="CL120" i="21"/>
  <c r="BE97" i="21"/>
  <c r="CG97" i="21" s="1"/>
  <c r="CL97" i="21" s="1"/>
  <c r="BL72" i="21"/>
  <c r="CK39" i="21"/>
  <c r="CL142" i="21"/>
  <c r="CK70" i="21"/>
  <c r="CK305" i="21"/>
  <c r="BE301" i="21"/>
  <c r="CG301" i="21" s="1"/>
  <c r="CL301" i="21" s="1"/>
  <c r="CL298" i="21"/>
  <c r="BE293" i="21"/>
  <c r="CG293" i="21" s="1"/>
  <c r="CL293" i="21" s="1"/>
  <c r="CL280" i="21"/>
  <c r="CL274" i="21"/>
  <c r="CK254" i="21"/>
  <c r="BT252" i="21"/>
  <c r="CB252" i="21" s="1"/>
  <c r="CC252" i="21" s="1"/>
  <c r="CJ252" i="21" s="1"/>
  <c r="BL245" i="21"/>
  <c r="BM245" i="21" s="1"/>
  <c r="CH245" i="21" s="1"/>
  <c r="CM245" i="21" s="1"/>
  <c r="BL227" i="21"/>
  <c r="BL226" i="21"/>
  <c r="BT226" i="21" s="1"/>
  <c r="CB226" i="21" s="1"/>
  <c r="BL220" i="21"/>
  <c r="BT220" i="21" s="1"/>
  <c r="CB220" i="21" s="1"/>
  <c r="BL217" i="21"/>
  <c r="BL196" i="21"/>
  <c r="CK186" i="21"/>
  <c r="CL175" i="21"/>
  <c r="CL137" i="21"/>
  <c r="CK133" i="21"/>
  <c r="BL127" i="21"/>
  <c r="BT127" i="21" s="1"/>
  <c r="CB127" i="21" s="1"/>
  <c r="CC127" i="21" s="1"/>
  <c r="CJ127" i="21" s="1"/>
  <c r="BL110" i="21"/>
  <c r="BT110" i="21" s="1"/>
  <c r="BM93" i="21"/>
  <c r="CH93" i="21" s="1"/>
  <c r="CK92" i="21"/>
  <c r="CK86" i="21"/>
  <c r="CK75" i="21"/>
  <c r="BL73" i="21"/>
  <c r="BE54" i="21"/>
  <c r="CG54" i="21" s="1"/>
  <c r="CL54" i="21" s="1"/>
  <c r="CL47" i="21"/>
  <c r="BL41" i="21"/>
  <c r="BM41" i="21" s="1"/>
  <c r="CH41" i="21" s="1"/>
  <c r="CM41" i="21" s="1"/>
  <c r="BL34" i="21"/>
  <c r="BM34" i="21" s="1"/>
  <c r="CH34" i="21" s="1"/>
  <c r="CM34" i="21" s="1"/>
  <c r="BE28" i="21"/>
  <c r="CG28" i="21" s="1"/>
  <c r="BL21" i="21"/>
  <c r="CK82" i="21"/>
  <c r="CK184" i="21"/>
  <c r="CL281" i="21"/>
  <c r="BL275" i="21"/>
  <c r="BT275" i="21" s="1"/>
  <c r="CB275" i="21" s="1"/>
  <c r="CL248" i="21"/>
  <c r="BT236" i="21"/>
  <c r="CB236" i="21" s="1"/>
  <c r="CC236" i="21" s="1"/>
  <c r="CJ236" i="21" s="1"/>
  <c r="CL227" i="21"/>
  <c r="CL217" i="21"/>
  <c r="CK216" i="21"/>
  <c r="CK202" i="21"/>
  <c r="CK199" i="21"/>
  <c r="BL197" i="21"/>
  <c r="BT197" i="21" s="1"/>
  <c r="CB197" i="21" s="1"/>
  <c r="CK181" i="21"/>
  <c r="CK168" i="21"/>
  <c r="CK165" i="21"/>
  <c r="CL158" i="21"/>
  <c r="CL127" i="21"/>
  <c r="CL121" i="21"/>
  <c r="CL110" i="21"/>
  <c r="BE100" i="21"/>
  <c r="CG100" i="21" s="1"/>
  <c r="CL100" i="21" s="1"/>
  <c r="BL98" i="21"/>
  <c r="CK84" i="21"/>
  <c r="BL81" i="21"/>
  <c r="BT81" i="21" s="1"/>
  <c r="CB81" i="21" s="1"/>
  <c r="CC81" i="21" s="1"/>
  <c r="CJ81" i="21" s="1"/>
  <c r="CK72" i="21"/>
  <c r="CL55" i="21"/>
  <c r="BU54" i="21"/>
  <c r="CI54" i="21" s="1"/>
  <c r="BT289" i="21"/>
  <c r="CB289" i="21" s="1"/>
  <c r="BM289" i="21"/>
  <c r="CH289" i="21" s="1"/>
  <c r="BM297" i="21"/>
  <c r="CH297" i="21" s="1"/>
  <c r="BT297" i="21"/>
  <c r="CB297" i="21" s="1"/>
  <c r="BT234" i="21"/>
  <c r="CB234" i="21" s="1"/>
  <c r="BM234" i="21"/>
  <c r="CH234" i="21" s="1"/>
  <c r="BT233" i="21"/>
  <c r="BU233" i="21" s="1"/>
  <c r="CI233" i="21" s="1"/>
  <c r="BM233" i="21"/>
  <c r="CH233" i="21" s="1"/>
  <c r="CK257" i="21"/>
  <c r="BM305" i="21"/>
  <c r="CH305" i="21" s="1"/>
  <c r="BT305" i="21"/>
  <c r="CB305" i="21" s="1"/>
  <c r="CK282" i="21"/>
  <c r="CM276" i="21"/>
  <c r="BE305" i="21"/>
  <c r="CG305" i="21" s="1"/>
  <c r="CL305" i="21" s="1"/>
  <c r="BL302" i="21"/>
  <c r="BM302" i="21" s="1"/>
  <c r="CH302" i="21" s="1"/>
  <c r="CM302" i="21" s="1"/>
  <c r="CL282" i="21"/>
  <c r="BT276" i="21"/>
  <c r="CB276" i="21" s="1"/>
  <c r="CC276" i="21" s="1"/>
  <c r="CJ276" i="21" s="1"/>
  <c r="CK260" i="21"/>
  <c r="BE257" i="21"/>
  <c r="CG257" i="21" s="1"/>
  <c r="CL257" i="21" s="1"/>
  <c r="BE256" i="21"/>
  <c r="CG256" i="21" s="1"/>
  <c r="CL256" i="21" s="1"/>
  <c r="BE234" i="21"/>
  <c r="CG234" i="21" s="1"/>
  <c r="CL234" i="21" s="1"/>
  <c r="BE231" i="21"/>
  <c r="CG231" i="21" s="1"/>
  <c r="CL231" i="21" s="1"/>
  <c r="CK219" i="21"/>
  <c r="BM204" i="21"/>
  <c r="CH204" i="21" s="1"/>
  <c r="BT204" i="21"/>
  <c r="BT160" i="21"/>
  <c r="CB160" i="21" s="1"/>
  <c r="CC160" i="21" s="1"/>
  <c r="CJ160" i="21" s="1"/>
  <c r="BM160" i="21"/>
  <c r="CH160" i="21" s="1"/>
  <c r="CK139" i="21"/>
  <c r="CK45" i="21"/>
  <c r="CK297" i="21"/>
  <c r="CK294" i="21"/>
  <c r="BE291" i="21"/>
  <c r="CG291" i="21" s="1"/>
  <c r="CL291" i="21" s="1"/>
  <c r="BL280" i="21"/>
  <c r="BE271" i="21"/>
  <c r="CG271" i="21" s="1"/>
  <c r="CL271" i="21" s="1"/>
  <c r="BT260" i="21"/>
  <c r="CB260" i="21" s="1"/>
  <c r="CC260" i="21" s="1"/>
  <c r="CJ260" i="21" s="1"/>
  <c r="CK241" i="21"/>
  <c r="CK240" i="21"/>
  <c r="BT237" i="21"/>
  <c r="CB237" i="21" s="1"/>
  <c r="CC237" i="21" s="1"/>
  <c r="CJ237" i="21" s="1"/>
  <c r="CK235" i="21"/>
  <c r="CK229" i="21"/>
  <c r="BT167" i="21"/>
  <c r="BM167" i="21"/>
  <c r="CH167" i="21" s="1"/>
  <c r="CM167" i="21" s="1"/>
  <c r="BT130" i="21"/>
  <c r="CB130" i="21" s="1"/>
  <c r="BM130" i="21"/>
  <c r="CH130" i="21" s="1"/>
  <c r="CC46" i="21"/>
  <c r="CJ46" i="21" s="1"/>
  <c r="CK283" i="21"/>
  <c r="BM274" i="21"/>
  <c r="CH274" i="21" s="1"/>
  <c r="CM274" i="21" s="1"/>
  <c r="BL272" i="21"/>
  <c r="BM272" i="21" s="1"/>
  <c r="CH272" i="21" s="1"/>
  <c r="CM272" i="21" s="1"/>
  <c r="BL261" i="21"/>
  <c r="BE244" i="21"/>
  <c r="CG244" i="21" s="1"/>
  <c r="CL244" i="21" s="1"/>
  <c r="BM212" i="21"/>
  <c r="CH212" i="21" s="1"/>
  <c r="BT212" i="21"/>
  <c r="CB212" i="21" s="1"/>
  <c r="CC212" i="21" s="1"/>
  <c r="CJ212" i="21" s="1"/>
  <c r="CK104" i="21"/>
  <c r="BL298" i="21"/>
  <c r="CK291" i="21"/>
  <c r="BE287" i="21"/>
  <c r="CG287" i="21" s="1"/>
  <c r="CL287" i="21" s="1"/>
  <c r="CL286" i="21"/>
  <c r="CL273" i="21"/>
  <c r="BL266" i="21"/>
  <c r="BT266" i="21" s="1"/>
  <c r="CB266" i="21" s="1"/>
  <c r="CM237" i="21"/>
  <c r="BT225" i="21"/>
  <c r="BU225" i="21" s="1"/>
  <c r="CI225" i="21" s="1"/>
  <c r="BM225" i="21"/>
  <c r="CH225" i="21" s="1"/>
  <c r="BM183" i="21"/>
  <c r="CH183" i="21" s="1"/>
  <c r="BT183" i="21"/>
  <c r="CB183" i="21" s="1"/>
  <c r="CL72" i="21"/>
  <c r="CK296" i="21"/>
  <c r="CK295" i="21"/>
  <c r="CK286" i="21"/>
  <c r="BL265" i="21"/>
  <c r="BT265" i="21" s="1"/>
  <c r="BU265" i="21" s="1"/>
  <c r="CI265" i="21" s="1"/>
  <c r="BL243" i="21"/>
  <c r="BL242" i="21"/>
  <c r="BT242" i="21" s="1"/>
  <c r="CB242" i="21" s="1"/>
  <c r="BE236" i="21"/>
  <c r="CG236" i="21" s="1"/>
  <c r="CL236" i="21" s="1"/>
  <c r="CK233" i="21"/>
  <c r="BT106" i="21"/>
  <c r="CB106" i="21" s="1"/>
  <c r="BM106" i="21"/>
  <c r="CH106" i="21" s="1"/>
  <c r="CL306" i="21"/>
  <c r="BU305" i="21"/>
  <c r="CI305" i="21" s="1"/>
  <c r="CK304" i="21"/>
  <c r="CK303" i="21"/>
  <c r="BL249" i="21"/>
  <c r="BL241" i="21"/>
  <c r="BT241" i="21" s="1"/>
  <c r="BU241" i="21" s="1"/>
  <c r="CI241" i="21" s="1"/>
  <c r="CK210" i="21"/>
  <c r="CK180" i="21"/>
  <c r="CL166" i="21"/>
  <c r="CL141" i="21"/>
  <c r="CL135" i="21"/>
  <c r="CK103" i="21"/>
  <c r="BT63" i="21"/>
  <c r="CB63" i="21" s="1"/>
  <c r="BM63" i="21"/>
  <c r="CH63" i="21" s="1"/>
  <c r="CM63" i="21" s="1"/>
  <c r="BU296" i="21"/>
  <c r="CI296" i="21" s="1"/>
  <c r="CK267" i="21"/>
  <c r="BL258" i="21"/>
  <c r="BL253" i="21"/>
  <c r="BL248" i="21"/>
  <c r="BM248" i="21" s="1"/>
  <c r="CH248" i="21" s="1"/>
  <c r="CM248" i="21" s="1"/>
  <c r="CL243" i="21"/>
  <c r="BM159" i="21"/>
  <c r="CH159" i="21" s="1"/>
  <c r="CM159" i="21" s="1"/>
  <c r="BT159" i="21"/>
  <c r="CB159" i="21" s="1"/>
  <c r="CC159" i="21" s="1"/>
  <c r="CJ159" i="21" s="1"/>
  <c r="CL78" i="21"/>
  <c r="CK275" i="21"/>
  <c r="CK274" i="21"/>
  <c r="CK243" i="21"/>
  <c r="CK239" i="21"/>
  <c r="CL235" i="21"/>
  <c r="CK166" i="21"/>
  <c r="BM112" i="21"/>
  <c r="CH112" i="21" s="1"/>
  <c r="BT112" i="21"/>
  <c r="CB112" i="21" s="1"/>
  <c r="CK27" i="21"/>
  <c r="CK19" i="21"/>
  <c r="BE225" i="21"/>
  <c r="CG225" i="21" s="1"/>
  <c r="CL225" i="21" s="1"/>
  <c r="BM221" i="21"/>
  <c r="CH221" i="21" s="1"/>
  <c r="BE212" i="21"/>
  <c r="CG212" i="21" s="1"/>
  <c r="CL212" i="21" s="1"/>
  <c r="BX205" i="21"/>
  <c r="BT203" i="21"/>
  <c r="CB203" i="21" s="1"/>
  <c r="CL196" i="21"/>
  <c r="CK195" i="21"/>
  <c r="BU186" i="21"/>
  <c r="CI186" i="21" s="1"/>
  <c r="CN186" i="21" s="1"/>
  <c r="BL175" i="21"/>
  <c r="BE170" i="21"/>
  <c r="CG170" i="21" s="1"/>
  <c r="CL170" i="21" s="1"/>
  <c r="BL156" i="21"/>
  <c r="BE155" i="21"/>
  <c r="CG155" i="21" s="1"/>
  <c r="CL155" i="21" s="1"/>
  <c r="BM146" i="21"/>
  <c r="CH146" i="21" s="1"/>
  <c r="BE130" i="21"/>
  <c r="CG130" i="21" s="1"/>
  <c r="CL130" i="21" s="1"/>
  <c r="BL128" i="21"/>
  <c r="BE103" i="21"/>
  <c r="CG103" i="21" s="1"/>
  <c r="CL103" i="21" s="1"/>
  <c r="CC93" i="21"/>
  <c r="CJ93" i="21" s="1"/>
  <c r="BL90" i="21"/>
  <c r="BL87" i="21"/>
  <c r="BL86" i="21"/>
  <c r="BT86" i="21" s="1"/>
  <c r="BM81" i="21"/>
  <c r="CH81" i="21" s="1"/>
  <c r="CM81" i="21" s="1"/>
  <c r="CK78" i="21"/>
  <c r="BM77" i="21"/>
  <c r="CH77" i="21" s="1"/>
  <c r="BL76" i="21"/>
  <c r="CK69" i="21"/>
  <c r="BT66" i="21"/>
  <c r="BE46" i="21"/>
  <c r="CG46" i="21" s="1"/>
  <c r="CL46" i="21" s="1"/>
  <c r="BL45" i="21"/>
  <c r="BT45" i="21" s="1"/>
  <c r="CL32" i="21"/>
  <c r="CL28" i="21"/>
  <c r="BE26" i="21"/>
  <c r="CG26" i="21" s="1"/>
  <c r="CM26" i="21" s="1"/>
  <c r="BE25" i="21"/>
  <c r="CG25" i="21" s="1"/>
  <c r="CL25" i="21" s="1"/>
  <c r="BL14" i="21"/>
  <c r="BT229" i="21"/>
  <c r="CB229" i="21" s="1"/>
  <c r="CC229" i="21" s="1"/>
  <c r="CJ229" i="21" s="1"/>
  <c r="BX217" i="21"/>
  <c r="CL210" i="21"/>
  <c r="BM209" i="21"/>
  <c r="CH209" i="21" s="1"/>
  <c r="CM209" i="21" s="1"/>
  <c r="BL201" i="21"/>
  <c r="BT201" i="21" s="1"/>
  <c r="BL174" i="21"/>
  <c r="BE173" i="21"/>
  <c r="CG173" i="21" s="1"/>
  <c r="CL173" i="21" s="1"/>
  <c r="CK150" i="21"/>
  <c r="CL104" i="21"/>
  <c r="CL96" i="21"/>
  <c r="BL89" i="21"/>
  <c r="BX83" i="21"/>
  <c r="CC83" i="21" s="1"/>
  <c r="CJ83" i="21" s="1"/>
  <c r="CO83" i="21" s="1"/>
  <c r="BL61" i="21"/>
  <c r="BM61" i="21" s="1"/>
  <c r="CH61" i="21" s="1"/>
  <c r="CM61" i="21" s="1"/>
  <c r="CK47" i="21"/>
  <c r="CL40" i="21"/>
  <c r="BL29" i="21"/>
  <c r="BT29" i="21" s="1"/>
  <c r="CL201" i="21"/>
  <c r="CL174" i="21"/>
  <c r="CL145" i="21"/>
  <c r="BL102" i="21"/>
  <c r="BT85" i="21"/>
  <c r="CB85" i="21" s="1"/>
  <c r="CC85" i="21" s="1"/>
  <c r="CJ85" i="21" s="1"/>
  <c r="BE66" i="21"/>
  <c r="CG66" i="21" s="1"/>
  <c r="CL66" i="21" s="1"/>
  <c r="BL64" i="21"/>
  <c r="BL55" i="21"/>
  <c r="BT55" i="21" s="1"/>
  <c r="CB55" i="21" s="1"/>
  <c r="BE36" i="21"/>
  <c r="CG36" i="21" s="1"/>
  <c r="CL36" i="21" s="1"/>
  <c r="CK20" i="21"/>
  <c r="BT228" i="21"/>
  <c r="CK212" i="21"/>
  <c r="BX197" i="21"/>
  <c r="BL151" i="21"/>
  <c r="BE144" i="21"/>
  <c r="CG144" i="21" s="1"/>
  <c r="CL144" i="21" s="1"/>
  <c r="BL142" i="21"/>
  <c r="BL138" i="21"/>
  <c r="BT138" i="21" s="1"/>
  <c r="BU138" i="21" s="1"/>
  <c r="CI138" i="21" s="1"/>
  <c r="BL122" i="21"/>
  <c r="BL105" i="21"/>
  <c r="BT82" i="21"/>
  <c r="CB82" i="21" s="1"/>
  <c r="CC82" i="21" s="1"/>
  <c r="CJ82" i="21" s="1"/>
  <c r="CL30" i="21"/>
  <c r="CK28" i="21"/>
  <c r="CK221" i="21"/>
  <c r="BL205" i="21"/>
  <c r="BL192" i="21"/>
  <c r="BM191" i="21"/>
  <c r="CH191" i="21" s="1"/>
  <c r="CM191" i="21" s="1"/>
  <c r="BL180" i="21"/>
  <c r="BT180" i="21" s="1"/>
  <c r="BL166" i="21"/>
  <c r="BL150" i="21"/>
  <c r="BE149" i="21"/>
  <c r="CG149" i="21" s="1"/>
  <c r="CL149" i="21" s="1"/>
  <c r="BT148" i="21"/>
  <c r="CB148" i="21" s="1"/>
  <c r="CL139" i="21"/>
  <c r="BL121" i="21"/>
  <c r="BT121" i="21" s="1"/>
  <c r="CB121" i="21" s="1"/>
  <c r="CC121" i="21" s="1"/>
  <c r="CJ121" i="21" s="1"/>
  <c r="CK116" i="21"/>
  <c r="BE111" i="21"/>
  <c r="CG111" i="21" s="1"/>
  <c r="CL111" i="21" s="1"/>
  <c r="BE85" i="21"/>
  <c r="CG85" i="21" s="1"/>
  <c r="CL85" i="21" s="1"/>
  <c r="BM83" i="21"/>
  <c r="CH83" i="21" s="1"/>
  <c r="CM83" i="21" s="1"/>
  <c r="CK67" i="21"/>
  <c r="BL47" i="21"/>
  <c r="BT47" i="21" s="1"/>
  <c r="CB47" i="21" s="1"/>
  <c r="BE228" i="21"/>
  <c r="CG228" i="21" s="1"/>
  <c r="CL228" i="21" s="1"/>
  <c r="CK167" i="21"/>
  <c r="BM165" i="21"/>
  <c r="CH165" i="21" s="1"/>
  <c r="CM165" i="21" s="1"/>
  <c r="CL150" i="21"/>
  <c r="CK145" i="21"/>
  <c r="BE140" i="21"/>
  <c r="CG140" i="21" s="1"/>
  <c r="CL140" i="21" s="1"/>
  <c r="BL137" i="21"/>
  <c r="BM137" i="21" s="1"/>
  <c r="CH137" i="21" s="1"/>
  <c r="CM137" i="21" s="1"/>
  <c r="CK136" i="21"/>
  <c r="BL135" i="21"/>
  <c r="BT135" i="21" s="1"/>
  <c r="BM132" i="21"/>
  <c r="CH132" i="21" s="1"/>
  <c r="CK129" i="21"/>
  <c r="BL120" i="21"/>
  <c r="BM120" i="21" s="1"/>
  <c r="CH120" i="21" s="1"/>
  <c r="CM120" i="21" s="1"/>
  <c r="BM114" i="21"/>
  <c r="CH114" i="21" s="1"/>
  <c r="CM114" i="21" s="1"/>
  <c r="CK108" i="21"/>
  <c r="BT99" i="21"/>
  <c r="CB99" i="21" s="1"/>
  <c r="CC99" i="21" s="1"/>
  <c r="CJ99" i="21" s="1"/>
  <c r="BX91" i="21"/>
  <c r="CC91" i="21" s="1"/>
  <c r="CJ91" i="21" s="1"/>
  <c r="CB77" i="21"/>
  <c r="CC77" i="21" s="1"/>
  <c r="CJ77" i="21" s="1"/>
  <c r="BE58" i="21"/>
  <c r="CG58" i="21" s="1"/>
  <c r="CM58" i="21" s="1"/>
  <c r="CL220" i="21"/>
  <c r="BT216" i="21"/>
  <c r="BE194" i="21"/>
  <c r="CG194" i="21" s="1"/>
  <c r="CL194" i="21" s="1"/>
  <c r="CK189" i="21"/>
  <c r="BL184" i="21"/>
  <c r="CC183" i="21"/>
  <c r="CJ183" i="21" s="1"/>
  <c r="CK182" i="21"/>
  <c r="BL176" i="21"/>
  <c r="BM176" i="21" s="1"/>
  <c r="CH176" i="21" s="1"/>
  <c r="CM176" i="21" s="1"/>
  <c r="CK172" i="21"/>
  <c r="BL158" i="21"/>
  <c r="BL133" i="21"/>
  <c r="BM133" i="21" s="1"/>
  <c r="CH133" i="21" s="1"/>
  <c r="CM133" i="21" s="1"/>
  <c r="BE132" i="21"/>
  <c r="CG132" i="21" s="1"/>
  <c r="CL132" i="21" s="1"/>
  <c r="CK127" i="21"/>
  <c r="CK117" i="21"/>
  <c r="CK102" i="21"/>
  <c r="CL94" i="21"/>
  <c r="BM71" i="21"/>
  <c r="CH71" i="21" s="1"/>
  <c r="CM71" i="21" s="1"/>
  <c r="BE44" i="21"/>
  <c r="CG44" i="21" s="1"/>
  <c r="CL44" i="21" s="1"/>
  <c r="CL38" i="21"/>
  <c r="CK31" i="21"/>
  <c r="CK16" i="21"/>
  <c r="BE223" i="21"/>
  <c r="CG223" i="21" s="1"/>
  <c r="CL223" i="21" s="1"/>
  <c r="CL204" i="21"/>
  <c r="CK193" i="21"/>
  <c r="BT190" i="21"/>
  <c r="CB190" i="21" s="1"/>
  <c r="CL164" i="21"/>
  <c r="BE157" i="21"/>
  <c r="CG157" i="21" s="1"/>
  <c r="BM103" i="21"/>
  <c r="CH103" i="21" s="1"/>
  <c r="BE93" i="21"/>
  <c r="CG93" i="21" s="1"/>
  <c r="CL93" i="21" s="1"/>
  <c r="BL92" i="21"/>
  <c r="BE75" i="21"/>
  <c r="CG75" i="21" s="1"/>
  <c r="CL75" i="21" s="1"/>
  <c r="CK37" i="21"/>
  <c r="CK24" i="21"/>
  <c r="CL17" i="21"/>
  <c r="BM299" i="21"/>
  <c r="CH299" i="21" s="1"/>
  <c r="BT299" i="21"/>
  <c r="CB299" i="21" s="1"/>
  <c r="CC299" i="21" s="1"/>
  <c r="CJ299" i="21" s="1"/>
  <c r="BM291" i="21"/>
  <c r="CH291" i="21" s="1"/>
  <c r="BT291" i="21"/>
  <c r="CB291" i="21" s="1"/>
  <c r="CC291" i="21" s="1"/>
  <c r="CJ291" i="21" s="1"/>
  <c r="CL300" i="21"/>
  <c r="CK299" i="21"/>
  <c r="CK292" i="21"/>
  <c r="BT287" i="21"/>
  <c r="BM287" i="21"/>
  <c r="CH287" i="21" s="1"/>
  <c r="BT303" i="21"/>
  <c r="BM303" i="21"/>
  <c r="CH303" i="21" s="1"/>
  <c r="CK300" i="21"/>
  <c r="CK290" i="21"/>
  <c r="BM293" i="21"/>
  <c r="CH293" i="21" s="1"/>
  <c r="BT293" i="21"/>
  <c r="BU304" i="21"/>
  <c r="CI304" i="21" s="1"/>
  <c r="BM301" i="21"/>
  <c r="CH301" i="21" s="1"/>
  <c r="BT301" i="21"/>
  <c r="CK284" i="21"/>
  <c r="BT295" i="21"/>
  <c r="CB295" i="21" s="1"/>
  <c r="CC295" i="21" s="1"/>
  <c r="CJ295" i="21" s="1"/>
  <c r="BM295" i="21"/>
  <c r="CH295" i="21" s="1"/>
  <c r="BM285" i="21"/>
  <c r="CH285" i="21" s="1"/>
  <c r="BT285" i="21"/>
  <c r="CK301" i="21"/>
  <c r="CL294" i="21"/>
  <c r="BX211" i="21"/>
  <c r="BM304" i="21"/>
  <c r="CH304" i="21" s="1"/>
  <c r="BM296" i="21"/>
  <c r="CH296" i="21" s="1"/>
  <c r="CM296" i="21" s="1"/>
  <c r="BM282" i="21"/>
  <c r="CH282" i="21" s="1"/>
  <c r="CM282" i="21" s="1"/>
  <c r="BX281" i="21"/>
  <c r="BX258" i="21"/>
  <c r="BE255" i="21"/>
  <c r="CG255" i="21" s="1"/>
  <c r="CL255" i="21" s="1"/>
  <c r="BU252" i="21"/>
  <c r="CI252" i="21" s="1"/>
  <c r="CN252" i="21" s="1"/>
  <c r="CK250" i="21"/>
  <c r="BX234" i="21"/>
  <c r="CK228" i="21"/>
  <c r="CL226" i="21"/>
  <c r="BL215" i="21"/>
  <c r="BE215" i="21"/>
  <c r="CG215" i="21" s="1"/>
  <c r="CL215" i="21" s="1"/>
  <c r="BM208" i="21"/>
  <c r="CH208" i="21" s="1"/>
  <c r="CM208" i="21" s="1"/>
  <c r="BT208" i="21"/>
  <c r="CL202" i="21"/>
  <c r="CL197" i="21"/>
  <c r="CL261" i="21"/>
  <c r="BU257" i="21"/>
  <c r="CI257" i="21" s="1"/>
  <c r="CB257" i="21"/>
  <c r="CC257" i="21" s="1"/>
  <c r="CJ257" i="21" s="1"/>
  <c r="BE278" i="21"/>
  <c r="CG278" i="21" s="1"/>
  <c r="CL278" i="21" s="1"/>
  <c r="BL278" i="21"/>
  <c r="BM255" i="21"/>
  <c r="CH255" i="21" s="1"/>
  <c r="BT255" i="21"/>
  <c r="BM271" i="21"/>
  <c r="CH271" i="21" s="1"/>
  <c r="BT271" i="21"/>
  <c r="CK268" i="21"/>
  <c r="BM264" i="21"/>
  <c r="CH264" i="21" s="1"/>
  <c r="CM264" i="21" s="1"/>
  <c r="BT264" i="21"/>
  <c r="CB264" i="21" s="1"/>
  <c r="CC264" i="21" s="1"/>
  <c r="CJ264" i="21" s="1"/>
  <c r="BX250" i="21"/>
  <c r="CK244" i="21"/>
  <c r="BM240" i="21"/>
  <c r="CH240" i="21" s="1"/>
  <c r="CM240" i="21" s="1"/>
  <c r="BM231" i="21"/>
  <c r="CH231" i="21" s="1"/>
  <c r="BT231" i="21"/>
  <c r="BT218" i="21"/>
  <c r="CB218" i="21" s="1"/>
  <c r="CC218" i="21" s="1"/>
  <c r="CJ218" i="21" s="1"/>
  <c r="BM218" i="21"/>
  <c r="CH218" i="21" s="1"/>
  <c r="BX203" i="21"/>
  <c r="BX243" i="21"/>
  <c r="BL306" i="21"/>
  <c r="BL290" i="21"/>
  <c r="BM279" i="21"/>
  <c r="CH279" i="21" s="1"/>
  <c r="CM279" i="21" s="1"/>
  <c r="BT279" i="21"/>
  <c r="BT272" i="21"/>
  <c r="CB272" i="21" s="1"/>
  <c r="CC272" i="21" s="1"/>
  <c r="CJ272" i="21" s="1"/>
  <c r="BE254" i="21"/>
  <c r="CG254" i="21" s="1"/>
  <c r="CL254" i="21" s="1"/>
  <c r="BL254" i="21"/>
  <c r="BX226" i="21"/>
  <c r="CK154" i="21"/>
  <c r="BM263" i="21"/>
  <c r="CH263" i="21" s="1"/>
  <c r="BT263" i="21"/>
  <c r="BM224" i="21"/>
  <c r="CH224" i="21" s="1"/>
  <c r="CM224" i="21" s="1"/>
  <c r="BX304" i="21"/>
  <c r="CC304" i="21" s="1"/>
  <c r="CJ304" i="21" s="1"/>
  <c r="BX296" i="21"/>
  <c r="CC296" i="21" s="1"/>
  <c r="CJ296" i="21" s="1"/>
  <c r="CO296" i="21" s="1"/>
  <c r="BX288" i="21"/>
  <c r="BX282" i="21"/>
  <c r="CL276" i="21"/>
  <c r="BU274" i="21"/>
  <c r="CI274" i="21" s="1"/>
  <c r="BX274" i="21"/>
  <c r="BT268" i="21"/>
  <c r="CB268" i="21" s="1"/>
  <c r="CC268" i="21" s="1"/>
  <c r="CJ268" i="21" s="1"/>
  <c r="BM265" i="21"/>
  <c r="CH265" i="21" s="1"/>
  <c r="CM265" i="21" s="1"/>
  <c r="BX259" i="21"/>
  <c r="BM256" i="21"/>
  <c r="CH256" i="21" s="1"/>
  <c r="BT256" i="21"/>
  <c r="CB256" i="21" s="1"/>
  <c r="CC256" i="21" s="1"/>
  <c r="CJ256" i="21" s="1"/>
  <c r="CK249" i="21"/>
  <c r="BM247" i="21"/>
  <c r="CH247" i="21" s="1"/>
  <c r="BT247" i="21"/>
  <c r="CK245" i="21"/>
  <c r="BT244" i="21"/>
  <c r="CB244" i="21" s="1"/>
  <c r="CC244" i="21" s="1"/>
  <c r="CJ244" i="21" s="1"/>
  <c r="BX235" i="21"/>
  <c r="BE230" i="21"/>
  <c r="CG230" i="21" s="1"/>
  <c r="CL230" i="21" s="1"/>
  <c r="BL230" i="21"/>
  <c r="BU229" i="21"/>
  <c r="CI229" i="21" s="1"/>
  <c r="CN229" i="21" s="1"/>
  <c r="BM223" i="21"/>
  <c r="CH223" i="21" s="1"/>
  <c r="CM223" i="21" s="1"/>
  <c r="BT223" i="21"/>
  <c r="CB221" i="21"/>
  <c r="CC221" i="21" s="1"/>
  <c r="CJ221" i="21" s="1"/>
  <c r="BU221" i="21"/>
  <c r="CI221" i="21" s="1"/>
  <c r="CN221" i="21" s="1"/>
  <c r="BT200" i="21"/>
  <c r="BE178" i="21"/>
  <c r="CG178" i="21" s="1"/>
  <c r="CL178" i="21" s="1"/>
  <c r="BM171" i="21"/>
  <c r="CH171" i="21" s="1"/>
  <c r="CM171" i="21" s="1"/>
  <c r="BT171" i="21"/>
  <c r="BM239" i="21"/>
  <c r="CH239" i="21" s="1"/>
  <c r="BT239" i="21"/>
  <c r="BX267" i="21"/>
  <c r="BE238" i="21"/>
  <c r="CG238" i="21" s="1"/>
  <c r="CL238" i="21" s="1"/>
  <c r="BL238" i="21"/>
  <c r="BX305" i="21"/>
  <c r="CC305" i="21" s="1"/>
  <c r="CJ305" i="21" s="1"/>
  <c r="BL300" i="21"/>
  <c r="BX297" i="21"/>
  <c r="BL292" i="21"/>
  <c r="BX289" i="21"/>
  <c r="BL284" i="21"/>
  <c r="BL273" i="21"/>
  <c r="BX266" i="21"/>
  <c r="CB265" i="21"/>
  <c r="CC265" i="21" s="1"/>
  <c r="CJ265" i="21" s="1"/>
  <c r="BX242" i="21"/>
  <c r="BL232" i="21"/>
  <c r="BX220" i="21"/>
  <c r="CL216" i="21"/>
  <c r="BM178" i="21"/>
  <c r="CH178" i="21" s="1"/>
  <c r="BT178" i="21"/>
  <c r="CL237" i="21"/>
  <c r="BX227" i="21"/>
  <c r="BE262" i="21"/>
  <c r="CG262" i="21" s="1"/>
  <c r="CL262" i="21" s="1"/>
  <c r="BL262" i="21"/>
  <c r="CL253" i="21"/>
  <c r="BE214" i="21"/>
  <c r="CG214" i="21" s="1"/>
  <c r="CL214" i="21" s="1"/>
  <c r="BL214" i="21"/>
  <c r="BM211" i="21"/>
  <c r="CH211" i="21" s="1"/>
  <c r="BT211" i="21"/>
  <c r="CB211" i="21" s="1"/>
  <c r="CK277" i="21"/>
  <c r="BX275" i="21"/>
  <c r="BE270" i="21"/>
  <c r="CG270" i="21" s="1"/>
  <c r="CL270" i="21" s="1"/>
  <c r="BL270" i="21"/>
  <c r="CL265" i="21"/>
  <c r="BE263" i="21"/>
  <c r="CG263" i="21" s="1"/>
  <c r="CL263" i="21" s="1"/>
  <c r="BU260" i="21"/>
  <c r="CI260" i="21" s="1"/>
  <c r="CN260" i="21" s="1"/>
  <c r="CK258" i="21"/>
  <c r="BM257" i="21"/>
  <c r="CH257" i="21" s="1"/>
  <c r="CM257" i="21" s="1"/>
  <c r="BX251" i="21"/>
  <c r="BE246" i="21"/>
  <c r="CG246" i="21" s="1"/>
  <c r="CL246" i="21" s="1"/>
  <c r="BL246" i="21"/>
  <c r="CL241" i="21"/>
  <c r="BE239" i="21"/>
  <c r="CG239" i="21" s="1"/>
  <c r="CL239" i="21" s="1"/>
  <c r="CK234" i="21"/>
  <c r="CK218" i="21"/>
  <c r="BX210" i="21"/>
  <c r="BL162" i="21"/>
  <c r="BE162" i="21"/>
  <c r="CG162" i="21" s="1"/>
  <c r="CL162" i="21" s="1"/>
  <c r="CK220" i="21"/>
  <c r="BX219" i="21"/>
  <c r="BM207" i="21"/>
  <c r="CH207" i="21" s="1"/>
  <c r="BT207" i="21"/>
  <c r="CB207" i="21" s="1"/>
  <c r="BE206" i="21"/>
  <c r="CG206" i="21" s="1"/>
  <c r="CL206" i="21" s="1"/>
  <c r="BL206" i="21"/>
  <c r="BX273" i="21"/>
  <c r="BX202" i="21"/>
  <c r="BE199" i="21"/>
  <c r="CG199" i="21" s="1"/>
  <c r="CL199" i="21" s="1"/>
  <c r="BM140" i="21"/>
  <c r="CH140" i="21" s="1"/>
  <c r="BT140" i="21"/>
  <c r="CB140" i="21" s="1"/>
  <c r="BL277" i="21"/>
  <c r="BL269" i="21"/>
  <c r="BM199" i="21"/>
  <c r="CH199" i="21" s="1"/>
  <c r="BT199" i="21"/>
  <c r="CB199" i="21" s="1"/>
  <c r="BE198" i="21"/>
  <c r="CG198" i="21" s="1"/>
  <c r="CL198" i="21" s="1"/>
  <c r="BL198" i="21"/>
  <c r="BE222" i="21"/>
  <c r="CG222" i="21" s="1"/>
  <c r="CL222" i="21" s="1"/>
  <c r="BL222" i="21"/>
  <c r="BU209" i="21"/>
  <c r="CI209" i="21" s="1"/>
  <c r="CB209" i="21"/>
  <c r="CC209" i="21" s="1"/>
  <c r="CJ209" i="21" s="1"/>
  <c r="CL192" i="21"/>
  <c r="CB191" i="21"/>
  <c r="CC191" i="21" s="1"/>
  <c r="CJ191" i="21" s="1"/>
  <c r="BU191" i="21"/>
  <c r="CI191" i="21" s="1"/>
  <c r="BT189" i="21"/>
  <c r="CB189" i="21" s="1"/>
  <c r="CC189" i="21" s="1"/>
  <c r="CJ189" i="21" s="1"/>
  <c r="BM189" i="21"/>
  <c r="CH189" i="21" s="1"/>
  <c r="BE161" i="21"/>
  <c r="CG161" i="21" s="1"/>
  <c r="CL161" i="21" s="1"/>
  <c r="BL161" i="21"/>
  <c r="BU149" i="21"/>
  <c r="CI149" i="21" s="1"/>
  <c r="BX149" i="21"/>
  <c r="CC149" i="21" s="1"/>
  <c r="CJ149" i="21" s="1"/>
  <c r="CL221" i="21"/>
  <c r="CL213" i="21"/>
  <c r="CL209" i="21"/>
  <c r="BT196" i="21"/>
  <c r="BM196" i="21"/>
  <c r="CH196" i="21" s="1"/>
  <c r="CM196" i="21" s="1"/>
  <c r="CL188" i="21"/>
  <c r="BT181" i="21"/>
  <c r="CB181" i="21" s="1"/>
  <c r="BM181" i="21"/>
  <c r="CH181" i="21" s="1"/>
  <c r="CM181" i="21" s="1"/>
  <c r="BE177" i="21"/>
  <c r="CG177" i="21" s="1"/>
  <c r="CL177" i="21" s="1"/>
  <c r="BL177" i="21"/>
  <c r="BU173" i="21"/>
  <c r="CI173" i="21" s="1"/>
  <c r="BX173" i="21"/>
  <c r="CC173" i="21" s="1"/>
  <c r="CJ173" i="21" s="1"/>
  <c r="BT157" i="21"/>
  <c r="CB157" i="21" s="1"/>
  <c r="BM157" i="21"/>
  <c r="CH157" i="21" s="1"/>
  <c r="CM157" i="21" s="1"/>
  <c r="BL210" i="21"/>
  <c r="BX207" i="21"/>
  <c r="BL202" i="21"/>
  <c r="BX199" i="21"/>
  <c r="BL195" i="21"/>
  <c r="BT194" i="21"/>
  <c r="BX192" i="21"/>
  <c r="CK191" i="21"/>
  <c r="BX190" i="21"/>
  <c r="BL188" i="21"/>
  <c r="BT187" i="21"/>
  <c r="BX186" i="21"/>
  <c r="CC186" i="21" s="1"/>
  <c r="CJ186" i="21" s="1"/>
  <c r="BX184" i="21"/>
  <c r="BM173" i="21"/>
  <c r="CH173" i="21" s="1"/>
  <c r="CK159" i="21"/>
  <c r="BX158" i="21"/>
  <c r="CL157" i="21"/>
  <c r="BM149" i="21"/>
  <c r="CH149" i="21" s="1"/>
  <c r="CO146" i="21"/>
  <c r="CK138" i="21"/>
  <c r="BM134" i="21"/>
  <c r="CH134" i="21" s="1"/>
  <c r="CM134" i="21" s="1"/>
  <c r="BT79" i="21"/>
  <c r="CB79" i="21" s="1"/>
  <c r="CC79" i="21" s="1"/>
  <c r="CJ79" i="21" s="1"/>
  <c r="BM79" i="21"/>
  <c r="CH79" i="21" s="1"/>
  <c r="CM79" i="21" s="1"/>
  <c r="BM76" i="21"/>
  <c r="CH76" i="21" s="1"/>
  <c r="CM76" i="21" s="1"/>
  <c r="BT76" i="21"/>
  <c r="BU183" i="21"/>
  <c r="CI183" i="21" s="1"/>
  <c r="BM180" i="21"/>
  <c r="CH180" i="21" s="1"/>
  <c r="CM180" i="21" s="1"/>
  <c r="CK176" i="21"/>
  <c r="CK171" i="21"/>
  <c r="BM170" i="21"/>
  <c r="CH170" i="21" s="1"/>
  <c r="CM170" i="21" s="1"/>
  <c r="BT170" i="21"/>
  <c r="BE169" i="21"/>
  <c r="CG169" i="21" s="1"/>
  <c r="CL169" i="21" s="1"/>
  <c r="BL169" i="21"/>
  <c r="BM164" i="21"/>
  <c r="CH164" i="21" s="1"/>
  <c r="CM164" i="21" s="1"/>
  <c r="BU159" i="21"/>
  <c r="CI159" i="21" s="1"/>
  <c r="CK152" i="21"/>
  <c r="BU134" i="21"/>
  <c r="CI134" i="21" s="1"/>
  <c r="CB134" i="21"/>
  <c r="BU114" i="21"/>
  <c r="CI114" i="21" s="1"/>
  <c r="CM194" i="21"/>
  <c r="BX166" i="21"/>
  <c r="BU164" i="21"/>
  <c r="CI164" i="21" s="1"/>
  <c r="CB164" i="21"/>
  <c r="CC164" i="21" s="1"/>
  <c r="CJ164" i="21" s="1"/>
  <c r="BM155" i="21"/>
  <c r="CH155" i="21" s="1"/>
  <c r="BT155" i="21"/>
  <c r="BX181" i="21"/>
  <c r="BX157" i="21"/>
  <c r="BL119" i="21"/>
  <c r="BE119" i="21"/>
  <c r="CG119" i="21" s="1"/>
  <c r="CL119" i="21" s="1"/>
  <c r="BM97" i="21"/>
  <c r="CH97" i="21" s="1"/>
  <c r="BT97" i="21"/>
  <c r="BE193" i="21"/>
  <c r="CG193" i="21" s="1"/>
  <c r="CL193" i="21" s="1"/>
  <c r="BL193" i="21"/>
  <c r="BE186" i="21"/>
  <c r="CG186" i="21" s="1"/>
  <c r="CL186" i="21" s="1"/>
  <c r="BM163" i="21"/>
  <c r="CH163" i="21" s="1"/>
  <c r="BT163" i="21"/>
  <c r="BX139" i="21"/>
  <c r="BE185" i="21"/>
  <c r="CG185" i="21" s="1"/>
  <c r="CL185" i="21" s="1"/>
  <c r="BL185" i="21"/>
  <c r="CL184" i="21"/>
  <c r="BX182" i="21"/>
  <c r="CK175" i="21"/>
  <c r="BX174" i="21"/>
  <c r="CL172" i="21"/>
  <c r="BU165" i="21"/>
  <c r="CI165" i="21" s="1"/>
  <c r="BX165" i="21"/>
  <c r="CC165" i="21" s="1"/>
  <c r="CJ165" i="21" s="1"/>
  <c r="CK164" i="21"/>
  <c r="CK155" i="21"/>
  <c r="BM154" i="21"/>
  <c r="CH154" i="21" s="1"/>
  <c r="BT154" i="21"/>
  <c r="BE153" i="21"/>
  <c r="CG153" i="21" s="1"/>
  <c r="CL153" i="21" s="1"/>
  <c r="BL153" i="21"/>
  <c r="CK151" i="21"/>
  <c r="BX150" i="21"/>
  <c r="BX104" i="21"/>
  <c r="BT176" i="21"/>
  <c r="BT152" i="21"/>
  <c r="BX148" i="21"/>
  <c r="CC148" i="21" s="1"/>
  <c r="CJ148" i="21" s="1"/>
  <c r="CK142" i="21"/>
  <c r="CL134" i="21"/>
  <c r="BU132" i="21"/>
  <c r="CI132" i="21" s="1"/>
  <c r="CN132" i="21" s="1"/>
  <c r="BX132" i="21"/>
  <c r="CC132" i="21" s="1"/>
  <c r="CJ132" i="21" s="1"/>
  <c r="BE129" i="21"/>
  <c r="CG129" i="21" s="1"/>
  <c r="CL129" i="21" s="1"/>
  <c r="BX125" i="21"/>
  <c r="BU111" i="21"/>
  <c r="CI111" i="21" s="1"/>
  <c r="BX111" i="21"/>
  <c r="CC111" i="21" s="1"/>
  <c r="CJ111" i="21" s="1"/>
  <c r="BX65" i="21"/>
  <c r="BM129" i="21"/>
  <c r="CH129" i="21" s="1"/>
  <c r="BT129" i="21"/>
  <c r="CB129" i="21" s="1"/>
  <c r="CC129" i="21" s="1"/>
  <c r="CJ129" i="21" s="1"/>
  <c r="BE126" i="21"/>
  <c r="CG126" i="21" s="1"/>
  <c r="CL126" i="21" s="1"/>
  <c r="BL126" i="21"/>
  <c r="BX123" i="21"/>
  <c r="CK122" i="21"/>
  <c r="CL122" i="21"/>
  <c r="BE148" i="21"/>
  <c r="CG148" i="21" s="1"/>
  <c r="CL148" i="21" s="1"/>
  <c r="BL147" i="21"/>
  <c r="BE143" i="21"/>
  <c r="CG143" i="21" s="1"/>
  <c r="CL143" i="21" s="1"/>
  <c r="BL143" i="21"/>
  <c r="BE136" i="21"/>
  <c r="CG136" i="21" s="1"/>
  <c r="CL136" i="21" s="1"/>
  <c r="CK134" i="21"/>
  <c r="BL124" i="21"/>
  <c r="BE124" i="21"/>
  <c r="CG124" i="21" s="1"/>
  <c r="CL124" i="21" s="1"/>
  <c r="CL123" i="21"/>
  <c r="BE115" i="21"/>
  <c r="CG115" i="21" s="1"/>
  <c r="CL115" i="21" s="1"/>
  <c r="BL115" i="21"/>
  <c r="BE107" i="21"/>
  <c r="CG107" i="21" s="1"/>
  <c r="CL107" i="21" s="1"/>
  <c r="BL107" i="21"/>
  <c r="BE84" i="21"/>
  <c r="CG84" i="21" s="1"/>
  <c r="CL84" i="21" s="1"/>
  <c r="BL84" i="21"/>
  <c r="CK146" i="21"/>
  <c r="BM136" i="21"/>
  <c r="CH136" i="21" s="1"/>
  <c r="BT136" i="21"/>
  <c r="CB136" i="21" s="1"/>
  <c r="BU130" i="21"/>
  <c r="CI130" i="21" s="1"/>
  <c r="BX130" i="21"/>
  <c r="BT120" i="21"/>
  <c r="CB120" i="21" s="1"/>
  <c r="BM117" i="21"/>
  <c r="CH117" i="21" s="1"/>
  <c r="CM117" i="21" s="1"/>
  <c r="BT117" i="21"/>
  <c r="BX96" i="21"/>
  <c r="BT94" i="21"/>
  <c r="BM94" i="21"/>
  <c r="CH94" i="21" s="1"/>
  <c r="CM94" i="21" s="1"/>
  <c r="CL138" i="21"/>
  <c r="CC134" i="21"/>
  <c r="CJ134" i="21" s="1"/>
  <c r="BT144" i="21"/>
  <c r="CB144" i="21" s="1"/>
  <c r="CC144" i="21" s="1"/>
  <c r="CJ144" i="21" s="1"/>
  <c r="BU140" i="21"/>
  <c r="CI140" i="21" s="1"/>
  <c r="CN140" i="21" s="1"/>
  <c r="BX140" i="21"/>
  <c r="BL139" i="21"/>
  <c r="BX136" i="21"/>
  <c r="BL125" i="21"/>
  <c r="BM111" i="21"/>
  <c r="CH111" i="21" s="1"/>
  <c r="CK98" i="21"/>
  <c r="CK73" i="21"/>
  <c r="BM45" i="21"/>
  <c r="CH45" i="21" s="1"/>
  <c r="CM45" i="21" s="1"/>
  <c r="BL123" i="21"/>
  <c r="CK120" i="21"/>
  <c r="CK113" i="21"/>
  <c r="BM109" i="21"/>
  <c r="CH109" i="21" s="1"/>
  <c r="CM109" i="21" s="1"/>
  <c r="BT109" i="21"/>
  <c r="BM101" i="21"/>
  <c r="CH101" i="21" s="1"/>
  <c r="CM101" i="21" s="1"/>
  <c r="BT101" i="21"/>
  <c r="CB101" i="21" s="1"/>
  <c r="CC101" i="21" s="1"/>
  <c r="CJ101" i="21" s="1"/>
  <c r="CK83" i="21"/>
  <c r="CL83" i="21"/>
  <c r="CL80" i="21"/>
  <c r="BX112" i="21"/>
  <c r="BU103" i="21"/>
  <c r="CI103" i="21" s="1"/>
  <c r="BX103" i="21"/>
  <c r="CC103" i="21" s="1"/>
  <c r="CJ103" i="21" s="1"/>
  <c r="BU85" i="21"/>
  <c r="CI85" i="21" s="1"/>
  <c r="CN85" i="21" s="1"/>
  <c r="CL63" i="21"/>
  <c r="CL131" i="21"/>
  <c r="BM90" i="21"/>
  <c r="CH90" i="21" s="1"/>
  <c r="CM90" i="21" s="1"/>
  <c r="BT90" i="21"/>
  <c r="CK88" i="21"/>
  <c r="BL131" i="21"/>
  <c r="BX119" i="21"/>
  <c r="BL118" i="21"/>
  <c r="BM116" i="21"/>
  <c r="CH116" i="21" s="1"/>
  <c r="CM116" i="21" s="1"/>
  <c r="BT116" i="21"/>
  <c r="CK114" i="21"/>
  <c r="CK109" i="21"/>
  <c r="BE108" i="21"/>
  <c r="CG108" i="21" s="1"/>
  <c r="CL108" i="21" s="1"/>
  <c r="CC106" i="21"/>
  <c r="CJ106" i="21" s="1"/>
  <c r="BX120" i="21"/>
  <c r="CL118" i="21"/>
  <c r="BM108" i="21"/>
  <c r="CH108" i="21" s="1"/>
  <c r="BT108" i="21"/>
  <c r="CK101" i="21"/>
  <c r="BM100" i="21"/>
  <c r="CH100" i="21" s="1"/>
  <c r="BT100" i="21"/>
  <c r="CB66" i="21"/>
  <c r="CC66" i="21" s="1"/>
  <c r="CJ66" i="21" s="1"/>
  <c r="BU66" i="21"/>
  <c r="CI66" i="21" s="1"/>
  <c r="CN66" i="21" s="1"/>
  <c r="BL96" i="21"/>
  <c r="CL90" i="21"/>
  <c r="CK89" i="21"/>
  <c r="CL79" i="21"/>
  <c r="BX73" i="21"/>
  <c r="BE70" i="21"/>
  <c r="CG70" i="21" s="1"/>
  <c r="CL70" i="21" s="1"/>
  <c r="BL70" i="21"/>
  <c r="BL68" i="21"/>
  <c r="BE68" i="21"/>
  <c r="CG68" i="21" s="1"/>
  <c r="CL68" i="21" s="1"/>
  <c r="BT39" i="21"/>
  <c r="CB39" i="21" s="1"/>
  <c r="BM39" i="21"/>
  <c r="CH39" i="21" s="1"/>
  <c r="CM39" i="21" s="1"/>
  <c r="BM75" i="21"/>
  <c r="CH75" i="21" s="1"/>
  <c r="BT75" i="21"/>
  <c r="BE74" i="21"/>
  <c r="CG74" i="21" s="1"/>
  <c r="CL74" i="21" s="1"/>
  <c r="BL74" i="21"/>
  <c r="BE69" i="21"/>
  <c r="CG69" i="21" s="1"/>
  <c r="CL69" i="21" s="1"/>
  <c r="BL69" i="21"/>
  <c r="BE51" i="21"/>
  <c r="CG51" i="21" s="1"/>
  <c r="CL51" i="21" s="1"/>
  <c r="BL51" i="21"/>
  <c r="BX47" i="21"/>
  <c r="BW11" i="21"/>
  <c r="BW10" i="21"/>
  <c r="CL87" i="21"/>
  <c r="CK52" i="21"/>
  <c r="CL52" i="21"/>
  <c r="BE99" i="21"/>
  <c r="CG99" i="21" s="1"/>
  <c r="CL99" i="21" s="1"/>
  <c r="BX78" i="21"/>
  <c r="BX58" i="21"/>
  <c r="CK53" i="21"/>
  <c r="BM92" i="21"/>
  <c r="CH92" i="21" s="1"/>
  <c r="CM92" i="21" s="1"/>
  <c r="BT92" i="21"/>
  <c r="CB92" i="21" s="1"/>
  <c r="CC92" i="21" s="1"/>
  <c r="CJ92" i="21" s="1"/>
  <c r="BE88" i="21"/>
  <c r="CG88" i="21" s="1"/>
  <c r="CL88" i="21" s="1"/>
  <c r="BL88" i="21"/>
  <c r="BU81" i="21"/>
  <c r="CI81" i="21" s="1"/>
  <c r="BT78" i="21"/>
  <c r="CB78" i="21" s="1"/>
  <c r="CL98" i="21"/>
  <c r="BU93" i="21"/>
  <c r="CI93" i="21" s="1"/>
  <c r="BU79" i="21"/>
  <c r="CI79" i="21" s="1"/>
  <c r="BX55" i="21"/>
  <c r="BU71" i="21"/>
  <c r="CI71" i="21" s="1"/>
  <c r="BM60" i="21"/>
  <c r="CH60" i="21" s="1"/>
  <c r="CM60" i="21" s="1"/>
  <c r="BT60" i="21"/>
  <c r="CL57" i="21"/>
  <c r="BM54" i="21"/>
  <c r="CH54" i="21" s="1"/>
  <c r="BU63" i="21"/>
  <c r="CI63" i="21" s="1"/>
  <c r="BX63" i="21"/>
  <c r="CC63" i="21" s="1"/>
  <c r="CJ63" i="21" s="1"/>
  <c r="BU56" i="21"/>
  <c r="CI56" i="21" s="1"/>
  <c r="BX56" i="21"/>
  <c r="CC56" i="21" s="1"/>
  <c r="CJ56" i="21" s="1"/>
  <c r="BL80" i="21"/>
  <c r="CK49" i="21"/>
  <c r="BX43" i="21"/>
  <c r="BE65" i="21"/>
  <c r="CG65" i="21" s="1"/>
  <c r="CL65" i="21" s="1"/>
  <c r="BL65" i="21"/>
  <c r="BE59" i="21"/>
  <c r="CG59" i="21" s="1"/>
  <c r="CL59" i="21" s="1"/>
  <c r="BL59" i="21"/>
  <c r="BE43" i="21"/>
  <c r="CG43" i="21" s="1"/>
  <c r="CL43" i="21" s="1"/>
  <c r="BL43" i="21"/>
  <c r="CK71" i="21"/>
  <c r="BL67" i="21"/>
  <c r="CB54" i="21"/>
  <c r="CC54" i="21" s="1"/>
  <c r="CJ54" i="21" s="1"/>
  <c r="BU46" i="21"/>
  <c r="CI46" i="21" s="1"/>
  <c r="BM44" i="21"/>
  <c r="CH44" i="21" s="1"/>
  <c r="BT44" i="21"/>
  <c r="BM36" i="21"/>
  <c r="CH36" i="21" s="1"/>
  <c r="BT36" i="21"/>
  <c r="CB36" i="21" s="1"/>
  <c r="CL67" i="21"/>
  <c r="CK66" i="21"/>
  <c r="CK63" i="21"/>
  <c r="BT58" i="21"/>
  <c r="CB58" i="21" s="1"/>
  <c r="CK56" i="21"/>
  <c r="BM52" i="21"/>
  <c r="CH52" i="21" s="1"/>
  <c r="CM52" i="21" s="1"/>
  <c r="BT52" i="21"/>
  <c r="CK48" i="21"/>
  <c r="BM46" i="21"/>
  <c r="CH46" i="21" s="1"/>
  <c r="CK44" i="21"/>
  <c r="CK36" i="21"/>
  <c r="BX31" i="21"/>
  <c r="BM29" i="21"/>
  <c r="CH29" i="21" s="1"/>
  <c r="CM29" i="21" s="1"/>
  <c r="AB11" i="21"/>
  <c r="AB10" i="21"/>
  <c r="T11" i="21"/>
  <c r="T10" i="21"/>
  <c r="L11" i="21"/>
  <c r="L10" i="21"/>
  <c r="CL34" i="21"/>
  <c r="BM28" i="21"/>
  <c r="CH28" i="21" s="1"/>
  <c r="CM28" i="21" s="1"/>
  <c r="BT28" i="21"/>
  <c r="CB28" i="21" s="1"/>
  <c r="BE27" i="21"/>
  <c r="CG27" i="21" s="1"/>
  <c r="CL27" i="21" s="1"/>
  <c r="BL27" i="21"/>
  <c r="BX23" i="21"/>
  <c r="BM21" i="21"/>
  <c r="CH21" i="21" s="1"/>
  <c r="CM21" i="21" s="1"/>
  <c r="BT21" i="21"/>
  <c r="BL57" i="21"/>
  <c r="BL49" i="21"/>
  <c r="CL39" i="21"/>
  <c r="CK38" i="21"/>
  <c r="CK29" i="21"/>
  <c r="CL22" i="21"/>
  <c r="BL50" i="21"/>
  <c r="CK42" i="21"/>
  <c r="CK33" i="21"/>
  <c r="CM25" i="21"/>
  <c r="CK23" i="21"/>
  <c r="BM20" i="21"/>
  <c r="CH20" i="21" s="1"/>
  <c r="CM20" i="21" s="1"/>
  <c r="BT20" i="21"/>
  <c r="CB20" i="21" s="1"/>
  <c r="BE19" i="21"/>
  <c r="CG19" i="21" s="1"/>
  <c r="CL19" i="21" s="1"/>
  <c r="BL19" i="21"/>
  <c r="BX15" i="21"/>
  <c r="BX48" i="21"/>
  <c r="BX39" i="21"/>
  <c r="CK21" i="21"/>
  <c r="BE35" i="21"/>
  <c r="CG35" i="21" s="1"/>
  <c r="CL35" i="21" s="1"/>
  <c r="BL35" i="21"/>
  <c r="CM17" i="21"/>
  <c r="CK15" i="21"/>
  <c r="CG14" i="21"/>
  <c r="CL14" i="21" s="1"/>
  <c r="BL38" i="21"/>
  <c r="BX35" i="21"/>
  <c r="BT33" i="21"/>
  <c r="BL30" i="21"/>
  <c r="BX27" i="21"/>
  <c r="BT25" i="21"/>
  <c r="BL22" i="21"/>
  <c r="BX19" i="21"/>
  <c r="BT17" i="21"/>
  <c r="CE14" i="21"/>
  <c r="CK14" i="21" s="1"/>
  <c r="BO11" i="21"/>
  <c r="BA11" i="21"/>
  <c r="AQ11" i="21"/>
  <c r="BG10" i="21"/>
  <c r="AT10" i="21"/>
  <c r="BX36" i="21"/>
  <c r="BL31" i="21"/>
  <c r="BX28" i="21"/>
  <c r="BT26" i="21"/>
  <c r="CB26" i="21" s="1"/>
  <c r="CC26" i="21" s="1"/>
  <c r="CJ26" i="21" s="1"/>
  <c r="BL23" i="21"/>
  <c r="BX20" i="21"/>
  <c r="BT18" i="21"/>
  <c r="CB18" i="21" s="1"/>
  <c r="CC18" i="21" s="1"/>
  <c r="CJ18" i="21" s="1"/>
  <c r="BL15" i="21"/>
  <c r="AY11" i="21"/>
  <c r="AS10" i="21"/>
  <c r="AA10" i="21"/>
  <c r="S10" i="21"/>
  <c r="K10" i="21"/>
  <c r="BL40" i="21"/>
  <c r="BL32" i="21"/>
  <c r="BL24" i="21"/>
  <c r="BL16" i="21"/>
  <c r="Z10" i="21"/>
  <c r="R10" i="21"/>
  <c r="J10" i="21"/>
  <c r="Y10" i="21"/>
  <c r="Q10" i="21"/>
  <c r="I10" i="21"/>
  <c r="BA10" i="21"/>
  <c r="AF10" i="21"/>
  <c r="X10" i="21"/>
  <c r="P10" i="21"/>
  <c r="BX40" i="21"/>
  <c r="BX32" i="21"/>
  <c r="BX24" i="21"/>
  <c r="BX16" i="21"/>
  <c r="AE10" i="21"/>
  <c r="W10" i="21"/>
  <c r="O10" i="21"/>
  <c r="CM112" i="21" l="1"/>
  <c r="BU39" i="21"/>
  <c r="CI39" i="21" s="1"/>
  <c r="CC289" i="21"/>
  <c r="CJ289" i="21" s="1"/>
  <c r="CN93" i="21"/>
  <c r="CM75" i="21"/>
  <c r="BU236" i="21"/>
  <c r="CI236" i="21" s="1"/>
  <c r="CN236" i="21" s="1"/>
  <c r="CL26" i="21"/>
  <c r="BT137" i="21"/>
  <c r="BT34" i="21"/>
  <c r="CB34" i="21" s="1"/>
  <c r="CC34" i="21" s="1"/>
  <c r="CJ34" i="21" s="1"/>
  <c r="CN130" i="21"/>
  <c r="CC297" i="21"/>
  <c r="CJ297" i="21" s="1"/>
  <c r="CN39" i="21"/>
  <c r="CN159" i="21"/>
  <c r="CN165" i="21"/>
  <c r="BU276" i="21"/>
  <c r="CI276" i="21" s="1"/>
  <c r="CN276" i="21" s="1"/>
  <c r="BU289" i="21"/>
  <c r="CI289" i="21" s="1"/>
  <c r="CN191" i="21"/>
  <c r="CN233" i="21"/>
  <c r="CM91" i="21"/>
  <c r="BT41" i="21"/>
  <c r="BT133" i="21"/>
  <c r="CB133" i="21" s="1"/>
  <c r="CC133" i="21" s="1"/>
  <c r="CJ133" i="21" s="1"/>
  <c r="BM110" i="21"/>
  <c r="CH110" i="21" s="1"/>
  <c r="CM110" i="21" s="1"/>
  <c r="CM97" i="21"/>
  <c r="CB233" i="21"/>
  <c r="CC233" i="21" s="1"/>
  <c r="CJ233" i="21" s="1"/>
  <c r="CM103" i="21"/>
  <c r="CM221" i="21"/>
  <c r="BU288" i="21"/>
  <c r="CI288" i="21" s="1"/>
  <c r="CB138" i="21"/>
  <c r="CC138" i="21" s="1"/>
  <c r="CJ138" i="21" s="1"/>
  <c r="CO138" i="21" s="1"/>
  <c r="CM183" i="21"/>
  <c r="BU148" i="21"/>
  <c r="CI148" i="21" s="1"/>
  <c r="CN148" i="21" s="1"/>
  <c r="CC275" i="21"/>
  <c r="CJ275" i="21" s="1"/>
  <c r="BM241" i="21"/>
  <c r="CH241" i="21" s="1"/>
  <c r="CM241" i="21" s="1"/>
  <c r="CM291" i="21"/>
  <c r="CC197" i="21"/>
  <c r="CJ197" i="21" s="1"/>
  <c r="CN305" i="21"/>
  <c r="CN63" i="21"/>
  <c r="CM100" i="21"/>
  <c r="CO54" i="21"/>
  <c r="CM173" i="21"/>
  <c r="BU275" i="21"/>
  <c r="CI275" i="21" s="1"/>
  <c r="BT302" i="21"/>
  <c r="CB302" i="21" s="1"/>
  <c r="CC302" i="21" s="1"/>
  <c r="CJ302" i="21" s="1"/>
  <c r="BM197" i="21"/>
  <c r="CH197" i="21" s="1"/>
  <c r="CM197" i="21" s="1"/>
  <c r="CB241" i="21"/>
  <c r="CC241" i="21" s="1"/>
  <c r="CJ241" i="21" s="1"/>
  <c r="BT141" i="21"/>
  <c r="CB141" i="21" s="1"/>
  <c r="CC141" i="21" s="1"/>
  <c r="CJ141" i="21" s="1"/>
  <c r="CM146" i="21"/>
  <c r="CM106" i="21"/>
  <c r="CC288" i="21"/>
  <c r="CJ288" i="21" s="1"/>
  <c r="CM46" i="21"/>
  <c r="CO186" i="21"/>
  <c r="CM207" i="21"/>
  <c r="BU264" i="21"/>
  <c r="CI264" i="21" s="1"/>
  <c r="CN264" i="21" s="1"/>
  <c r="CN91" i="21"/>
  <c r="CM231" i="21"/>
  <c r="BU121" i="21"/>
  <c r="CI121" i="21" s="1"/>
  <c r="BM172" i="21"/>
  <c r="CH172" i="21" s="1"/>
  <c r="CM172" i="21" s="1"/>
  <c r="CM203" i="21"/>
  <c r="CC112" i="21"/>
  <c r="CJ112" i="21" s="1"/>
  <c r="BT42" i="21"/>
  <c r="CB42" i="21" s="1"/>
  <c r="CC42" i="21" s="1"/>
  <c r="CJ42" i="21" s="1"/>
  <c r="CM44" i="21"/>
  <c r="BT61" i="21"/>
  <c r="CB61" i="21" s="1"/>
  <c r="CC61" i="21" s="1"/>
  <c r="CJ61" i="21" s="1"/>
  <c r="CN71" i="21"/>
  <c r="BU112" i="21"/>
  <c r="CI112" i="21" s="1"/>
  <c r="CN112" i="21" s="1"/>
  <c r="CB172" i="21"/>
  <c r="CC172" i="21" s="1"/>
  <c r="CJ172" i="21" s="1"/>
  <c r="CO289" i="21"/>
  <c r="BM56" i="21"/>
  <c r="CH56" i="21" s="1"/>
  <c r="CM56" i="21" s="1"/>
  <c r="CM297" i="21"/>
  <c r="BT294" i="21"/>
  <c r="CB294" i="21" s="1"/>
  <c r="CC294" i="21" s="1"/>
  <c r="CJ294" i="21" s="1"/>
  <c r="CC130" i="21"/>
  <c r="CJ130" i="21" s="1"/>
  <c r="CO130" i="21" s="1"/>
  <c r="BM266" i="21"/>
  <c r="CH266" i="21" s="1"/>
  <c r="CM266" i="21" s="1"/>
  <c r="BU203" i="21"/>
  <c r="CI203" i="21" s="1"/>
  <c r="CN203" i="21" s="1"/>
  <c r="CC250" i="21"/>
  <c r="CJ250" i="21" s="1"/>
  <c r="CO77" i="21"/>
  <c r="CC168" i="21"/>
  <c r="CJ168" i="21" s="1"/>
  <c r="BU120" i="21"/>
  <c r="CI120" i="21" s="1"/>
  <c r="CN120" i="21" s="1"/>
  <c r="BU212" i="21"/>
  <c r="CI212" i="21" s="1"/>
  <c r="CN212" i="21" s="1"/>
  <c r="BU250" i="21"/>
  <c r="CI250" i="21" s="1"/>
  <c r="CN114" i="21"/>
  <c r="BM201" i="21"/>
  <c r="CH201" i="21" s="1"/>
  <c r="CM201" i="21" s="1"/>
  <c r="CM218" i="21"/>
  <c r="CM285" i="21"/>
  <c r="BM168" i="21"/>
  <c r="CH168" i="21" s="1"/>
  <c r="CM168" i="21" s="1"/>
  <c r="BM275" i="21"/>
  <c r="CH275" i="21" s="1"/>
  <c r="CM275" i="21" s="1"/>
  <c r="CM204" i="21"/>
  <c r="CM233" i="21"/>
  <c r="BM250" i="21"/>
  <c r="CH250" i="21" s="1"/>
  <c r="CM250" i="21" s="1"/>
  <c r="CM303" i="21"/>
  <c r="CC39" i="21"/>
  <c r="CJ39" i="21" s="1"/>
  <c r="CM140" i="21"/>
  <c r="BU266" i="21"/>
  <c r="CI266" i="21" s="1"/>
  <c r="CC282" i="21"/>
  <c r="CJ282" i="21" s="1"/>
  <c r="CM304" i="21"/>
  <c r="CM295" i="21"/>
  <c r="BM213" i="21"/>
  <c r="CH213" i="21" s="1"/>
  <c r="CM213" i="21" s="1"/>
  <c r="CM77" i="21"/>
  <c r="BT53" i="21"/>
  <c r="CM189" i="21"/>
  <c r="BM242" i="21"/>
  <c r="CH242" i="21" s="1"/>
  <c r="CM242" i="21" s="1"/>
  <c r="BT245" i="21"/>
  <c r="CB245" i="21" s="1"/>
  <c r="CC245" i="21" s="1"/>
  <c r="CJ245" i="21" s="1"/>
  <c r="CN103" i="21"/>
  <c r="BU82" i="21"/>
  <c r="CI82" i="21" s="1"/>
  <c r="CN82" i="21" s="1"/>
  <c r="CC242" i="21"/>
  <c r="CJ242" i="21" s="1"/>
  <c r="CM260" i="21"/>
  <c r="CM190" i="21"/>
  <c r="CN79" i="21"/>
  <c r="BU242" i="21"/>
  <c r="CI242" i="21" s="1"/>
  <c r="CN242" i="21" s="1"/>
  <c r="CL33" i="21"/>
  <c r="CM66" i="21"/>
  <c r="CM163" i="21"/>
  <c r="CM271" i="21"/>
  <c r="CM247" i="21"/>
  <c r="CL18" i="21"/>
  <c r="BU297" i="21"/>
  <c r="CI297" i="21" s="1"/>
  <c r="CN297" i="21" s="1"/>
  <c r="CM199" i="21"/>
  <c r="CM129" i="21"/>
  <c r="CN265" i="21"/>
  <c r="CC20" i="21"/>
  <c r="CJ20" i="21" s="1"/>
  <c r="CM305" i="21"/>
  <c r="CB240" i="21"/>
  <c r="CC240" i="21" s="1"/>
  <c r="CJ240" i="21" s="1"/>
  <c r="BU240" i="21"/>
  <c r="CI240" i="21" s="1"/>
  <c r="CN240" i="21" s="1"/>
  <c r="CB45" i="21"/>
  <c r="CC45" i="21" s="1"/>
  <c r="CJ45" i="21" s="1"/>
  <c r="BU45" i="21"/>
  <c r="CI45" i="21" s="1"/>
  <c r="CN45" i="21" s="1"/>
  <c r="CN183" i="21"/>
  <c r="CO91" i="21"/>
  <c r="CO134" i="21"/>
  <c r="CM144" i="21"/>
  <c r="BT179" i="21"/>
  <c r="CC190" i="21"/>
  <c r="CJ190" i="21" s="1"/>
  <c r="CN81" i="21"/>
  <c r="CM111" i="21"/>
  <c r="BM121" i="21"/>
  <c r="CH121" i="21" s="1"/>
  <c r="CM121" i="21" s="1"/>
  <c r="BU190" i="21"/>
  <c r="CI190" i="21" s="1"/>
  <c r="CN190" i="21" s="1"/>
  <c r="BT182" i="21"/>
  <c r="CC266" i="21"/>
  <c r="CJ266" i="21" s="1"/>
  <c r="BM226" i="21"/>
  <c r="CH226" i="21" s="1"/>
  <c r="CM226" i="21" s="1"/>
  <c r="CC274" i="21"/>
  <c r="CJ274" i="21" s="1"/>
  <c r="CO274" i="21" s="1"/>
  <c r="BT95" i="21"/>
  <c r="BU160" i="21"/>
  <c r="CI160" i="21" s="1"/>
  <c r="CN160" i="21" s="1"/>
  <c r="BM86" i="21"/>
  <c r="CH86" i="21" s="1"/>
  <c r="CM86" i="21" s="1"/>
  <c r="CM211" i="21"/>
  <c r="CO305" i="21"/>
  <c r="CC226" i="21"/>
  <c r="CJ226" i="21" s="1"/>
  <c r="BU234" i="21"/>
  <c r="CI234" i="21" s="1"/>
  <c r="CN234" i="21" s="1"/>
  <c r="CM289" i="21"/>
  <c r="CM36" i="21"/>
  <c r="BT37" i="21"/>
  <c r="CM54" i="21"/>
  <c r="CM154" i="21"/>
  <c r="CN209" i="21"/>
  <c r="BU224" i="21"/>
  <c r="CI224" i="21" s="1"/>
  <c r="CN224" i="21" s="1"/>
  <c r="CN241" i="21"/>
  <c r="BU226" i="21"/>
  <c r="CI226" i="21" s="1"/>
  <c r="CM301" i="21"/>
  <c r="CM287" i="21"/>
  <c r="BT219" i="21"/>
  <c r="BU283" i="21"/>
  <c r="CI283" i="21" s="1"/>
  <c r="CN283" i="21" s="1"/>
  <c r="CM283" i="21"/>
  <c r="BM288" i="21"/>
  <c r="CH288" i="21" s="1"/>
  <c r="CM288" i="21" s="1"/>
  <c r="CM149" i="21"/>
  <c r="BM135" i="21"/>
  <c r="CH135" i="21" s="1"/>
  <c r="CM135" i="21" s="1"/>
  <c r="CN46" i="21"/>
  <c r="BM138" i="21"/>
  <c r="CH138" i="21" s="1"/>
  <c r="CM138" i="21" s="1"/>
  <c r="CM155" i="21"/>
  <c r="CN173" i="21"/>
  <c r="BT286" i="21"/>
  <c r="BU286" i="21" s="1"/>
  <c r="CI286" i="21" s="1"/>
  <c r="CN286" i="21" s="1"/>
  <c r="CC203" i="21"/>
  <c r="CJ203" i="21" s="1"/>
  <c r="CM160" i="21"/>
  <c r="CB213" i="21"/>
  <c r="CC213" i="21" s="1"/>
  <c r="CJ213" i="21" s="1"/>
  <c r="BU213" i="21"/>
  <c r="CI213" i="21" s="1"/>
  <c r="CN213" i="21" s="1"/>
  <c r="CN111" i="21"/>
  <c r="CC199" i="21"/>
  <c r="CJ199" i="21" s="1"/>
  <c r="CN289" i="21"/>
  <c r="BU18" i="21"/>
  <c r="CI18" i="21" s="1"/>
  <c r="CN18" i="21" s="1"/>
  <c r="CO212" i="21"/>
  <c r="CM99" i="21"/>
  <c r="BU282" i="21"/>
  <c r="CI282" i="21" s="1"/>
  <c r="CO304" i="21"/>
  <c r="CM236" i="21"/>
  <c r="CN225" i="21"/>
  <c r="BT281" i="21"/>
  <c r="BM281" i="21"/>
  <c r="CH281" i="21" s="1"/>
  <c r="CM281" i="21" s="1"/>
  <c r="BU168" i="21"/>
  <c r="CI168" i="21" s="1"/>
  <c r="CO257" i="21"/>
  <c r="BT72" i="21"/>
  <c r="BM72" i="21"/>
  <c r="CH72" i="21" s="1"/>
  <c r="CM72" i="21" s="1"/>
  <c r="BM55" i="21"/>
  <c r="CH55" i="21" s="1"/>
  <c r="CM55" i="21" s="1"/>
  <c r="BU106" i="21"/>
  <c r="CI106" i="21" s="1"/>
  <c r="CN106" i="21" s="1"/>
  <c r="CO85" i="21"/>
  <c r="CM136" i="21"/>
  <c r="BT145" i="21"/>
  <c r="CB145" i="21" s="1"/>
  <c r="CC145" i="21" s="1"/>
  <c r="CJ145" i="21" s="1"/>
  <c r="CM293" i="21"/>
  <c r="CM132" i="21"/>
  <c r="BM267" i="21"/>
  <c r="CH267" i="21" s="1"/>
  <c r="CM267" i="21" s="1"/>
  <c r="BT267" i="21"/>
  <c r="BT62" i="21"/>
  <c r="BM62" i="21"/>
  <c r="CH62" i="21" s="1"/>
  <c r="CM62" i="21" s="1"/>
  <c r="CN274" i="21"/>
  <c r="BT73" i="21"/>
  <c r="BM73" i="21"/>
  <c r="CH73" i="21" s="1"/>
  <c r="CM73" i="21" s="1"/>
  <c r="BM227" i="21"/>
  <c r="CH227" i="21" s="1"/>
  <c r="CM227" i="21" s="1"/>
  <c r="BT227" i="21"/>
  <c r="BT113" i="21"/>
  <c r="BM113" i="21"/>
  <c r="CH113" i="21" s="1"/>
  <c r="CM113" i="21" s="1"/>
  <c r="CM252" i="21"/>
  <c r="BU34" i="21"/>
  <c r="CI34" i="21" s="1"/>
  <c r="CN34" i="21" s="1"/>
  <c r="CL58" i="21"/>
  <c r="BU189" i="21"/>
  <c r="CI189" i="21" s="1"/>
  <c r="CO189" i="21" s="1"/>
  <c r="CC207" i="21"/>
  <c r="CJ207" i="21" s="1"/>
  <c r="BU220" i="21"/>
  <c r="CI220" i="21" s="1"/>
  <c r="BU295" i="21"/>
  <c r="CI295" i="21" s="1"/>
  <c r="CO66" i="21"/>
  <c r="CO114" i="21"/>
  <c r="CO221" i="21"/>
  <c r="BT248" i="21"/>
  <c r="CB248" i="21" s="1"/>
  <c r="CC248" i="21" s="1"/>
  <c r="CJ248" i="21" s="1"/>
  <c r="CC220" i="21"/>
  <c r="CJ220" i="21" s="1"/>
  <c r="CM256" i="21"/>
  <c r="CL268" i="21"/>
  <c r="BM98" i="21"/>
  <c r="CH98" i="21" s="1"/>
  <c r="CM98" i="21" s="1"/>
  <c r="BT98" i="21"/>
  <c r="BM235" i="21"/>
  <c r="CH235" i="21" s="1"/>
  <c r="CM235" i="21" s="1"/>
  <c r="BT235" i="21"/>
  <c r="CO81" i="21"/>
  <c r="CB225" i="21"/>
  <c r="CC225" i="21" s="1"/>
  <c r="CJ225" i="21" s="1"/>
  <c r="CO225" i="21" s="1"/>
  <c r="BT104" i="21"/>
  <c r="BM259" i="21"/>
  <c r="CH259" i="21" s="1"/>
  <c r="CM259" i="21" s="1"/>
  <c r="BT259" i="21"/>
  <c r="CN164" i="21"/>
  <c r="CC48" i="21"/>
  <c r="CJ48" i="21" s="1"/>
  <c r="BU48" i="21"/>
  <c r="CI48" i="21" s="1"/>
  <c r="BM47" i="21"/>
  <c r="CH47" i="21" s="1"/>
  <c r="CM47" i="21" s="1"/>
  <c r="CC55" i="21"/>
  <c r="CJ55" i="21" s="1"/>
  <c r="BU127" i="21"/>
  <c r="CI127" i="21" s="1"/>
  <c r="CO172" i="21"/>
  <c r="BM127" i="21"/>
  <c r="CH127" i="21" s="1"/>
  <c r="CM127" i="21" s="1"/>
  <c r="CO241" i="21"/>
  <c r="BU197" i="21"/>
  <c r="CI197" i="21" s="1"/>
  <c r="BT251" i="21"/>
  <c r="BM251" i="21"/>
  <c r="CH251" i="21" s="1"/>
  <c r="CM251" i="21" s="1"/>
  <c r="BU55" i="21"/>
  <c r="CI55" i="21" s="1"/>
  <c r="CO164" i="21"/>
  <c r="BM220" i="21"/>
  <c r="CH220" i="21" s="1"/>
  <c r="CM220" i="21" s="1"/>
  <c r="CM178" i="21"/>
  <c r="CC234" i="21"/>
  <c r="CJ234" i="21" s="1"/>
  <c r="CM299" i="21"/>
  <c r="BM48" i="21"/>
  <c r="CH48" i="21" s="1"/>
  <c r="CM48" i="21" s="1"/>
  <c r="CM234" i="21"/>
  <c r="BT217" i="21"/>
  <c r="BM217" i="21"/>
  <c r="CH217" i="21" s="1"/>
  <c r="CM217" i="21" s="1"/>
  <c r="CO148" i="21"/>
  <c r="CO149" i="21"/>
  <c r="BT184" i="21"/>
  <c r="BM184" i="21"/>
  <c r="CH184" i="21" s="1"/>
  <c r="CM184" i="21" s="1"/>
  <c r="BM166" i="21"/>
  <c r="CH166" i="21" s="1"/>
  <c r="CM166" i="21" s="1"/>
  <c r="BT166" i="21"/>
  <c r="BT64" i="21"/>
  <c r="BM64" i="21"/>
  <c r="CH64" i="21" s="1"/>
  <c r="CM64" i="21" s="1"/>
  <c r="BT89" i="21"/>
  <c r="BM89" i="21"/>
  <c r="CH89" i="21" s="1"/>
  <c r="CM89" i="21" s="1"/>
  <c r="BM174" i="21"/>
  <c r="CH174" i="21" s="1"/>
  <c r="CM174" i="21" s="1"/>
  <c r="BT174" i="21"/>
  <c r="BM175" i="21"/>
  <c r="CH175" i="21" s="1"/>
  <c r="CM175" i="21" s="1"/>
  <c r="BT175" i="21"/>
  <c r="BM253" i="21"/>
  <c r="CH253" i="21" s="1"/>
  <c r="CM253" i="21" s="1"/>
  <c r="BT253" i="21"/>
  <c r="CM228" i="21"/>
  <c r="CN149" i="21"/>
  <c r="CM85" i="21"/>
  <c r="BU180" i="21"/>
  <c r="CI180" i="21" s="1"/>
  <c r="CN180" i="21" s="1"/>
  <c r="CB180" i="21"/>
  <c r="CC180" i="21" s="1"/>
  <c r="CJ180" i="21" s="1"/>
  <c r="BM142" i="21"/>
  <c r="CH142" i="21" s="1"/>
  <c r="CM142" i="21" s="1"/>
  <c r="BT142" i="21"/>
  <c r="BM128" i="21"/>
  <c r="CH128" i="21" s="1"/>
  <c r="CM128" i="21" s="1"/>
  <c r="BT128" i="21"/>
  <c r="BT258" i="21"/>
  <c r="BM258" i="21"/>
  <c r="CH258" i="21" s="1"/>
  <c r="CM258" i="21" s="1"/>
  <c r="CM225" i="21"/>
  <c r="CM212" i="21"/>
  <c r="CC28" i="21"/>
  <c r="CJ28" i="21" s="1"/>
  <c r="CC47" i="21"/>
  <c r="CJ47" i="21" s="1"/>
  <c r="CB135" i="21"/>
  <c r="CC135" i="21" s="1"/>
  <c r="CJ135" i="21" s="1"/>
  <c r="BU135" i="21"/>
  <c r="CI135" i="21" s="1"/>
  <c r="CB228" i="21"/>
  <c r="CC228" i="21" s="1"/>
  <c r="CJ228" i="21" s="1"/>
  <c r="BU228" i="21"/>
  <c r="CI228" i="21" s="1"/>
  <c r="CN228" i="21" s="1"/>
  <c r="CM130" i="21"/>
  <c r="CB204" i="21"/>
  <c r="CC204" i="21" s="1"/>
  <c r="CJ204" i="21" s="1"/>
  <c r="BU204" i="21"/>
  <c r="CI204" i="21" s="1"/>
  <c r="CN204" i="21" s="1"/>
  <c r="CO63" i="21"/>
  <c r="BU47" i="21"/>
  <c r="CI47" i="21" s="1"/>
  <c r="CO132" i="21"/>
  <c r="CM93" i="21"/>
  <c r="BM158" i="21"/>
  <c r="CH158" i="21" s="1"/>
  <c r="CM158" i="21" s="1"/>
  <c r="BT158" i="21"/>
  <c r="BM151" i="21"/>
  <c r="CH151" i="21" s="1"/>
  <c r="CM151" i="21" s="1"/>
  <c r="BT151" i="21"/>
  <c r="CN77" i="21"/>
  <c r="BU42" i="21"/>
  <c r="CI42" i="21" s="1"/>
  <c r="CN42" i="21" s="1"/>
  <c r="BU129" i="21"/>
  <c r="CI129" i="21" s="1"/>
  <c r="CN129" i="21" s="1"/>
  <c r="CO111" i="21"/>
  <c r="CO173" i="21"/>
  <c r="BU216" i="21"/>
  <c r="CI216" i="21" s="1"/>
  <c r="CN216" i="21" s="1"/>
  <c r="CB216" i="21"/>
  <c r="CC216" i="21" s="1"/>
  <c r="CJ216" i="21" s="1"/>
  <c r="BM192" i="21"/>
  <c r="CH192" i="21" s="1"/>
  <c r="CM192" i="21" s="1"/>
  <c r="BT192" i="21"/>
  <c r="BM105" i="21"/>
  <c r="CH105" i="21" s="1"/>
  <c r="CM105" i="21" s="1"/>
  <c r="BT105" i="21"/>
  <c r="BT102" i="21"/>
  <c r="BM102" i="21"/>
  <c r="CH102" i="21" s="1"/>
  <c r="CM102" i="21" s="1"/>
  <c r="BM87" i="21"/>
  <c r="CH87" i="21" s="1"/>
  <c r="CM87" i="21" s="1"/>
  <c r="BT87" i="21"/>
  <c r="CN83" i="21"/>
  <c r="CM244" i="21"/>
  <c r="BM298" i="21"/>
  <c r="CH298" i="21" s="1"/>
  <c r="CM298" i="21" s="1"/>
  <c r="BT298" i="21"/>
  <c r="BM261" i="21"/>
  <c r="CH261" i="21" s="1"/>
  <c r="CM261" i="21" s="1"/>
  <c r="BT261" i="21"/>
  <c r="BU272" i="21"/>
  <c r="CI272" i="21" s="1"/>
  <c r="CN272" i="21" s="1"/>
  <c r="BT205" i="21"/>
  <c r="BM205" i="21"/>
  <c r="CH205" i="21" s="1"/>
  <c r="CM205" i="21" s="1"/>
  <c r="BT156" i="21"/>
  <c r="BM156" i="21"/>
  <c r="CH156" i="21" s="1"/>
  <c r="CM156" i="21" s="1"/>
  <c r="BM243" i="21"/>
  <c r="CH243" i="21" s="1"/>
  <c r="CM243" i="21" s="1"/>
  <c r="BT243" i="21"/>
  <c r="CB167" i="21"/>
  <c r="CC167" i="21" s="1"/>
  <c r="CJ167" i="21" s="1"/>
  <c r="BU167" i="21"/>
  <c r="CI167" i="21" s="1"/>
  <c r="CN167" i="21" s="1"/>
  <c r="BU61" i="21"/>
  <c r="CI61" i="21" s="1"/>
  <c r="CN61" i="21" s="1"/>
  <c r="CO127" i="21"/>
  <c r="BM122" i="21"/>
  <c r="CH122" i="21" s="1"/>
  <c r="CM122" i="21" s="1"/>
  <c r="BT122" i="21"/>
  <c r="BT14" i="21"/>
  <c r="BM14" i="21"/>
  <c r="CH14" i="21" s="1"/>
  <c r="BU99" i="21"/>
  <c r="CI99" i="21" s="1"/>
  <c r="CN99" i="21" s="1"/>
  <c r="BT280" i="21"/>
  <c r="BM280" i="21"/>
  <c r="CH280" i="21" s="1"/>
  <c r="CM280" i="21" s="1"/>
  <c r="CO159" i="21"/>
  <c r="CO265" i="21"/>
  <c r="CO252" i="21"/>
  <c r="CO233" i="21"/>
  <c r="BM150" i="21"/>
  <c r="CH150" i="21" s="1"/>
  <c r="CM150" i="21" s="1"/>
  <c r="BT150" i="21"/>
  <c r="CN146" i="21"/>
  <c r="BT249" i="21"/>
  <c r="BM249" i="21"/>
  <c r="CH249" i="21" s="1"/>
  <c r="CM249" i="21" s="1"/>
  <c r="BU237" i="21"/>
  <c r="CI237" i="21" s="1"/>
  <c r="CN237" i="21" s="1"/>
  <c r="BM27" i="21"/>
  <c r="CH27" i="21" s="1"/>
  <c r="CM27" i="21" s="1"/>
  <c r="BT27" i="21"/>
  <c r="BM232" i="21"/>
  <c r="CH232" i="21" s="1"/>
  <c r="CM232" i="21" s="1"/>
  <c r="BT232" i="21"/>
  <c r="BM16" i="21"/>
  <c r="CH16" i="21" s="1"/>
  <c r="CM16" i="21" s="1"/>
  <c r="BT16" i="21"/>
  <c r="BM153" i="21"/>
  <c r="CH153" i="21" s="1"/>
  <c r="CM153" i="21" s="1"/>
  <c r="BT153" i="21"/>
  <c r="CC181" i="21"/>
  <c r="CJ181" i="21" s="1"/>
  <c r="CB194" i="21"/>
  <c r="CC194" i="21" s="1"/>
  <c r="CJ194" i="21" s="1"/>
  <c r="BU194" i="21"/>
  <c r="CI194" i="21" s="1"/>
  <c r="CN194" i="21" s="1"/>
  <c r="CO191" i="21"/>
  <c r="BM198" i="21"/>
  <c r="CH198" i="21" s="1"/>
  <c r="CM198" i="21" s="1"/>
  <c r="BT198" i="21"/>
  <c r="CO209" i="21"/>
  <c r="BM292" i="21"/>
  <c r="CH292" i="21" s="1"/>
  <c r="CM292" i="21" s="1"/>
  <c r="BT292" i="21"/>
  <c r="BU263" i="21"/>
  <c r="CI263" i="21" s="1"/>
  <c r="CN263" i="21" s="1"/>
  <c r="CB263" i="21"/>
  <c r="CC263" i="21" s="1"/>
  <c r="CJ263" i="21" s="1"/>
  <c r="BU244" i="21"/>
  <c r="CI244" i="21" s="1"/>
  <c r="CN244" i="21" s="1"/>
  <c r="BU303" i="21"/>
  <c r="CI303" i="21" s="1"/>
  <c r="CN303" i="21" s="1"/>
  <c r="CB303" i="21"/>
  <c r="CC303" i="21" s="1"/>
  <c r="CJ303" i="21" s="1"/>
  <c r="BM277" i="21"/>
  <c r="CH277" i="21" s="1"/>
  <c r="CM277" i="21" s="1"/>
  <c r="BT277" i="21"/>
  <c r="BT214" i="21"/>
  <c r="BM214" i="21"/>
  <c r="CH214" i="21" s="1"/>
  <c r="CM214" i="21" s="1"/>
  <c r="BM19" i="21"/>
  <c r="CH19" i="21" s="1"/>
  <c r="CM19" i="21" s="1"/>
  <c r="BT19" i="21"/>
  <c r="BU92" i="21"/>
  <c r="CI92" i="21" s="1"/>
  <c r="CN92" i="21" s="1"/>
  <c r="BU116" i="21"/>
  <c r="CI116" i="21" s="1"/>
  <c r="CN116" i="21" s="1"/>
  <c r="CB116" i="21"/>
  <c r="CC116" i="21" s="1"/>
  <c r="CJ116" i="21" s="1"/>
  <c r="BM125" i="21"/>
  <c r="CH125" i="21" s="1"/>
  <c r="CM125" i="21" s="1"/>
  <c r="BT125" i="21"/>
  <c r="BM24" i="21"/>
  <c r="CH24" i="21" s="1"/>
  <c r="CM24" i="21" s="1"/>
  <c r="BT24" i="21"/>
  <c r="CO39" i="21"/>
  <c r="BU28" i="21"/>
  <c r="CI28" i="21" s="1"/>
  <c r="CN28" i="21" s="1"/>
  <c r="BM59" i="21"/>
  <c r="CH59" i="21" s="1"/>
  <c r="CM59" i="21" s="1"/>
  <c r="BT59" i="21"/>
  <c r="BU101" i="21"/>
  <c r="CI101" i="21" s="1"/>
  <c r="CN101" i="21" s="1"/>
  <c r="BU109" i="21"/>
  <c r="CI109" i="21" s="1"/>
  <c r="CN109" i="21" s="1"/>
  <c r="CB109" i="21"/>
  <c r="CC109" i="21" s="1"/>
  <c r="CJ109" i="21" s="1"/>
  <c r="BM126" i="21"/>
  <c r="CH126" i="21" s="1"/>
  <c r="CM126" i="21" s="1"/>
  <c r="BT126" i="21"/>
  <c r="CB152" i="21"/>
  <c r="CC152" i="21" s="1"/>
  <c r="CJ152" i="21" s="1"/>
  <c r="BU152" i="21"/>
  <c r="CI152" i="21" s="1"/>
  <c r="CN152" i="21" s="1"/>
  <c r="CO165" i="21"/>
  <c r="BU181" i="21"/>
  <c r="CI181" i="21" s="1"/>
  <c r="CN181" i="21" s="1"/>
  <c r="BM195" i="21"/>
  <c r="CH195" i="21" s="1"/>
  <c r="CM195" i="21" s="1"/>
  <c r="BT195" i="21"/>
  <c r="BM161" i="21"/>
  <c r="CH161" i="21" s="1"/>
  <c r="CM161" i="21" s="1"/>
  <c r="BT161" i="21"/>
  <c r="CO275" i="21"/>
  <c r="CO229" i="21"/>
  <c r="BU239" i="21"/>
  <c r="CI239" i="21" s="1"/>
  <c r="CN239" i="21" s="1"/>
  <c r="CB239" i="21"/>
  <c r="CC239" i="21" s="1"/>
  <c r="CJ239" i="21" s="1"/>
  <c r="BM230" i="21"/>
  <c r="CH230" i="21" s="1"/>
  <c r="CM230" i="21" s="1"/>
  <c r="BT230" i="21"/>
  <c r="BU247" i="21"/>
  <c r="CI247" i="21" s="1"/>
  <c r="CN247" i="21" s="1"/>
  <c r="CB247" i="21"/>
  <c r="CC247" i="21" s="1"/>
  <c r="CJ247" i="21" s="1"/>
  <c r="CM263" i="21"/>
  <c r="CB279" i="21"/>
  <c r="CC279" i="21" s="1"/>
  <c r="CJ279" i="21" s="1"/>
  <c r="BU279" i="21"/>
  <c r="CI279" i="21" s="1"/>
  <c r="CN279" i="21" s="1"/>
  <c r="CB271" i="21"/>
  <c r="CC271" i="21" s="1"/>
  <c r="CJ271" i="21" s="1"/>
  <c r="BU271" i="21"/>
  <c r="CI271" i="21" s="1"/>
  <c r="CN271" i="21" s="1"/>
  <c r="CN257" i="21"/>
  <c r="BU208" i="21"/>
  <c r="CI208" i="21" s="1"/>
  <c r="CN208" i="21" s="1"/>
  <c r="CB208" i="21"/>
  <c r="CC208" i="21" s="1"/>
  <c r="CJ208" i="21" s="1"/>
  <c r="CN295" i="21"/>
  <c r="CN296" i="21"/>
  <c r="BU53" i="21"/>
  <c r="CI53" i="21" s="1"/>
  <c r="CN53" i="21" s="1"/>
  <c r="CB53" i="21"/>
  <c r="CC53" i="21" s="1"/>
  <c r="CJ53" i="21" s="1"/>
  <c r="BU94" i="21"/>
  <c r="CI94" i="21" s="1"/>
  <c r="CN94" i="21" s="1"/>
  <c r="CB94" i="21"/>
  <c r="CC94" i="21" s="1"/>
  <c r="CJ94" i="21" s="1"/>
  <c r="BU293" i="21"/>
  <c r="CI293" i="21" s="1"/>
  <c r="CN293" i="21" s="1"/>
  <c r="CB293" i="21"/>
  <c r="CC293" i="21" s="1"/>
  <c r="CJ293" i="21" s="1"/>
  <c r="CB33" i="21"/>
  <c r="CC33" i="21" s="1"/>
  <c r="CJ33" i="21" s="1"/>
  <c r="BU33" i="21"/>
  <c r="CI33" i="21" s="1"/>
  <c r="CN33" i="21" s="1"/>
  <c r="BU36" i="21"/>
  <c r="CI36" i="21" s="1"/>
  <c r="CN36" i="21" s="1"/>
  <c r="CB86" i="21"/>
  <c r="CC86" i="21" s="1"/>
  <c r="CJ86" i="21" s="1"/>
  <c r="BU86" i="21"/>
  <c r="CI86" i="21" s="1"/>
  <c r="BM32" i="21"/>
  <c r="CH32" i="21" s="1"/>
  <c r="CM32" i="21" s="1"/>
  <c r="BT32" i="21"/>
  <c r="BT15" i="21"/>
  <c r="BM15" i="21"/>
  <c r="CC36" i="21"/>
  <c r="CJ36" i="21" s="1"/>
  <c r="CB17" i="21"/>
  <c r="CC17" i="21" s="1"/>
  <c r="CJ17" i="21" s="1"/>
  <c r="BU17" i="21"/>
  <c r="CI17" i="21" s="1"/>
  <c r="CN17" i="21" s="1"/>
  <c r="BT38" i="21"/>
  <c r="BM38" i="21"/>
  <c r="CH38" i="21" s="1"/>
  <c r="CM38" i="21" s="1"/>
  <c r="BU20" i="21"/>
  <c r="CI20" i="21" s="1"/>
  <c r="CN20" i="21" s="1"/>
  <c r="BU29" i="21"/>
  <c r="CI29" i="21" s="1"/>
  <c r="CN29" i="21" s="1"/>
  <c r="CB29" i="21"/>
  <c r="CC29" i="21" s="1"/>
  <c r="CJ29" i="21" s="1"/>
  <c r="BU60" i="21"/>
  <c r="CI60" i="21" s="1"/>
  <c r="CN60" i="21" s="1"/>
  <c r="CB60" i="21"/>
  <c r="CC60" i="21" s="1"/>
  <c r="CJ60" i="21" s="1"/>
  <c r="CO46" i="21"/>
  <c r="BM69" i="21"/>
  <c r="CH69" i="21" s="1"/>
  <c r="CM69" i="21" s="1"/>
  <c r="BT69" i="21"/>
  <c r="BU108" i="21"/>
  <c r="CI108" i="21" s="1"/>
  <c r="CN108" i="21" s="1"/>
  <c r="CB108" i="21"/>
  <c r="CC108" i="21" s="1"/>
  <c r="CJ108" i="21" s="1"/>
  <c r="CO106" i="21"/>
  <c r="BT118" i="21"/>
  <c r="BM118" i="21"/>
  <c r="CH118" i="21" s="1"/>
  <c r="CM118" i="21" s="1"/>
  <c r="CC136" i="21"/>
  <c r="CJ136" i="21" s="1"/>
  <c r="BM84" i="21"/>
  <c r="CH84" i="21" s="1"/>
  <c r="CM84" i="21" s="1"/>
  <c r="BT84" i="21"/>
  <c r="BM124" i="21"/>
  <c r="CH124" i="21" s="1"/>
  <c r="CM124" i="21" s="1"/>
  <c r="BT124" i="21"/>
  <c r="BT147" i="21"/>
  <c r="BM147" i="21"/>
  <c r="CH147" i="21" s="1"/>
  <c r="CM147" i="21" s="1"/>
  <c r="CB176" i="21"/>
  <c r="CC176" i="21" s="1"/>
  <c r="CJ176" i="21" s="1"/>
  <c r="BU176" i="21"/>
  <c r="CI176" i="21" s="1"/>
  <c r="CN176" i="21" s="1"/>
  <c r="BU154" i="21"/>
  <c r="CI154" i="21" s="1"/>
  <c r="CN154" i="21" s="1"/>
  <c r="CB154" i="21"/>
  <c r="CC154" i="21" s="1"/>
  <c r="CJ154" i="21" s="1"/>
  <c r="BU179" i="21"/>
  <c r="CI179" i="21" s="1"/>
  <c r="CN179" i="21" s="1"/>
  <c r="CB179" i="21"/>
  <c r="CC179" i="21" s="1"/>
  <c r="CJ179" i="21" s="1"/>
  <c r="BT119" i="21"/>
  <c r="BM119" i="21"/>
  <c r="CH119" i="21" s="1"/>
  <c r="CM119" i="21" s="1"/>
  <c r="BM169" i="21"/>
  <c r="CH169" i="21" s="1"/>
  <c r="CM169" i="21" s="1"/>
  <c r="BT169" i="21"/>
  <c r="BU144" i="21"/>
  <c r="CI144" i="21" s="1"/>
  <c r="CN144" i="21" s="1"/>
  <c r="CB187" i="21"/>
  <c r="CC187" i="21" s="1"/>
  <c r="CJ187" i="21" s="1"/>
  <c r="BU187" i="21"/>
  <c r="CI187" i="21" s="1"/>
  <c r="CN187" i="21" s="1"/>
  <c r="BU201" i="21"/>
  <c r="CI201" i="21" s="1"/>
  <c r="CN201" i="21" s="1"/>
  <c r="CB201" i="21"/>
  <c r="CC201" i="21" s="1"/>
  <c r="CJ201" i="21" s="1"/>
  <c r="BM300" i="21"/>
  <c r="CH300" i="21" s="1"/>
  <c r="CM300" i="21" s="1"/>
  <c r="BT300" i="21"/>
  <c r="CM239" i="21"/>
  <c r="BM254" i="21"/>
  <c r="CH254" i="21" s="1"/>
  <c r="CM254" i="21" s="1"/>
  <c r="BT254" i="21"/>
  <c r="CM186" i="21"/>
  <c r="BU285" i="21"/>
  <c r="CI285" i="21" s="1"/>
  <c r="CN285" i="21" s="1"/>
  <c r="CB285" i="21"/>
  <c r="CC285" i="21" s="1"/>
  <c r="CJ285" i="21" s="1"/>
  <c r="BU90" i="21"/>
  <c r="CI90" i="21" s="1"/>
  <c r="CN90" i="21" s="1"/>
  <c r="CB90" i="21"/>
  <c r="CC90" i="21" s="1"/>
  <c r="CJ90" i="21" s="1"/>
  <c r="CB97" i="21"/>
  <c r="CC97" i="21" s="1"/>
  <c r="CJ97" i="21" s="1"/>
  <c r="BU97" i="21"/>
  <c r="CI97" i="21" s="1"/>
  <c r="CN97" i="21" s="1"/>
  <c r="BM270" i="21"/>
  <c r="CH270" i="21" s="1"/>
  <c r="CM270" i="21" s="1"/>
  <c r="BT270" i="21"/>
  <c r="BU200" i="21"/>
  <c r="CI200" i="21" s="1"/>
  <c r="CN200" i="21" s="1"/>
  <c r="CB200" i="21"/>
  <c r="CC200" i="21" s="1"/>
  <c r="CJ200" i="21" s="1"/>
  <c r="BT31" i="21"/>
  <c r="BM31" i="21"/>
  <c r="CH31" i="21" s="1"/>
  <c r="CM31" i="21" s="1"/>
  <c r="BM143" i="21"/>
  <c r="CH143" i="21" s="1"/>
  <c r="CM143" i="21" s="1"/>
  <c r="BT143" i="21"/>
  <c r="BM40" i="21"/>
  <c r="CH40" i="21" s="1"/>
  <c r="CM40" i="21" s="1"/>
  <c r="BT40" i="21"/>
  <c r="CB41" i="21"/>
  <c r="CC41" i="21" s="1"/>
  <c r="CJ41" i="21" s="1"/>
  <c r="BU41" i="21"/>
  <c r="CI41" i="21" s="1"/>
  <c r="CN41" i="21" s="1"/>
  <c r="BU21" i="21"/>
  <c r="CI21" i="21" s="1"/>
  <c r="CN21" i="21" s="1"/>
  <c r="CB21" i="21"/>
  <c r="CC21" i="21" s="1"/>
  <c r="CJ21" i="21" s="1"/>
  <c r="BM65" i="21"/>
  <c r="CH65" i="21" s="1"/>
  <c r="CM65" i="21" s="1"/>
  <c r="BT65" i="21"/>
  <c r="CO56" i="21"/>
  <c r="CC58" i="21"/>
  <c r="CJ58" i="21" s="1"/>
  <c r="CN54" i="21"/>
  <c r="CM108" i="21"/>
  <c r="CO103" i="21"/>
  <c r="BT139" i="21"/>
  <c r="BM139" i="21"/>
  <c r="CH139" i="21" s="1"/>
  <c r="CM139" i="21" s="1"/>
  <c r="CO121" i="21"/>
  <c r="CM148" i="21"/>
  <c r="BU163" i="21"/>
  <c r="CI163" i="21" s="1"/>
  <c r="CN163" i="21" s="1"/>
  <c r="CB163" i="21"/>
  <c r="CC163" i="21" s="1"/>
  <c r="CJ163" i="21" s="1"/>
  <c r="BU76" i="21"/>
  <c r="CI76" i="21" s="1"/>
  <c r="CN76" i="21" s="1"/>
  <c r="CB76" i="21"/>
  <c r="CC76" i="21" s="1"/>
  <c r="CJ76" i="21" s="1"/>
  <c r="BT188" i="21"/>
  <c r="BM188" i="21"/>
  <c r="CH188" i="21" s="1"/>
  <c r="CM188" i="21" s="1"/>
  <c r="BT202" i="21"/>
  <c r="BM202" i="21"/>
  <c r="CH202" i="21" s="1"/>
  <c r="CM202" i="21" s="1"/>
  <c r="BU196" i="21"/>
  <c r="CI196" i="21" s="1"/>
  <c r="CN196" i="21" s="1"/>
  <c r="CB196" i="21"/>
  <c r="CC196" i="21" s="1"/>
  <c r="CJ196" i="21" s="1"/>
  <c r="BU199" i="21"/>
  <c r="CI199" i="21" s="1"/>
  <c r="CN199" i="21" s="1"/>
  <c r="BM246" i="21"/>
  <c r="CH246" i="21" s="1"/>
  <c r="CM246" i="21" s="1"/>
  <c r="BT246" i="21"/>
  <c r="BM290" i="21"/>
  <c r="CH290" i="21" s="1"/>
  <c r="CM290" i="21" s="1"/>
  <c r="BT290" i="21"/>
  <c r="CO203" i="21"/>
  <c r="BU231" i="21"/>
  <c r="CI231" i="21" s="1"/>
  <c r="CN231" i="21" s="1"/>
  <c r="CB231" i="21"/>
  <c r="CC231" i="21" s="1"/>
  <c r="CJ231" i="21" s="1"/>
  <c r="BU26" i="21"/>
  <c r="CI26" i="21" s="1"/>
  <c r="CN26" i="21" s="1"/>
  <c r="CO260" i="21"/>
  <c r="BU287" i="21"/>
  <c r="CI287" i="21" s="1"/>
  <c r="CN287" i="21" s="1"/>
  <c r="CB287" i="21"/>
  <c r="CC287" i="21" s="1"/>
  <c r="CJ287" i="21" s="1"/>
  <c r="BM206" i="21"/>
  <c r="CH206" i="21" s="1"/>
  <c r="CM206" i="21" s="1"/>
  <c r="BT206" i="21"/>
  <c r="BT273" i="21"/>
  <c r="BM273" i="21"/>
  <c r="CH273" i="21" s="1"/>
  <c r="CM273" i="21" s="1"/>
  <c r="BM238" i="21"/>
  <c r="CH238" i="21" s="1"/>
  <c r="CM238" i="21" s="1"/>
  <c r="BT238" i="21"/>
  <c r="BU171" i="21"/>
  <c r="CI171" i="21" s="1"/>
  <c r="CN171" i="21" s="1"/>
  <c r="CB171" i="21"/>
  <c r="CC171" i="21" s="1"/>
  <c r="CJ171" i="21" s="1"/>
  <c r="BU256" i="21"/>
  <c r="CI256" i="21" s="1"/>
  <c r="CN256" i="21" s="1"/>
  <c r="BM306" i="21"/>
  <c r="CH306" i="21" s="1"/>
  <c r="CM306" i="21" s="1"/>
  <c r="BT306" i="21"/>
  <c r="BU255" i="21"/>
  <c r="CI255" i="21" s="1"/>
  <c r="CN255" i="21" s="1"/>
  <c r="CB255" i="21"/>
  <c r="CC255" i="21" s="1"/>
  <c r="CJ255" i="21" s="1"/>
  <c r="BM215" i="21"/>
  <c r="CH215" i="21" s="1"/>
  <c r="CM215" i="21" s="1"/>
  <c r="BT215" i="21"/>
  <c r="CO236" i="21"/>
  <c r="CO183" i="21"/>
  <c r="BU291" i="21"/>
  <c r="CI291" i="21" s="1"/>
  <c r="CN291" i="21" s="1"/>
  <c r="BU301" i="21"/>
  <c r="CI301" i="21" s="1"/>
  <c r="CN301" i="21" s="1"/>
  <c r="CB301" i="21"/>
  <c r="CC301" i="21" s="1"/>
  <c r="CJ301" i="21" s="1"/>
  <c r="BT30" i="21"/>
  <c r="BM30" i="21"/>
  <c r="CH30" i="21" s="1"/>
  <c r="CM30" i="21" s="1"/>
  <c r="BU37" i="21"/>
  <c r="CI37" i="21" s="1"/>
  <c r="CN37" i="21" s="1"/>
  <c r="CB37" i="21"/>
  <c r="CC37" i="21" s="1"/>
  <c r="CJ37" i="21" s="1"/>
  <c r="AN10" i="21"/>
  <c r="AN11" i="21"/>
  <c r="BU52" i="21"/>
  <c r="CI52" i="21" s="1"/>
  <c r="CN52" i="21" s="1"/>
  <c r="CB52" i="21"/>
  <c r="CC52" i="21" s="1"/>
  <c r="CJ52" i="21" s="1"/>
  <c r="BM67" i="21"/>
  <c r="CH67" i="21" s="1"/>
  <c r="CM67" i="21" s="1"/>
  <c r="BT67" i="21"/>
  <c r="BU58" i="21"/>
  <c r="CI58" i="21" s="1"/>
  <c r="CN58" i="21" s="1"/>
  <c r="BM74" i="21"/>
  <c r="CH74" i="21" s="1"/>
  <c r="CM74" i="21" s="1"/>
  <c r="BT74" i="21"/>
  <c r="BM185" i="21"/>
  <c r="CH185" i="21" s="1"/>
  <c r="CM185" i="21" s="1"/>
  <c r="BT185" i="21"/>
  <c r="BU170" i="21"/>
  <c r="CI170" i="21" s="1"/>
  <c r="CN170" i="21" s="1"/>
  <c r="CB170" i="21"/>
  <c r="CC170" i="21" s="1"/>
  <c r="CJ170" i="21" s="1"/>
  <c r="BM177" i="21"/>
  <c r="CH177" i="21" s="1"/>
  <c r="CM177" i="21" s="1"/>
  <c r="BT177" i="21"/>
  <c r="BT23" i="21"/>
  <c r="BM23" i="21"/>
  <c r="CH23" i="21" s="1"/>
  <c r="CM23" i="21" s="1"/>
  <c r="CB25" i="21"/>
  <c r="CC25" i="21" s="1"/>
  <c r="CJ25" i="21" s="1"/>
  <c r="BU25" i="21"/>
  <c r="CI25" i="21" s="1"/>
  <c r="CN25" i="21" s="1"/>
  <c r="BM35" i="21"/>
  <c r="CH35" i="21" s="1"/>
  <c r="CM35" i="21" s="1"/>
  <c r="BT35" i="21"/>
  <c r="CM14" i="21"/>
  <c r="BM50" i="21"/>
  <c r="CH50" i="21" s="1"/>
  <c r="CM50" i="21" s="1"/>
  <c r="BT50" i="21"/>
  <c r="BT49" i="21"/>
  <c r="BM49" i="21"/>
  <c r="CH49" i="21" s="1"/>
  <c r="CM49" i="21" s="1"/>
  <c r="BT88" i="21"/>
  <c r="BM88" i="21"/>
  <c r="CH88" i="21" s="1"/>
  <c r="CM88" i="21" s="1"/>
  <c r="CC78" i="21"/>
  <c r="CJ78" i="21" s="1"/>
  <c r="BM51" i="21"/>
  <c r="CH51" i="21" s="1"/>
  <c r="CM51" i="21" s="1"/>
  <c r="BT51" i="21"/>
  <c r="CB100" i="21"/>
  <c r="CC100" i="21" s="1"/>
  <c r="CJ100" i="21" s="1"/>
  <c r="BU100" i="21"/>
  <c r="CI100" i="21" s="1"/>
  <c r="CN100" i="21" s="1"/>
  <c r="BM131" i="21"/>
  <c r="CH131" i="21" s="1"/>
  <c r="CM131" i="21" s="1"/>
  <c r="BT131" i="21"/>
  <c r="CO93" i="21"/>
  <c r="CO71" i="21"/>
  <c r="BU117" i="21"/>
  <c r="CI117" i="21" s="1"/>
  <c r="CN117" i="21" s="1"/>
  <c r="CB117" i="21"/>
  <c r="CC117" i="21" s="1"/>
  <c r="CJ117" i="21" s="1"/>
  <c r="BU133" i="21"/>
  <c r="CI133" i="21" s="1"/>
  <c r="CN133" i="21" s="1"/>
  <c r="BM193" i="21"/>
  <c r="CH193" i="21" s="1"/>
  <c r="CM193" i="21" s="1"/>
  <c r="BT193" i="21"/>
  <c r="CC157" i="21"/>
  <c r="CJ157" i="21" s="1"/>
  <c r="BU155" i="21"/>
  <c r="CI155" i="21" s="1"/>
  <c r="CN155" i="21" s="1"/>
  <c r="CB155" i="21"/>
  <c r="CC155" i="21" s="1"/>
  <c r="CJ155" i="21" s="1"/>
  <c r="BT210" i="21"/>
  <c r="BM210" i="21"/>
  <c r="CH210" i="21" s="1"/>
  <c r="CM210" i="21" s="1"/>
  <c r="BU218" i="21"/>
  <c r="CI218" i="21" s="1"/>
  <c r="CN218" i="21" s="1"/>
  <c r="BM162" i="21"/>
  <c r="CH162" i="21" s="1"/>
  <c r="CM162" i="21" s="1"/>
  <c r="BT162" i="21"/>
  <c r="BM262" i="21"/>
  <c r="CH262" i="21" s="1"/>
  <c r="CM262" i="21" s="1"/>
  <c r="BT262" i="21"/>
  <c r="BU178" i="21"/>
  <c r="CI178" i="21" s="1"/>
  <c r="CN178" i="21" s="1"/>
  <c r="CB178" i="21"/>
  <c r="CC178" i="21" s="1"/>
  <c r="CJ178" i="21" s="1"/>
  <c r="BU223" i="21"/>
  <c r="CI223" i="21" s="1"/>
  <c r="CN223" i="21" s="1"/>
  <c r="CB223" i="21"/>
  <c r="CC223" i="21" s="1"/>
  <c r="CJ223" i="21" s="1"/>
  <c r="CO224" i="21"/>
  <c r="BU268" i="21"/>
  <c r="CI268" i="21" s="1"/>
  <c r="CN268" i="21" s="1"/>
  <c r="CO240" i="21"/>
  <c r="CM255" i="21"/>
  <c r="CO276" i="21"/>
  <c r="CC211" i="21"/>
  <c r="CJ211" i="21" s="1"/>
  <c r="CO295" i="21"/>
  <c r="CN282" i="21"/>
  <c r="BD11" i="21"/>
  <c r="BD10" i="21"/>
  <c r="BM70" i="21"/>
  <c r="CH70" i="21" s="1"/>
  <c r="CM70" i="21" s="1"/>
  <c r="BT70" i="21"/>
  <c r="CO20" i="21"/>
  <c r="BT22" i="21"/>
  <c r="BM22" i="21"/>
  <c r="CH22" i="21" s="1"/>
  <c r="CM22" i="21" s="1"/>
  <c r="BT96" i="21"/>
  <c r="BM96" i="21"/>
  <c r="CH96" i="21" s="1"/>
  <c r="CM96" i="21" s="1"/>
  <c r="BU110" i="21"/>
  <c r="CI110" i="21" s="1"/>
  <c r="CN110" i="21" s="1"/>
  <c r="CB110" i="21"/>
  <c r="CC110" i="21" s="1"/>
  <c r="CJ110" i="21" s="1"/>
  <c r="BM107" i="21"/>
  <c r="CH107" i="21" s="1"/>
  <c r="CM107" i="21" s="1"/>
  <c r="BT107" i="21"/>
  <c r="BM57" i="21"/>
  <c r="CH57" i="21" s="1"/>
  <c r="CM57" i="21" s="1"/>
  <c r="BT57" i="21"/>
  <c r="BU44" i="21"/>
  <c r="CI44" i="21" s="1"/>
  <c r="CN44" i="21" s="1"/>
  <c r="CB44" i="21"/>
  <c r="CC44" i="21" s="1"/>
  <c r="CJ44" i="21" s="1"/>
  <c r="BT43" i="21"/>
  <c r="BM43" i="21"/>
  <c r="CH43" i="21" s="1"/>
  <c r="CM43" i="21" s="1"/>
  <c r="AW10" i="21"/>
  <c r="AW11" i="21"/>
  <c r="BT80" i="21"/>
  <c r="BM80" i="21"/>
  <c r="CH80" i="21" s="1"/>
  <c r="CM80" i="21" s="1"/>
  <c r="BU78" i="21"/>
  <c r="CI78" i="21" s="1"/>
  <c r="CN78" i="21" s="1"/>
  <c r="CB75" i="21"/>
  <c r="CC75" i="21" s="1"/>
  <c r="CJ75" i="21" s="1"/>
  <c r="BU75" i="21"/>
  <c r="CI75" i="21" s="1"/>
  <c r="CN75" i="21" s="1"/>
  <c r="BT68" i="21"/>
  <c r="BM68" i="21"/>
  <c r="CH68" i="21" s="1"/>
  <c r="CM68" i="21" s="1"/>
  <c r="CC120" i="21"/>
  <c r="CJ120" i="21" s="1"/>
  <c r="CO112" i="21"/>
  <c r="BM123" i="21"/>
  <c r="CH123" i="21" s="1"/>
  <c r="CM123" i="21" s="1"/>
  <c r="BT123" i="21"/>
  <c r="CC140" i="21"/>
  <c r="CJ140" i="21" s="1"/>
  <c r="CO140" i="21" s="1"/>
  <c r="BM115" i="21"/>
  <c r="CH115" i="21" s="1"/>
  <c r="CM115" i="21" s="1"/>
  <c r="BT115" i="21"/>
  <c r="BU136" i="21"/>
  <c r="CI136" i="21" s="1"/>
  <c r="CN136" i="21" s="1"/>
  <c r="BU157" i="21"/>
  <c r="CI157" i="21" s="1"/>
  <c r="CN157" i="21" s="1"/>
  <c r="CN134" i="21"/>
  <c r="CO79" i="21"/>
  <c r="BM222" i="21"/>
  <c r="CH222" i="21" s="1"/>
  <c r="CM222" i="21" s="1"/>
  <c r="BT222" i="21"/>
  <c r="BM269" i="21"/>
  <c r="CH269" i="21" s="1"/>
  <c r="CM269" i="21" s="1"/>
  <c r="BT269" i="21"/>
  <c r="BU137" i="21"/>
  <c r="CI137" i="21" s="1"/>
  <c r="CN137" i="21" s="1"/>
  <c r="CB137" i="21"/>
  <c r="CC137" i="21" s="1"/>
  <c r="CJ137" i="21" s="1"/>
  <c r="BU207" i="21"/>
  <c r="CI207" i="21" s="1"/>
  <c r="CN207" i="21" s="1"/>
  <c r="BM284" i="21"/>
  <c r="CH284" i="21" s="1"/>
  <c r="CM284" i="21" s="1"/>
  <c r="BT284" i="21"/>
  <c r="BM278" i="21"/>
  <c r="CH278" i="21" s="1"/>
  <c r="CM278" i="21" s="1"/>
  <c r="BT278" i="21"/>
  <c r="BU211" i="21"/>
  <c r="CI211" i="21" s="1"/>
  <c r="CN211" i="21" s="1"/>
  <c r="CN304" i="21"/>
  <c r="BU299" i="21"/>
  <c r="CI299" i="21" s="1"/>
  <c r="CN299" i="21" s="1"/>
  <c r="E238" i="6"/>
  <c r="G238" i="6"/>
  <c r="I238" i="6"/>
  <c r="K238" i="6"/>
  <c r="M238" i="6"/>
  <c r="M215" i="6"/>
  <c r="K215" i="6"/>
  <c r="I215" i="6"/>
  <c r="G215" i="6"/>
  <c r="E215" i="6"/>
  <c r="M304" i="6"/>
  <c r="K304" i="6"/>
  <c r="I304" i="6"/>
  <c r="G304" i="6"/>
  <c r="E304" i="6"/>
  <c r="M227" i="6"/>
  <c r="K227" i="6"/>
  <c r="I227" i="6"/>
  <c r="G227" i="6"/>
  <c r="E227" i="6"/>
  <c r="M60" i="6"/>
  <c r="K60" i="6"/>
  <c r="I60" i="6"/>
  <c r="G60" i="6"/>
  <c r="E60" i="6"/>
  <c r="M243" i="6"/>
  <c r="K243" i="6"/>
  <c r="I243" i="6"/>
  <c r="G243" i="6"/>
  <c r="E243" i="6"/>
  <c r="M132" i="6"/>
  <c r="K132" i="6"/>
  <c r="I132" i="6"/>
  <c r="G132" i="6"/>
  <c r="E132" i="6"/>
  <c r="M241" i="6"/>
  <c r="K241" i="6"/>
  <c r="I241" i="6"/>
  <c r="G241" i="6"/>
  <c r="E241" i="6"/>
  <c r="M309" i="6"/>
  <c r="K309" i="6"/>
  <c r="I309" i="6"/>
  <c r="G309" i="6"/>
  <c r="E309" i="6"/>
  <c r="M224" i="6"/>
  <c r="K224" i="6"/>
  <c r="I224" i="6"/>
  <c r="G224" i="6"/>
  <c r="E224" i="6"/>
  <c r="M28" i="6"/>
  <c r="K28" i="6"/>
  <c r="I28" i="6"/>
  <c r="G28" i="6"/>
  <c r="E28" i="6"/>
  <c r="M219" i="6"/>
  <c r="K219" i="6"/>
  <c r="I219" i="6"/>
  <c r="G219" i="6"/>
  <c r="E219" i="6"/>
  <c r="M231" i="6"/>
  <c r="K231" i="6"/>
  <c r="I231" i="6"/>
  <c r="G231" i="6"/>
  <c r="E231" i="6"/>
  <c r="M312" i="6"/>
  <c r="K312" i="6"/>
  <c r="I312" i="6"/>
  <c r="G312" i="6"/>
  <c r="E312" i="6"/>
  <c r="M264" i="6"/>
  <c r="K264" i="6"/>
  <c r="I264" i="6"/>
  <c r="G264" i="6"/>
  <c r="E264" i="6"/>
  <c r="M147" i="6"/>
  <c r="K147" i="6"/>
  <c r="I147" i="6"/>
  <c r="G147" i="6"/>
  <c r="E147" i="6"/>
  <c r="M213" i="6"/>
  <c r="K213" i="6"/>
  <c r="I213" i="6"/>
  <c r="G213" i="6"/>
  <c r="E213" i="6"/>
  <c r="M162" i="6"/>
  <c r="K162" i="6"/>
  <c r="I162" i="6"/>
  <c r="G162" i="6"/>
  <c r="E162" i="6"/>
  <c r="M139" i="6"/>
  <c r="K139" i="6"/>
  <c r="I139" i="6"/>
  <c r="G139" i="6"/>
  <c r="E139" i="6"/>
  <c r="M66" i="6"/>
  <c r="K66" i="6"/>
  <c r="I66" i="6"/>
  <c r="G66" i="6"/>
  <c r="E66" i="6"/>
  <c r="M154" i="6"/>
  <c r="K154" i="6"/>
  <c r="I154" i="6"/>
  <c r="G154" i="6"/>
  <c r="E154" i="6"/>
  <c r="M287" i="6"/>
  <c r="K287" i="6"/>
  <c r="I287" i="6"/>
  <c r="G287" i="6"/>
  <c r="E287" i="6"/>
  <c r="M144" i="6"/>
  <c r="K144" i="6"/>
  <c r="I144" i="6"/>
  <c r="G144" i="6"/>
  <c r="E144" i="6"/>
  <c r="M108" i="6"/>
  <c r="K108" i="6"/>
  <c r="I108" i="6"/>
  <c r="G108" i="6"/>
  <c r="E108" i="6"/>
  <c r="M303" i="6"/>
  <c r="K303" i="6"/>
  <c r="I303" i="6"/>
  <c r="G303" i="6"/>
  <c r="E303" i="6"/>
  <c r="M257" i="6"/>
  <c r="K257" i="6"/>
  <c r="I257" i="6"/>
  <c r="G257" i="6"/>
  <c r="E257" i="6"/>
  <c r="M228" i="6"/>
  <c r="K228" i="6"/>
  <c r="I228" i="6"/>
  <c r="G228" i="6"/>
  <c r="E228" i="6"/>
  <c r="M137" i="6"/>
  <c r="K137" i="6"/>
  <c r="I137" i="6"/>
  <c r="G137" i="6"/>
  <c r="E137" i="6"/>
  <c r="M43" i="6"/>
  <c r="K43" i="6"/>
  <c r="I43" i="6"/>
  <c r="G43" i="6"/>
  <c r="E43" i="6"/>
  <c r="M267" i="6"/>
  <c r="K267" i="6"/>
  <c r="I267" i="6"/>
  <c r="G267" i="6"/>
  <c r="E267" i="6"/>
  <c r="M88" i="6"/>
  <c r="K88" i="6"/>
  <c r="I88" i="6"/>
  <c r="G88" i="6"/>
  <c r="E88" i="6"/>
  <c r="M253" i="6"/>
  <c r="K253" i="6"/>
  <c r="I253" i="6"/>
  <c r="G253" i="6"/>
  <c r="E253" i="6"/>
  <c r="M159" i="6"/>
  <c r="K159" i="6"/>
  <c r="I159" i="6"/>
  <c r="G159" i="6"/>
  <c r="E159" i="6"/>
  <c r="M214" i="6"/>
  <c r="K214" i="6"/>
  <c r="I214" i="6"/>
  <c r="G214" i="6"/>
  <c r="E214" i="6"/>
  <c r="M182" i="6"/>
  <c r="K182" i="6"/>
  <c r="I182" i="6"/>
  <c r="G182" i="6"/>
  <c r="E182" i="6"/>
  <c r="M248" i="6"/>
  <c r="K248" i="6"/>
  <c r="I248" i="6"/>
  <c r="G248" i="6"/>
  <c r="E248" i="6"/>
  <c r="M186" i="6"/>
  <c r="K186" i="6"/>
  <c r="I186" i="6"/>
  <c r="G186" i="6"/>
  <c r="E186" i="6"/>
  <c r="M191" i="6"/>
  <c r="K191" i="6"/>
  <c r="I191" i="6"/>
  <c r="G191" i="6"/>
  <c r="E191" i="6"/>
  <c r="M249" i="6"/>
  <c r="K249" i="6"/>
  <c r="I249" i="6"/>
  <c r="G249" i="6"/>
  <c r="E249" i="6"/>
  <c r="M55" i="6"/>
  <c r="K55" i="6"/>
  <c r="I55" i="6"/>
  <c r="G55" i="6"/>
  <c r="E55" i="6"/>
  <c r="M293" i="6"/>
  <c r="K293" i="6"/>
  <c r="I293" i="6"/>
  <c r="G293" i="6"/>
  <c r="E293" i="6"/>
  <c r="M187" i="6"/>
  <c r="K187" i="6"/>
  <c r="I187" i="6"/>
  <c r="G187" i="6"/>
  <c r="E187" i="6"/>
  <c r="M236" i="6"/>
  <c r="K236" i="6"/>
  <c r="I236" i="6"/>
  <c r="G236" i="6"/>
  <c r="E236" i="6"/>
  <c r="M142" i="6"/>
  <c r="K142" i="6"/>
  <c r="I142" i="6"/>
  <c r="G142" i="6"/>
  <c r="E142" i="6"/>
  <c r="M16" i="6"/>
  <c r="K16" i="6"/>
  <c r="I16" i="6"/>
  <c r="G16" i="6"/>
  <c r="E16" i="6"/>
  <c r="M148" i="6"/>
  <c r="K148" i="6"/>
  <c r="I148" i="6"/>
  <c r="G148" i="6"/>
  <c r="E148" i="6"/>
  <c r="M106" i="6"/>
  <c r="K106" i="6"/>
  <c r="I106" i="6"/>
  <c r="G106" i="6"/>
  <c r="E106" i="6"/>
  <c r="M128" i="6"/>
  <c r="K128" i="6"/>
  <c r="I128" i="6"/>
  <c r="G128" i="6"/>
  <c r="E128" i="6"/>
  <c r="M308" i="6"/>
  <c r="K308" i="6"/>
  <c r="I308" i="6"/>
  <c r="G308" i="6"/>
  <c r="E308" i="6"/>
  <c r="M276" i="6"/>
  <c r="K276" i="6"/>
  <c r="I276" i="6"/>
  <c r="G276" i="6"/>
  <c r="E276" i="6"/>
  <c r="M110" i="6"/>
  <c r="K110" i="6"/>
  <c r="I110" i="6"/>
  <c r="G110" i="6"/>
  <c r="E110" i="6"/>
  <c r="M255" i="6"/>
  <c r="K255" i="6"/>
  <c r="I255" i="6"/>
  <c r="G255" i="6"/>
  <c r="E255" i="6"/>
  <c r="M89" i="6"/>
  <c r="K89" i="6"/>
  <c r="I89" i="6"/>
  <c r="G89" i="6"/>
  <c r="E89" i="6"/>
  <c r="M77" i="6"/>
  <c r="K77" i="6"/>
  <c r="I77" i="6"/>
  <c r="G77" i="6"/>
  <c r="E77" i="6"/>
  <c r="M98" i="6"/>
  <c r="K98" i="6"/>
  <c r="I98" i="6"/>
  <c r="G98" i="6"/>
  <c r="E98" i="6"/>
  <c r="M115" i="6"/>
  <c r="K115" i="6"/>
  <c r="I115" i="6"/>
  <c r="G115" i="6"/>
  <c r="E115" i="6"/>
  <c r="M311" i="6"/>
  <c r="K311" i="6"/>
  <c r="I311" i="6"/>
  <c r="G311" i="6"/>
  <c r="E311" i="6"/>
  <c r="M155" i="6"/>
  <c r="K155" i="6"/>
  <c r="I155" i="6"/>
  <c r="G155" i="6"/>
  <c r="E155" i="6"/>
  <c r="M151" i="6"/>
  <c r="K151" i="6"/>
  <c r="I151" i="6"/>
  <c r="G151" i="6"/>
  <c r="E151" i="6"/>
  <c r="M256" i="6"/>
  <c r="K256" i="6"/>
  <c r="I256" i="6"/>
  <c r="G256" i="6"/>
  <c r="E256" i="6"/>
  <c r="M234" i="6"/>
  <c r="K234" i="6"/>
  <c r="I234" i="6"/>
  <c r="G234" i="6"/>
  <c r="E234" i="6"/>
  <c r="M250" i="6"/>
  <c r="K250" i="6"/>
  <c r="I250" i="6"/>
  <c r="G250" i="6"/>
  <c r="E250" i="6"/>
  <c r="M313" i="6"/>
  <c r="K313" i="6"/>
  <c r="I313" i="6"/>
  <c r="G313" i="6"/>
  <c r="E313" i="6"/>
  <c r="M34" i="6"/>
  <c r="K34" i="6"/>
  <c r="I34" i="6"/>
  <c r="G34" i="6"/>
  <c r="E34" i="6"/>
  <c r="M207" i="6"/>
  <c r="K207" i="6"/>
  <c r="I207" i="6"/>
  <c r="G207" i="6"/>
  <c r="E207" i="6"/>
  <c r="M178" i="6"/>
  <c r="K178" i="6"/>
  <c r="I178" i="6"/>
  <c r="G178" i="6"/>
  <c r="E178" i="6"/>
  <c r="M307" i="6"/>
  <c r="K307" i="6"/>
  <c r="I307" i="6"/>
  <c r="G307" i="6"/>
  <c r="E307" i="6"/>
  <c r="M166" i="6"/>
  <c r="K166" i="6"/>
  <c r="I166" i="6"/>
  <c r="G166" i="6"/>
  <c r="E166" i="6"/>
  <c r="M26" i="6"/>
  <c r="K26" i="6"/>
  <c r="I26" i="6"/>
  <c r="G26" i="6"/>
  <c r="E26" i="6"/>
  <c r="M146" i="6"/>
  <c r="K146" i="6"/>
  <c r="I146" i="6"/>
  <c r="G146" i="6"/>
  <c r="E146" i="6"/>
  <c r="M103" i="6"/>
  <c r="K103" i="6"/>
  <c r="I103" i="6"/>
  <c r="G103" i="6"/>
  <c r="E103" i="6"/>
  <c r="M75" i="6"/>
  <c r="K75" i="6"/>
  <c r="I75" i="6"/>
  <c r="G75" i="6"/>
  <c r="E75" i="6"/>
  <c r="M117" i="6"/>
  <c r="K117" i="6"/>
  <c r="I117" i="6"/>
  <c r="G117" i="6"/>
  <c r="E117" i="6"/>
  <c r="M73" i="6"/>
  <c r="K73" i="6"/>
  <c r="I73" i="6"/>
  <c r="G73" i="6"/>
  <c r="E73" i="6"/>
  <c r="M177" i="6"/>
  <c r="K177" i="6"/>
  <c r="I177" i="6"/>
  <c r="G177" i="6"/>
  <c r="E177" i="6"/>
  <c r="M175" i="6"/>
  <c r="K175" i="6"/>
  <c r="I175" i="6"/>
  <c r="G175" i="6"/>
  <c r="E175" i="6"/>
  <c r="M138" i="6"/>
  <c r="K138" i="6"/>
  <c r="I138" i="6"/>
  <c r="G138" i="6"/>
  <c r="E138" i="6"/>
  <c r="M163" i="6"/>
  <c r="K163" i="6"/>
  <c r="I163" i="6"/>
  <c r="G163" i="6"/>
  <c r="E163" i="6"/>
  <c r="M165" i="6"/>
  <c r="K165" i="6"/>
  <c r="I165" i="6"/>
  <c r="G165" i="6"/>
  <c r="E165" i="6"/>
  <c r="M273" i="6"/>
  <c r="K273" i="6"/>
  <c r="I273" i="6"/>
  <c r="G273" i="6"/>
  <c r="E273" i="6"/>
  <c r="M302" i="6"/>
  <c r="K302" i="6"/>
  <c r="I302" i="6"/>
  <c r="G302" i="6"/>
  <c r="E302" i="6"/>
  <c r="M176" i="6"/>
  <c r="K176" i="6"/>
  <c r="I176" i="6"/>
  <c r="G176" i="6"/>
  <c r="E176" i="6"/>
  <c r="M247" i="6"/>
  <c r="K247" i="6"/>
  <c r="I247" i="6"/>
  <c r="G247" i="6"/>
  <c r="E247" i="6"/>
  <c r="M188" i="6"/>
  <c r="K188" i="6"/>
  <c r="I188" i="6"/>
  <c r="G188" i="6"/>
  <c r="E188" i="6"/>
  <c r="M277" i="6"/>
  <c r="K277" i="6"/>
  <c r="I277" i="6"/>
  <c r="G277" i="6"/>
  <c r="E277" i="6"/>
  <c r="M27" i="6"/>
  <c r="K27" i="6"/>
  <c r="I27" i="6"/>
  <c r="G27" i="6"/>
  <c r="E27" i="6"/>
  <c r="M94" i="6"/>
  <c r="K94" i="6"/>
  <c r="I94" i="6"/>
  <c r="G94" i="6"/>
  <c r="E94" i="6"/>
  <c r="M242" i="6"/>
  <c r="K242" i="6"/>
  <c r="I242" i="6"/>
  <c r="G242" i="6"/>
  <c r="E242" i="6"/>
  <c r="M65" i="6"/>
  <c r="K65" i="6"/>
  <c r="I65" i="6"/>
  <c r="G65" i="6"/>
  <c r="E65" i="6"/>
  <c r="M222" i="6"/>
  <c r="K222" i="6"/>
  <c r="I222" i="6"/>
  <c r="G222" i="6"/>
  <c r="E222" i="6"/>
  <c r="M86" i="6"/>
  <c r="K86" i="6"/>
  <c r="I86" i="6"/>
  <c r="G86" i="6"/>
  <c r="E86" i="6"/>
  <c r="M95" i="6"/>
  <c r="K95" i="6"/>
  <c r="I95" i="6"/>
  <c r="G95" i="6"/>
  <c r="E95" i="6"/>
  <c r="M305" i="6"/>
  <c r="K305" i="6"/>
  <c r="I305" i="6"/>
  <c r="G305" i="6"/>
  <c r="E305" i="6"/>
  <c r="M201" i="6"/>
  <c r="K201" i="6"/>
  <c r="I201" i="6"/>
  <c r="G201" i="6"/>
  <c r="E201" i="6"/>
  <c r="M282" i="6"/>
  <c r="K282" i="6"/>
  <c r="I282" i="6"/>
  <c r="G282" i="6"/>
  <c r="E282" i="6"/>
  <c r="M99" i="6"/>
  <c r="K99" i="6"/>
  <c r="I99" i="6"/>
  <c r="G99" i="6"/>
  <c r="E99" i="6"/>
  <c r="M260" i="6"/>
  <c r="K260" i="6"/>
  <c r="I260" i="6"/>
  <c r="G260" i="6"/>
  <c r="E260" i="6"/>
  <c r="M102" i="6"/>
  <c r="K102" i="6"/>
  <c r="I102" i="6"/>
  <c r="G102" i="6"/>
  <c r="E102" i="6"/>
  <c r="M122" i="6"/>
  <c r="K122" i="6"/>
  <c r="I122" i="6"/>
  <c r="G122" i="6"/>
  <c r="E122" i="6"/>
  <c r="M78" i="6"/>
  <c r="K78" i="6"/>
  <c r="I78" i="6"/>
  <c r="G78" i="6"/>
  <c r="E78" i="6"/>
  <c r="M170" i="6"/>
  <c r="K170" i="6"/>
  <c r="I170" i="6"/>
  <c r="G170" i="6"/>
  <c r="E170" i="6"/>
  <c r="M220" i="6"/>
  <c r="K220" i="6"/>
  <c r="I220" i="6"/>
  <c r="G220" i="6"/>
  <c r="E220" i="6"/>
  <c r="M261" i="6"/>
  <c r="K261" i="6"/>
  <c r="I261" i="6"/>
  <c r="G261" i="6"/>
  <c r="E261" i="6"/>
  <c r="M126" i="6"/>
  <c r="K126" i="6"/>
  <c r="I126" i="6"/>
  <c r="G126" i="6"/>
  <c r="E126" i="6"/>
  <c r="M212" i="6"/>
  <c r="K212" i="6"/>
  <c r="I212" i="6"/>
  <c r="G212" i="6"/>
  <c r="E212" i="6"/>
  <c r="M218" i="6"/>
  <c r="K218" i="6"/>
  <c r="I218" i="6"/>
  <c r="G218" i="6"/>
  <c r="E218" i="6"/>
  <c r="M109" i="6"/>
  <c r="K109" i="6"/>
  <c r="I109" i="6"/>
  <c r="G109" i="6"/>
  <c r="E109" i="6"/>
  <c r="M295" i="6"/>
  <c r="K295" i="6"/>
  <c r="I295" i="6"/>
  <c r="G295" i="6"/>
  <c r="E295" i="6"/>
  <c r="M314" i="6"/>
  <c r="K314" i="6"/>
  <c r="I314" i="6"/>
  <c r="G314" i="6"/>
  <c r="E314" i="6"/>
  <c r="M76" i="6"/>
  <c r="K76" i="6"/>
  <c r="I76" i="6"/>
  <c r="G76" i="6"/>
  <c r="E76" i="6"/>
  <c r="M301" i="6"/>
  <c r="K301" i="6"/>
  <c r="I301" i="6"/>
  <c r="G301" i="6"/>
  <c r="E301" i="6"/>
  <c r="M254" i="6"/>
  <c r="K254" i="6"/>
  <c r="I254" i="6"/>
  <c r="G254" i="6"/>
  <c r="E254" i="6"/>
  <c r="M306" i="6"/>
  <c r="K306" i="6"/>
  <c r="I306" i="6"/>
  <c r="G306" i="6"/>
  <c r="E306" i="6"/>
  <c r="M292" i="6"/>
  <c r="K292" i="6"/>
  <c r="I292" i="6"/>
  <c r="G292" i="6"/>
  <c r="E292" i="6"/>
  <c r="M120" i="6"/>
  <c r="K120" i="6"/>
  <c r="I120" i="6"/>
  <c r="G120" i="6"/>
  <c r="E120" i="6"/>
  <c r="M216" i="6"/>
  <c r="K216" i="6"/>
  <c r="I216" i="6"/>
  <c r="G216" i="6"/>
  <c r="E216" i="6"/>
  <c r="M300" i="6"/>
  <c r="K300" i="6"/>
  <c r="I300" i="6"/>
  <c r="G300" i="6"/>
  <c r="E300" i="6"/>
  <c r="M70" i="6"/>
  <c r="K70" i="6"/>
  <c r="I70" i="6"/>
  <c r="G70" i="6"/>
  <c r="E70" i="6"/>
  <c r="M18" i="6"/>
  <c r="K18" i="6"/>
  <c r="I18" i="6"/>
  <c r="G18" i="6"/>
  <c r="E18" i="6"/>
  <c r="M206" i="6"/>
  <c r="K206" i="6"/>
  <c r="I206" i="6"/>
  <c r="G206" i="6"/>
  <c r="E206" i="6"/>
  <c r="M192" i="6"/>
  <c r="K192" i="6"/>
  <c r="I192" i="6"/>
  <c r="G192" i="6"/>
  <c r="E192" i="6"/>
  <c r="M114" i="6"/>
  <c r="K114" i="6"/>
  <c r="I114" i="6"/>
  <c r="G114" i="6"/>
  <c r="E114" i="6"/>
  <c r="M119" i="6"/>
  <c r="K119" i="6"/>
  <c r="I119" i="6"/>
  <c r="G119" i="6"/>
  <c r="E119" i="6"/>
  <c r="M193" i="6"/>
  <c r="K193" i="6"/>
  <c r="I193" i="6"/>
  <c r="G193" i="6"/>
  <c r="E193" i="6"/>
  <c r="M205" i="6"/>
  <c r="K205" i="6"/>
  <c r="I205" i="6"/>
  <c r="G205" i="6"/>
  <c r="E205" i="6"/>
  <c r="M209" i="6"/>
  <c r="K209" i="6"/>
  <c r="I209" i="6"/>
  <c r="G209" i="6"/>
  <c r="E209" i="6"/>
  <c r="M92" i="6"/>
  <c r="K92" i="6"/>
  <c r="I92" i="6"/>
  <c r="G92" i="6"/>
  <c r="E92" i="6"/>
  <c r="M100" i="6"/>
  <c r="K100" i="6"/>
  <c r="I100" i="6"/>
  <c r="G100" i="6"/>
  <c r="E100" i="6"/>
  <c r="M160" i="6"/>
  <c r="K160" i="6"/>
  <c r="I160" i="6"/>
  <c r="G160" i="6"/>
  <c r="E160" i="6"/>
  <c r="M200" i="6"/>
  <c r="K200" i="6"/>
  <c r="I200" i="6"/>
  <c r="G200" i="6"/>
  <c r="E200" i="6"/>
  <c r="M105" i="6"/>
  <c r="K105" i="6"/>
  <c r="I105" i="6"/>
  <c r="G105" i="6"/>
  <c r="E105" i="6"/>
  <c r="M23" i="6"/>
  <c r="K23" i="6"/>
  <c r="I23" i="6"/>
  <c r="G23" i="6"/>
  <c r="E23" i="6"/>
  <c r="M274" i="6"/>
  <c r="K274" i="6"/>
  <c r="I274" i="6"/>
  <c r="G274" i="6"/>
  <c r="E274" i="6"/>
  <c r="M229" i="6"/>
  <c r="K229" i="6"/>
  <c r="I229" i="6"/>
  <c r="G229" i="6"/>
  <c r="E229" i="6"/>
  <c r="M223" i="6"/>
  <c r="K223" i="6"/>
  <c r="I223" i="6"/>
  <c r="G223" i="6"/>
  <c r="E223" i="6"/>
  <c r="M281" i="6"/>
  <c r="K281" i="6"/>
  <c r="I281" i="6"/>
  <c r="G281" i="6"/>
  <c r="E281" i="6"/>
  <c r="M67" i="6"/>
  <c r="K67" i="6"/>
  <c r="I67" i="6"/>
  <c r="G67" i="6"/>
  <c r="E67" i="6"/>
  <c r="M259" i="6"/>
  <c r="K259" i="6"/>
  <c r="I259" i="6"/>
  <c r="G259" i="6"/>
  <c r="E259" i="6"/>
  <c r="M296" i="6"/>
  <c r="K296" i="6"/>
  <c r="I296" i="6"/>
  <c r="G296" i="6"/>
  <c r="E296" i="6"/>
  <c r="M150" i="6"/>
  <c r="K150" i="6"/>
  <c r="I150" i="6"/>
  <c r="G150" i="6"/>
  <c r="E150" i="6"/>
  <c r="M217" i="6"/>
  <c r="K217" i="6"/>
  <c r="I217" i="6"/>
  <c r="G217" i="6"/>
  <c r="E217" i="6"/>
  <c r="M61" i="6"/>
  <c r="K61" i="6"/>
  <c r="I61" i="6"/>
  <c r="G61" i="6"/>
  <c r="E61" i="6"/>
  <c r="M294" i="6"/>
  <c r="K294" i="6"/>
  <c r="I294" i="6"/>
  <c r="G294" i="6"/>
  <c r="E294" i="6"/>
  <c r="M235" i="6"/>
  <c r="K235" i="6"/>
  <c r="I235" i="6"/>
  <c r="G235" i="6"/>
  <c r="E235" i="6"/>
  <c r="M204" i="6"/>
  <c r="K204" i="6"/>
  <c r="I204" i="6"/>
  <c r="G204" i="6"/>
  <c r="E204" i="6"/>
  <c r="M123" i="6"/>
  <c r="K123" i="6"/>
  <c r="I123" i="6"/>
  <c r="G123" i="6"/>
  <c r="E123" i="6"/>
  <c r="M125" i="6"/>
  <c r="K125" i="6"/>
  <c r="I125" i="6"/>
  <c r="G125" i="6"/>
  <c r="E125" i="6"/>
  <c r="M19" i="6"/>
  <c r="K19" i="6"/>
  <c r="I19" i="6"/>
  <c r="G19" i="6"/>
  <c r="E19" i="6"/>
  <c r="M140" i="6"/>
  <c r="K140" i="6"/>
  <c r="I140" i="6"/>
  <c r="G140" i="6"/>
  <c r="E140" i="6"/>
  <c r="M271" i="6"/>
  <c r="K271" i="6"/>
  <c r="I271" i="6"/>
  <c r="G271" i="6"/>
  <c r="E271" i="6"/>
  <c r="M245" i="6"/>
  <c r="K245" i="6"/>
  <c r="I245" i="6"/>
  <c r="G245" i="6"/>
  <c r="E245" i="6"/>
  <c r="M195" i="6"/>
  <c r="K195" i="6"/>
  <c r="I195" i="6"/>
  <c r="G195" i="6"/>
  <c r="E195" i="6"/>
  <c r="M62" i="6"/>
  <c r="K62" i="6"/>
  <c r="I62" i="6"/>
  <c r="G62" i="6"/>
  <c r="E62" i="6"/>
  <c r="M258" i="6"/>
  <c r="K258" i="6"/>
  <c r="I258" i="6"/>
  <c r="G258" i="6"/>
  <c r="E258" i="6"/>
  <c r="M47" i="6"/>
  <c r="K47" i="6"/>
  <c r="I47" i="6"/>
  <c r="G47" i="6"/>
  <c r="E47" i="6"/>
  <c r="M225" i="6"/>
  <c r="K225" i="6"/>
  <c r="I225" i="6"/>
  <c r="G225" i="6"/>
  <c r="E225" i="6"/>
  <c r="M272" i="6"/>
  <c r="K272" i="6"/>
  <c r="I272" i="6"/>
  <c r="G272" i="6"/>
  <c r="E272" i="6"/>
  <c r="M80" i="6"/>
  <c r="K80" i="6"/>
  <c r="I80" i="6"/>
  <c r="G80" i="6"/>
  <c r="E80" i="6"/>
  <c r="M291" i="6"/>
  <c r="K291" i="6"/>
  <c r="I291" i="6"/>
  <c r="G291" i="6"/>
  <c r="E291" i="6"/>
  <c r="M174" i="6"/>
  <c r="K174" i="6"/>
  <c r="I174" i="6"/>
  <c r="G174" i="6"/>
  <c r="E174" i="6"/>
  <c r="M29" i="6"/>
  <c r="K29" i="6"/>
  <c r="I29" i="6"/>
  <c r="G29" i="6"/>
  <c r="E29" i="6"/>
  <c r="M180" i="6"/>
  <c r="K180" i="6"/>
  <c r="I180" i="6"/>
  <c r="G180" i="6"/>
  <c r="E180" i="6"/>
  <c r="M173" i="6"/>
  <c r="K173" i="6"/>
  <c r="I173" i="6"/>
  <c r="G173" i="6"/>
  <c r="E173" i="6"/>
  <c r="M270" i="6"/>
  <c r="K270" i="6"/>
  <c r="I270" i="6"/>
  <c r="G270" i="6"/>
  <c r="E270" i="6"/>
  <c r="M298" i="6"/>
  <c r="K298" i="6"/>
  <c r="I298" i="6"/>
  <c r="G298" i="6"/>
  <c r="E298" i="6"/>
  <c r="M198" i="6"/>
  <c r="K198" i="6"/>
  <c r="I198" i="6"/>
  <c r="G198" i="6"/>
  <c r="E198" i="6"/>
  <c r="M226" i="6"/>
  <c r="K226" i="6"/>
  <c r="I226" i="6"/>
  <c r="G226" i="6"/>
  <c r="E226" i="6"/>
  <c r="M189" i="6"/>
  <c r="K189" i="6"/>
  <c r="I189" i="6"/>
  <c r="G189" i="6"/>
  <c r="E189" i="6"/>
  <c r="M230" i="6"/>
  <c r="K230" i="6"/>
  <c r="I230" i="6"/>
  <c r="G230" i="6"/>
  <c r="E230" i="6"/>
  <c r="M196" i="6"/>
  <c r="K196" i="6"/>
  <c r="I196" i="6"/>
  <c r="G196" i="6"/>
  <c r="E196" i="6"/>
  <c r="M199" i="6"/>
  <c r="K199" i="6"/>
  <c r="I199" i="6"/>
  <c r="G199" i="6"/>
  <c r="E199" i="6"/>
  <c r="M239" i="6"/>
  <c r="K239" i="6"/>
  <c r="I239" i="6"/>
  <c r="G239" i="6"/>
  <c r="E239" i="6"/>
  <c r="M24" i="6"/>
  <c r="K24" i="6"/>
  <c r="I24" i="6"/>
  <c r="G24" i="6"/>
  <c r="E24" i="6"/>
  <c r="M52" i="6"/>
  <c r="K52" i="6"/>
  <c r="I52" i="6"/>
  <c r="G52" i="6"/>
  <c r="E52" i="6"/>
  <c r="M232" i="6"/>
  <c r="K232" i="6"/>
  <c r="I232" i="6"/>
  <c r="G232" i="6"/>
  <c r="E232" i="6"/>
  <c r="M183" i="6"/>
  <c r="K183" i="6"/>
  <c r="I183" i="6"/>
  <c r="G183" i="6"/>
  <c r="E183" i="6"/>
  <c r="M284" i="6"/>
  <c r="K284" i="6"/>
  <c r="I284" i="6"/>
  <c r="G284" i="6"/>
  <c r="E284" i="6"/>
  <c r="M22" i="6"/>
  <c r="K22" i="6"/>
  <c r="I22" i="6"/>
  <c r="G22" i="6"/>
  <c r="E22" i="6"/>
  <c r="M30" i="6"/>
  <c r="K30" i="6"/>
  <c r="I30" i="6"/>
  <c r="G30" i="6"/>
  <c r="E30" i="6"/>
  <c r="M71" i="6"/>
  <c r="K71" i="6"/>
  <c r="I71" i="6"/>
  <c r="G71" i="6"/>
  <c r="E71" i="6"/>
  <c r="M221" i="6"/>
  <c r="K221" i="6"/>
  <c r="I221" i="6"/>
  <c r="G221" i="6"/>
  <c r="E221" i="6"/>
  <c r="M244" i="6"/>
  <c r="K244" i="6"/>
  <c r="I244" i="6"/>
  <c r="G244" i="6"/>
  <c r="E244" i="6"/>
  <c r="M84" i="6"/>
  <c r="K84" i="6"/>
  <c r="I84" i="6"/>
  <c r="G84" i="6"/>
  <c r="E84" i="6"/>
  <c r="M20" i="6"/>
  <c r="K20" i="6"/>
  <c r="I20" i="6"/>
  <c r="G20" i="6"/>
  <c r="E20" i="6"/>
  <c r="M203" i="6"/>
  <c r="K203" i="6"/>
  <c r="I203" i="6"/>
  <c r="G203" i="6"/>
  <c r="E203" i="6"/>
  <c r="M157" i="6"/>
  <c r="K157" i="6"/>
  <c r="I157" i="6"/>
  <c r="G157" i="6"/>
  <c r="E157" i="6"/>
  <c r="M79" i="6"/>
  <c r="K79" i="6"/>
  <c r="I79" i="6"/>
  <c r="G79" i="6"/>
  <c r="E79" i="6"/>
  <c r="M58" i="6"/>
  <c r="K58" i="6"/>
  <c r="I58" i="6"/>
  <c r="G58" i="6"/>
  <c r="E58" i="6"/>
  <c r="M251" i="6"/>
  <c r="K251" i="6"/>
  <c r="I251" i="6"/>
  <c r="G251" i="6"/>
  <c r="E251" i="6"/>
  <c r="M135" i="6"/>
  <c r="K135" i="6"/>
  <c r="I135" i="6"/>
  <c r="G135" i="6"/>
  <c r="E135" i="6"/>
  <c r="M46" i="6"/>
  <c r="K46" i="6"/>
  <c r="I46" i="6"/>
  <c r="G46" i="6"/>
  <c r="E46" i="6"/>
  <c r="M161" i="6"/>
  <c r="K161" i="6"/>
  <c r="I161" i="6"/>
  <c r="G161" i="6"/>
  <c r="E161" i="6"/>
  <c r="M202" i="6"/>
  <c r="K202" i="6"/>
  <c r="I202" i="6"/>
  <c r="G202" i="6"/>
  <c r="E202" i="6"/>
  <c r="M64" i="6"/>
  <c r="K64" i="6"/>
  <c r="I64" i="6"/>
  <c r="G64" i="6"/>
  <c r="E64" i="6"/>
  <c r="M197" i="6"/>
  <c r="K197" i="6"/>
  <c r="I197" i="6"/>
  <c r="G197" i="6"/>
  <c r="E197" i="6"/>
  <c r="M14" i="6"/>
  <c r="K14" i="6"/>
  <c r="I14" i="6"/>
  <c r="G14" i="6"/>
  <c r="E14" i="6"/>
  <c r="M56" i="6"/>
  <c r="K56" i="6"/>
  <c r="I56" i="6"/>
  <c r="G56" i="6"/>
  <c r="E56" i="6"/>
  <c r="M208" i="6"/>
  <c r="K208" i="6"/>
  <c r="I208" i="6"/>
  <c r="G208" i="6"/>
  <c r="E208" i="6"/>
  <c r="M164" i="6"/>
  <c r="K164" i="6"/>
  <c r="I164" i="6"/>
  <c r="G164" i="6"/>
  <c r="E164" i="6"/>
  <c r="M246" i="6"/>
  <c r="K246" i="6"/>
  <c r="I246" i="6"/>
  <c r="G246" i="6"/>
  <c r="E246" i="6"/>
  <c r="M72" i="6"/>
  <c r="K72" i="6"/>
  <c r="I72" i="6"/>
  <c r="G72" i="6"/>
  <c r="E72" i="6"/>
  <c r="M168" i="6"/>
  <c r="K168" i="6"/>
  <c r="I168" i="6"/>
  <c r="G168" i="6"/>
  <c r="E168" i="6"/>
  <c r="M127" i="6"/>
  <c r="K127" i="6"/>
  <c r="I127" i="6"/>
  <c r="G127" i="6"/>
  <c r="E127" i="6"/>
  <c r="M45" i="6"/>
  <c r="K45" i="6"/>
  <c r="I45" i="6"/>
  <c r="G45" i="6"/>
  <c r="E45" i="6"/>
  <c r="M116" i="6"/>
  <c r="K116" i="6"/>
  <c r="I116" i="6"/>
  <c r="G116" i="6"/>
  <c r="E116" i="6"/>
  <c r="M57" i="6"/>
  <c r="K57" i="6"/>
  <c r="I57" i="6"/>
  <c r="G57" i="6"/>
  <c r="E57" i="6"/>
  <c r="M269" i="6"/>
  <c r="K269" i="6"/>
  <c r="I269" i="6"/>
  <c r="G269" i="6"/>
  <c r="E269" i="6"/>
  <c r="M286" i="6"/>
  <c r="K286" i="6"/>
  <c r="I286" i="6"/>
  <c r="G286" i="6"/>
  <c r="E286" i="6"/>
  <c r="M48" i="6"/>
  <c r="K48" i="6"/>
  <c r="I48" i="6"/>
  <c r="G48" i="6"/>
  <c r="E48" i="6"/>
  <c r="M288" i="6"/>
  <c r="K288" i="6"/>
  <c r="I288" i="6"/>
  <c r="G288" i="6"/>
  <c r="E288" i="6"/>
  <c r="M153" i="6"/>
  <c r="K153" i="6"/>
  <c r="I153" i="6"/>
  <c r="G153" i="6"/>
  <c r="E153" i="6"/>
  <c r="M107" i="6"/>
  <c r="K107" i="6"/>
  <c r="I107" i="6"/>
  <c r="G107" i="6"/>
  <c r="E107" i="6"/>
  <c r="M82" i="6"/>
  <c r="K82" i="6"/>
  <c r="I82" i="6"/>
  <c r="G82" i="6"/>
  <c r="E82" i="6"/>
  <c r="M263" i="6"/>
  <c r="K263" i="6"/>
  <c r="I263" i="6"/>
  <c r="G263" i="6"/>
  <c r="E263" i="6"/>
  <c r="M171" i="6"/>
  <c r="K171" i="6"/>
  <c r="I171" i="6"/>
  <c r="G171" i="6"/>
  <c r="E171" i="6"/>
  <c r="M50" i="6"/>
  <c r="K50" i="6"/>
  <c r="I50" i="6"/>
  <c r="G50" i="6"/>
  <c r="E50" i="6"/>
  <c r="M141" i="6"/>
  <c r="K141" i="6"/>
  <c r="I141" i="6"/>
  <c r="G141" i="6"/>
  <c r="E141" i="6"/>
  <c r="M185" i="6"/>
  <c r="K185" i="6"/>
  <c r="I185" i="6"/>
  <c r="G185" i="6"/>
  <c r="E185" i="6"/>
  <c r="M83" i="6"/>
  <c r="K83" i="6"/>
  <c r="I83" i="6"/>
  <c r="G83" i="6"/>
  <c r="E83" i="6"/>
  <c r="M25" i="6"/>
  <c r="K25" i="6"/>
  <c r="I25" i="6"/>
  <c r="G25" i="6"/>
  <c r="E25" i="6"/>
  <c r="M268" i="6"/>
  <c r="K268" i="6"/>
  <c r="I268" i="6"/>
  <c r="G268" i="6"/>
  <c r="E268" i="6"/>
  <c r="M134" i="6"/>
  <c r="K134" i="6"/>
  <c r="I134" i="6"/>
  <c r="G134" i="6"/>
  <c r="E134" i="6"/>
  <c r="M124" i="6"/>
  <c r="K124" i="6"/>
  <c r="I124" i="6"/>
  <c r="G124" i="6"/>
  <c r="E124" i="6"/>
  <c r="M81" i="6"/>
  <c r="K81" i="6"/>
  <c r="I81" i="6"/>
  <c r="G81" i="6"/>
  <c r="E81" i="6"/>
  <c r="M97" i="6"/>
  <c r="K97" i="6"/>
  <c r="I97" i="6"/>
  <c r="G97" i="6"/>
  <c r="E97" i="6"/>
  <c r="M156" i="6"/>
  <c r="K156" i="6"/>
  <c r="I156" i="6"/>
  <c r="G156" i="6"/>
  <c r="E156" i="6"/>
  <c r="M297" i="6"/>
  <c r="K297" i="6"/>
  <c r="I297" i="6"/>
  <c r="G297" i="6"/>
  <c r="E297" i="6"/>
  <c r="M40" i="6"/>
  <c r="K40" i="6"/>
  <c r="I40" i="6"/>
  <c r="G40" i="6"/>
  <c r="E40" i="6"/>
  <c r="M21" i="6"/>
  <c r="K21" i="6"/>
  <c r="I21" i="6"/>
  <c r="G21" i="6"/>
  <c r="E21" i="6"/>
  <c r="M275" i="6"/>
  <c r="K275" i="6"/>
  <c r="I275" i="6"/>
  <c r="G275" i="6"/>
  <c r="E275" i="6"/>
  <c r="M181" i="6"/>
  <c r="K181" i="6"/>
  <c r="I181" i="6"/>
  <c r="G181" i="6"/>
  <c r="E181" i="6"/>
  <c r="M233" i="6"/>
  <c r="K233" i="6"/>
  <c r="I233" i="6"/>
  <c r="G233" i="6"/>
  <c r="E233" i="6"/>
  <c r="M149" i="6"/>
  <c r="K149" i="6"/>
  <c r="I149" i="6"/>
  <c r="G149" i="6"/>
  <c r="E149" i="6"/>
  <c r="M262" i="6"/>
  <c r="K262" i="6"/>
  <c r="I262" i="6"/>
  <c r="G262" i="6"/>
  <c r="E262" i="6"/>
  <c r="M96" i="6"/>
  <c r="K96" i="6"/>
  <c r="I96" i="6"/>
  <c r="G96" i="6"/>
  <c r="E96" i="6"/>
  <c r="M289" i="6"/>
  <c r="K289" i="6"/>
  <c r="I289" i="6"/>
  <c r="G289" i="6"/>
  <c r="E289" i="6"/>
  <c r="M113" i="6"/>
  <c r="K113" i="6"/>
  <c r="I113" i="6"/>
  <c r="G113" i="6"/>
  <c r="E113" i="6"/>
  <c r="M152" i="6"/>
  <c r="K152" i="6"/>
  <c r="I152" i="6"/>
  <c r="G152" i="6"/>
  <c r="E152" i="6"/>
  <c r="M121" i="6"/>
  <c r="K121" i="6"/>
  <c r="I121" i="6"/>
  <c r="G121" i="6"/>
  <c r="E121" i="6"/>
  <c r="M101" i="6"/>
  <c r="K101" i="6"/>
  <c r="I101" i="6"/>
  <c r="G101" i="6"/>
  <c r="E101" i="6"/>
  <c r="M266" i="6"/>
  <c r="K266" i="6"/>
  <c r="I266" i="6"/>
  <c r="G266" i="6"/>
  <c r="E266" i="6"/>
  <c r="M87" i="6"/>
  <c r="K87" i="6"/>
  <c r="I87" i="6"/>
  <c r="G87" i="6"/>
  <c r="E87" i="6"/>
  <c r="M17" i="6"/>
  <c r="K17" i="6"/>
  <c r="I17" i="6"/>
  <c r="G17" i="6"/>
  <c r="E17" i="6"/>
  <c r="M290" i="6"/>
  <c r="K290" i="6"/>
  <c r="I290" i="6"/>
  <c r="G290" i="6"/>
  <c r="E290" i="6"/>
  <c r="M130" i="6"/>
  <c r="K130" i="6"/>
  <c r="I130" i="6"/>
  <c r="G130" i="6"/>
  <c r="E130" i="6"/>
  <c r="M240" i="6"/>
  <c r="K240" i="6"/>
  <c r="I240" i="6"/>
  <c r="G240" i="6"/>
  <c r="E240" i="6"/>
  <c r="M31" i="6"/>
  <c r="K31" i="6"/>
  <c r="I31" i="6"/>
  <c r="G31" i="6"/>
  <c r="E31" i="6"/>
  <c r="M167" i="6"/>
  <c r="K167" i="6"/>
  <c r="I167" i="6"/>
  <c r="G167" i="6"/>
  <c r="E167" i="6"/>
  <c r="M54" i="6"/>
  <c r="K54" i="6"/>
  <c r="I54" i="6"/>
  <c r="G54" i="6"/>
  <c r="E54" i="6"/>
  <c r="M133" i="6"/>
  <c r="K133" i="6"/>
  <c r="I133" i="6"/>
  <c r="G133" i="6"/>
  <c r="E133" i="6"/>
  <c r="M280" i="6"/>
  <c r="K280" i="6"/>
  <c r="I280" i="6"/>
  <c r="G280" i="6"/>
  <c r="E280" i="6"/>
  <c r="M104" i="6"/>
  <c r="K104" i="6"/>
  <c r="I104" i="6"/>
  <c r="G104" i="6"/>
  <c r="E104" i="6"/>
  <c r="M299" i="6"/>
  <c r="K299" i="6"/>
  <c r="I299" i="6"/>
  <c r="G299" i="6"/>
  <c r="E299" i="6"/>
  <c r="M194" i="6"/>
  <c r="K194" i="6"/>
  <c r="I194" i="6"/>
  <c r="G194" i="6"/>
  <c r="E194" i="6"/>
  <c r="M74" i="6"/>
  <c r="K74" i="6"/>
  <c r="I74" i="6"/>
  <c r="G74" i="6"/>
  <c r="E74" i="6"/>
  <c r="M143" i="6"/>
  <c r="K143" i="6"/>
  <c r="I143" i="6"/>
  <c r="G143" i="6"/>
  <c r="E143" i="6"/>
  <c r="M118" i="6"/>
  <c r="K118" i="6"/>
  <c r="I118" i="6"/>
  <c r="G118" i="6"/>
  <c r="E118" i="6"/>
  <c r="M279" i="6"/>
  <c r="K279" i="6"/>
  <c r="I279" i="6"/>
  <c r="G279" i="6"/>
  <c r="E279" i="6"/>
  <c r="M90" i="6"/>
  <c r="K90" i="6"/>
  <c r="I90" i="6"/>
  <c r="G90" i="6"/>
  <c r="E90" i="6"/>
  <c r="M85" i="6"/>
  <c r="K85" i="6"/>
  <c r="I85" i="6"/>
  <c r="G85" i="6"/>
  <c r="E85" i="6"/>
  <c r="M68" i="6"/>
  <c r="K68" i="6"/>
  <c r="I68" i="6"/>
  <c r="G68" i="6"/>
  <c r="E68" i="6"/>
  <c r="M131" i="6"/>
  <c r="K131" i="6"/>
  <c r="I131" i="6"/>
  <c r="G131" i="6"/>
  <c r="E131" i="6"/>
  <c r="M158" i="6"/>
  <c r="K158" i="6"/>
  <c r="I158" i="6"/>
  <c r="G158" i="6"/>
  <c r="E158" i="6"/>
  <c r="M310" i="6"/>
  <c r="K310" i="6"/>
  <c r="I310" i="6"/>
  <c r="G310" i="6"/>
  <c r="E310" i="6"/>
  <c r="M265" i="6"/>
  <c r="K265" i="6"/>
  <c r="I265" i="6"/>
  <c r="G265" i="6"/>
  <c r="E265" i="6"/>
  <c r="M44" i="6"/>
  <c r="K44" i="6"/>
  <c r="I44" i="6"/>
  <c r="G44" i="6"/>
  <c r="E44" i="6"/>
  <c r="M211" i="6"/>
  <c r="K211" i="6"/>
  <c r="I211" i="6"/>
  <c r="G211" i="6"/>
  <c r="E211" i="6"/>
  <c r="M49" i="6"/>
  <c r="K49" i="6"/>
  <c r="I49" i="6"/>
  <c r="G49" i="6"/>
  <c r="E49" i="6"/>
  <c r="M41" i="6"/>
  <c r="K41" i="6"/>
  <c r="I41" i="6"/>
  <c r="G41" i="6"/>
  <c r="E41" i="6"/>
  <c r="M169" i="6"/>
  <c r="K169" i="6"/>
  <c r="I169" i="6"/>
  <c r="G169" i="6"/>
  <c r="E169" i="6"/>
  <c r="M59" i="6"/>
  <c r="K59" i="6"/>
  <c r="I59" i="6"/>
  <c r="G59" i="6"/>
  <c r="E59" i="6"/>
  <c r="M51" i="6"/>
  <c r="K51" i="6"/>
  <c r="I51" i="6"/>
  <c r="G51" i="6"/>
  <c r="E51" i="6"/>
  <c r="M32" i="6"/>
  <c r="K32" i="6"/>
  <c r="I32" i="6"/>
  <c r="G32" i="6"/>
  <c r="E32" i="6"/>
  <c r="M285" i="6"/>
  <c r="K285" i="6"/>
  <c r="I285" i="6"/>
  <c r="G285" i="6"/>
  <c r="E285" i="6"/>
  <c r="M184" i="6"/>
  <c r="K184" i="6"/>
  <c r="I184" i="6"/>
  <c r="G184" i="6"/>
  <c r="E184" i="6"/>
  <c r="M38" i="6"/>
  <c r="K38" i="6"/>
  <c r="I38" i="6"/>
  <c r="G38" i="6"/>
  <c r="E38" i="6"/>
  <c r="M63" i="6"/>
  <c r="K63" i="6"/>
  <c r="I63" i="6"/>
  <c r="G63" i="6"/>
  <c r="E63" i="6"/>
  <c r="M283" i="6"/>
  <c r="K283" i="6"/>
  <c r="I283" i="6"/>
  <c r="G283" i="6"/>
  <c r="E283" i="6"/>
  <c r="M36" i="6"/>
  <c r="K36" i="6"/>
  <c r="I36" i="6"/>
  <c r="G36" i="6"/>
  <c r="E36" i="6"/>
  <c r="M93" i="6"/>
  <c r="K93" i="6"/>
  <c r="I93" i="6"/>
  <c r="G93" i="6"/>
  <c r="E93" i="6"/>
  <c r="M252" i="6"/>
  <c r="K252" i="6"/>
  <c r="I252" i="6"/>
  <c r="G252" i="6"/>
  <c r="E252" i="6"/>
  <c r="M39" i="6"/>
  <c r="K39" i="6"/>
  <c r="I39" i="6"/>
  <c r="G39" i="6"/>
  <c r="E39" i="6"/>
  <c r="M42" i="6"/>
  <c r="K42" i="6"/>
  <c r="I42" i="6"/>
  <c r="G42" i="6"/>
  <c r="E42" i="6"/>
  <c r="M111" i="6"/>
  <c r="K111" i="6"/>
  <c r="I111" i="6"/>
  <c r="G111" i="6"/>
  <c r="E111" i="6"/>
  <c r="M129" i="6"/>
  <c r="K129" i="6"/>
  <c r="I129" i="6"/>
  <c r="G129" i="6"/>
  <c r="E129" i="6"/>
  <c r="M37" i="6"/>
  <c r="K37" i="6"/>
  <c r="I37" i="6"/>
  <c r="G37" i="6"/>
  <c r="E37" i="6"/>
  <c r="M179" i="6"/>
  <c r="K179" i="6"/>
  <c r="I179" i="6"/>
  <c r="G179" i="6"/>
  <c r="E179" i="6"/>
  <c r="M35" i="6"/>
  <c r="K35" i="6"/>
  <c r="I35" i="6"/>
  <c r="G35" i="6"/>
  <c r="E35" i="6"/>
  <c r="M15" i="6"/>
  <c r="K15" i="6"/>
  <c r="I15" i="6"/>
  <c r="G15" i="6"/>
  <c r="E15" i="6"/>
  <c r="M12" i="6"/>
  <c r="K12" i="6"/>
  <c r="I12" i="6"/>
  <c r="G12" i="6"/>
  <c r="E12" i="6"/>
  <c r="M136" i="6"/>
  <c r="K136" i="6"/>
  <c r="I136" i="6"/>
  <c r="G136" i="6"/>
  <c r="E136" i="6"/>
  <c r="M13" i="6"/>
  <c r="K13" i="6"/>
  <c r="I13" i="6"/>
  <c r="G13" i="6"/>
  <c r="E13" i="6"/>
  <c r="M190" i="6"/>
  <c r="K190" i="6"/>
  <c r="I190" i="6"/>
  <c r="G190" i="6"/>
  <c r="E190" i="6"/>
  <c r="L10" i="6"/>
  <c r="J10" i="6"/>
  <c r="H10" i="6"/>
  <c r="F10" i="6"/>
  <c r="D10" i="6"/>
  <c r="C10" i="6"/>
  <c r="N15" i="6" l="1"/>
  <c r="N294" i="6"/>
  <c r="N26" i="6"/>
  <c r="N54" i="6"/>
  <c r="CO250" i="21"/>
  <c r="CO190" i="21"/>
  <c r="CN121" i="21"/>
  <c r="CN250" i="21"/>
  <c r="CO82" i="21"/>
  <c r="CO272" i="21"/>
  <c r="CN135" i="21"/>
  <c r="CO45" i="21"/>
  <c r="BU141" i="21"/>
  <c r="CI141" i="21" s="1"/>
  <c r="CO52" i="21"/>
  <c r="CO155" i="21"/>
  <c r="CO76" i="21"/>
  <c r="CO288" i="21"/>
  <c r="CO168" i="21"/>
  <c r="BU245" i="21"/>
  <c r="CI245" i="21" s="1"/>
  <c r="CN245" i="21" s="1"/>
  <c r="BU302" i="21"/>
  <c r="CI302" i="21" s="1"/>
  <c r="CN302" i="21" s="1"/>
  <c r="CN220" i="21"/>
  <c r="CO264" i="21"/>
  <c r="CO266" i="21"/>
  <c r="CO197" i="21"/>
  <c r="CO282" i="21"/>
  <c r="CN168" i="21"/>
  <c r="CO234" i="21"/>
  <c r="CN86" i="21"/>
  <c r="CO242" i="21"/>
  <c r="CO220" i="21"/>
  <c r="CN138" i="21"/>
  <c r="CO47" i="21"/>
  <c r="BU294" i="21"/>
  <c r="CI294" i="21" s="1"/>
  <c r="CN294" i="21" s="1"/>
  <c r="CN266" i="21"/>
  <c r="CO297" i="21"/>
  <c r="CN275" i="21"/>
  <c r="CO120" i="21"/>
  <c r="CN56" i="21"/>
  <c r="CN172" i="21"/>
  <c r="BU248" i="21"/>
  <c r="CI248" i="21" s="1"/>
  <c r="CN248" i="21" s="1"/>
  <c r="CO109" i="21"/>
  <c r="CO226" i="21"/>
  <c r="CO263" i="21"/>
  <c r="CN288" i="21"/>
  <c r="CO42" i="21"/>
  <c r="CN47" i="21"/>
  <c r="CO171" i="21"/>
  <c r="CO18" i="21"/>
  <c r="CN226" i="21"/>
  <c r="CO160" i="21"/>
  <c r="CB286" i="21"/>
  <c r="CC286" i="21" s="1"/>
  <c r="CJ286" i="21" s="1"/>
  <c r="CO286" i="21" s="1"/>
  <c r="CN55" i="21"/>
  <c r="CB219" i="21"/>
  <c r="CC219" i="21" s="1"/>
  <c r="CJ219" i="21" s="1"/>
  <c r="BU219" i="21"/>
  <c r="CI219" i="21" s="1"/>
  <c r="CN219" i="21" s="1"/>
  <c r="CB182" i="21"/>
  <c r="CC182" i="21" s="1"/>
  <c r="CJ182" i="21" s="1"/>
  <c r="BU182" i="21"/>
  <c r="CI182" i="21" s="1"/>
  <c r="CN182" i="21" s="1"/>
  <c r="CO99" i="21"/>
  <c r="CB95" i="21"/>
  <c r="CC95" i="21" s="1"/>
  <c r="CJ95" i="21" s="1"/>
  <c r="BU95" i="21"/>
  <c r="CI95" i="21" s="1"/>
  <c r="CN95" i="21" s="1"/>
  <c r="CO283" i="21"/>
  <c r="CO200" i="21"/>
  <c r="CB281" i="21"/>
  <c r="CC281" i="21" s="1"/>
  <c r="CJ281" i="21" s="1"/>
  <c r="BU281" i="21"/>
  <c r="CI281" i="21" s="1"/>
  <c r="CN281" i="21" s="1"/>
  <c r="CO36" i="21"/>
  <c r="CO48" i="21"/>
  <c r="CO167" i="21"/>
  <c r="CO61" i="21"/>
  <c r="CN127" i="21"/>
  <c r="CO231" i="21"/>
  <c r="CO213" i="21"/>
  <c r="CB217" i="21"/>
  <c r="CC217" i="21" s="1"/>
  <c r="CJ217" i="21" s="1"/>
  <c r="BU217" i="21"/>
  <c r="CI217" i="21" s="1"/>
  <c r="CN217" i="21" s="1"/>
  <c r="CB98" i="21"/>
  <c r="CC98" i="21" s="1"/>
  <c r="CJ98" i="21" s="1"/>
  <c r="BU98" i="21"/>
  <c r="CI98" i="21" s="1"/>
  <c r="CN98" i="21" s="1"/>
  <c r="CO228" i="21"/>
  <c r="CB104" i="21"/>
  <c r="CC104" i="21" s="1"/>
  <c r="CJ104" i="21" s="1"/>
  <c r="BU104" i="21"/>
  <c r="CI104" i="21" s="1"/>
  <c r="CN104" i="21" s="1"/>
  <c r="CB267" i="21"/>
  <c r="CC267" i="21" s="1"/>
  <c r="CJ267" i="21" s="1"/>
  <c r="BU267" i="21"/>
  <c r="CI267" i="21" s="1"/>
  <c r="CN267" i="21" s="1"/>
  <c r="CO55" i="21"/>
  <c r="CO179" i="21"/>
  <c r="CO108" i="21"/>
  <c r="CO293" i="21"/>
  <c r="CB251" i="21"/>
  <c r="CC251" i="21" s="1"/>
  <c r="CJ251" i="21" s="1"/>
  <c r="BU251" i="21"/>
  <c r="CI251" i="21" s="1"/>
  <c r="CN251" i="21" s="1"/>
  <c r="CN197" i="21"/>
  <c r="CB73" i="21"/>
  <c r="CC73" i="21" s="1"/>
  <c r="CJ73" i="21" s="1"/>
  <c r="BU73" i="21"/>
  <c r="CI73" i="21" s="1"/>
  <c r="CN73" i="21" s="1"/>
  <c r="CN189" i="21"/>
  <c r="CN141" i="21"/>
  <c r="CO141" i="21"/>
  <c r="CO287" i="21"/>
  <c r="CN48" i="21"/>
  <c r="CO129" i="21"/>
  <c r="BU145" i="21"/>
  <c r="CI145" i="21" s="1"/>
  <c r="CN145" i="21" s="1"/>
  <c r="CB235" i="21"/>
  <c r="CC235" i="21" s="1"/>
  <c r="CJ235" i="21" s="1"/>
  <c r="BU235" i="21"/>
  <c r="CI235" i="21" s="1"/>
  <c r="CN235" i="21" s="1"/>
  <c r="CB113" i="21"/>
  <c r="CC113" i="21" s="1"/>
  <c r="CJ113" i="21" s="1"/>
  <c r="BU113" i="21"/>
  <c r="CI113" i="21" s="1"/>
  <c r="CN113" i="21" s="1"/>
  <c r="CB72" i="21"/>
  <c r="CC72" i="21" s="1"/>
  <c r="CJ72" i="21" s="1"/>
  <c r="BU72" i="21"/>
  <c r="CI72" i="21" s="1"/>
  <c r="CN72" i="21" s="1"/>
  <c r="CO255" i="21"/>
  <c r="CO285" i="21"/>
  <c r="CO116" i="21"/>
  <c r="CB259" i="21"/>
  <c r="CC259" i="21" s="1"/>
  <c r="CJ259" i="21" s="1"/>
  <c r="BU259" i="21"/>
  <c r="CI259" i="21" s="1"/>
  <c r="CN259" i="21" s="1"/>
  <c r="CB227" i="21"/>
  <c r="CC227" i="21" s="1"/>
  <c r="CJ227" i="21" s="1"/>
  <c r="BU227" i="21"/>
  <c r="CI227" i="21" s="1"/>
  <c r="CN227" i="21" s="1"/>
  <c r="CB62" i="21"/>
  <c r="CC62" i="21" s="1"/>
  <c r="CJ62" i="21" s="1"/>
  <c r="BU62" i="21"/>
  <c r="CI62" i="21" s="1"/>
  <c r="CN62" i="21" s="1"/>
  <c r="CO34" i="21"/>
  <c r="CO216" i="21"/>
  <c r="CB151" i="21"/>
  <c r="CC151" i="21" s="1"/>
  <c r="CJ151" i="21" s="1"/>
  <c r="BU151" i="21"/>
  <c r="CI151" i="21" s="1"/>
  <c r="CN151" i="21" s="1"/>
  <c r="CB166" i="21"/>
  <c r="CC166" i="21" s="1"/>
  <c r="CJ166" i="21" s="1"/>
  <c r="BU166" i="21"/>
  <c r="CI166" i="21" s="1"/>
  <c r="CN166" i="21" s="1"/>
  <c r="CO41" i="21"/>
  <c r="CO26" i="21"/>
  <c r="CB243" i="21"/>
  <c r="CC243" i="21" s="1"/>
  <c r="CJ243" i="21" s="1"/>
  <c r="BU243" i="21"/>
  <c r="CI243" i="21" s="1"/>
  <c r="CN243" i="21" s="1"/>
  <c r="CB261" i="21"/>
  <c r="CC261" i="21" s="1"/>
  <c r="CJ261" i="21" s="1"/>
  <c r="BU261" i="21"/>
  <c r="CI261" i="21" s="1"/>
  <c r="CN261" i="21" s="1"/>
  <c r="CB174" i="21"/>
  <c r="CC174" i="21" s="1"/>
  <c r="CJ174" i="21" s="1"/>
  <c r="BU174" i="21"/>
  <c r="CI174" i="21" s="1"/>
  <c r="CN174" i="21" s="1"/>
  <c r="CO271" i="21"/>
  <c r="CO152" i="21"/>
  <c r="CB102" i="21"/>
  <c r="CC102" i="21" s="1"/>
  <c r="CJ102" i="21" s="1"/>
  <c r="BU102" i="21"/>
  <c r="CI102" i="21" s="1"/>
  <c r="CN102" i="21" s="1"/>
  <c r="CB158" i="21"/>
  <c r="CC158" i="21" s="1"/>
  <c r="CJ158" i="21" s="1"/>
  <c r="BU158" i="21"/>
  <c r="CI158" i="21" s="1"/>
  <c r="CN158" i="21" s="1"/>
  <c r="CO135" i="21"/>
  <c r="CB258" i="21"/>
  <c r="CC258" i="21" s="1"/>
  <c r="CJ258" i="21" s="1"/>
  <c r="BU258" i="21"/>
  <c r="CI258" i="21" s="1"/>
  <c r="CN258" i="21" s="1"/>
  <c r="BU249" i="21"/>
  <c r="CI249" i="21" s="1"/>
  <c r="CN249" i="21" s="1"/>
  <c r="CB249" i="21"/>
  <c r="CC249" i="21" s="1"/>
  <c r="CJ249" i="21" s="1"/>
  <c r="CB280" i="21"/>
  <c r="CC280" i="21" s="1"/>
  <c r="CJ280" i="21" s="1"/>
  <c r="BU280" i="21"/>
  <c r="CI280" i="21" s="1"/>
  <c r="CN280" i="21" s="1"/>
  <c r="CB298" i="21"/>
  <c r="CC298" i="21" s="1"/>
  <c r="CJ298" i="21" s="1"/>
  <c r="BU298" i="21"/>
  <c r="CI298" i="21" s="1"/>
  <c r="CN298" i="21" s="1"/>
  <c r="CB128" i="21"/>
  <c r="CC128" i="21" s="1"/>
  <c r="CJ128" i="21" s="1"/>
  <c r="BU128" i="21"/>
  <c r="CI128" i="21" s="1"/>
  <c r="CN128" i="21" s="1"/>
  <c r="CB184" i="21"/>
  <c r="CC184" i="21" s="1"/>
  <c r="CJ184" i="21" s="1"/>
  <c r="BU184" i="21"/>
  <c r="CI184" i="21" s="1"/>
  <c r="CN184" i="21" s="1"/>
  <c r="CO211" i="21"/>
  <c r="CO157" i="21"/>
  <c r="CO117" i="21"/>
  <c r="CO196" i="21"/>
  <c r="CO163" i="21"/>
  <c r="CB105" i="21"/>
  <c r="CC105" i="21" s="1"/>
  <c r="CJ105" i="21" s="1"/>
  <c r="BU105" i="21"/>
  <c r="CI105" i="21" s="1"/>
  <c r="CN105" i="21" s="1"/>
  <c r="CB89" i="21"/>
  <c r="CC89" i="21" s="1"/>
  <c r="CJ89" i="21" s="1"/>
  <c r="BU89" i="21"/>
  <c r="CI89" i="21" s="1"/>
  <c r="CN89" i="21" s="1"/>
  <c r="CO97" i="21"/>
  <c r="CO181" i="21"/>
  <c r="CB150" i="21"/>
  <c r="CC150" i="21" s="1"/>
  <c r="CJ150" i="21" s="1"/>
  <c r="BU150" i="21"/>
  <c r="CI150" i="21" s="1"/>
  <c r="CN150" i="21" s="1"/>
  <c r="BU156" i="21"/>
  <c r="CI156" i="21" s="1"/>
  <c r="CN156" i="21" s="1"/>
  <c r="CB156" i="21"/>
  <c r="CC156" i="21" s="1"/>
  <c r="CJ156" i="21" s="1"/>
  <c r="CO204" i="21"/>
  <c r="CB142" i="21"/>
  <c r="CC142" i="21" s="1"/>
  <c r="CJ142" i="21" s="1"/>
  <c r="BU142" i="21"/>
  <c r="CI142" i="21" s="1"/>
  <c r="CN142" i="21" s="1"/>
  <c r="CB253" i="21"/>
  <c r="CC253" i="21" s="1"/>
  <c r="CJ253" i="21" s="1"/>
  <c r="BU253" i="21"/>
  <c r="CI253" i="21" s="1"/>
  <c r="CN253" i="21" s="1"/>
  <c r="CO21" i="21"/>
  <c r="CO187" i="21"/>
  <c r="CO154" i="21"/>
  <c r="CO208" i="21"/>
  <c r="CO299" i="21"/>
  <c r="BU14" i="21"/>
  <c r="CI14" i="21" s="1"/>
  <c r="CN14" i="21" s="1"/>
  <c r="CB14" i="21"/>
  <c r="CC14" i="21" s="1"/>
  <c r="CJ14" i="21" s="1"/>
  <c r="CB192" i="21"/>
  <c r="CC192" i="21" s="1"/>
  <c r="CJ192" i="21" s="1"/>
  <c r="BU192" i="21"/>
  <c r="CI192" i="21" s="1"/>
  <c r="CN192" i="21" s="1"/>
  <c r="CB64" i="21"/>
  <c r="CC64" i="21" s="1"/>
  <c r="CJ64" i="21" s="1"/>
  <c r="BU64" i="21"/>
  <c r="CI64" i="21" s="1"/>
  <c r="CN64" i="21" s="1"/>
  <c r="CO78" i="21"/>
  <c r="CO170" i="21"/>
  <c r="CB122" i="21"/>
  <c r="CC122" i="21" s="1"/>
  <c r="CJ122" i="21" s="1"/>
  <c r="BU122" i="21"/>
  <c r="CI122" i="21" s="1"/>
  <c r="CN122" i="21" s="1"/>
  <c r="CB205" i="21"/>
  <c r="CC205" i="21" s="1"/>
  <c r="CJ205" i="21" s="1"/>
  <c r="BU205" i="21"/>
  <c r="CI205" i="21" s="1"/>
  <c r="CN205" i="21" s="1"/>
  <c r="CB87" i="21"/>
  <c r="CC87" i="21" s="1"/>
  <c r="CJ87" i="21" s="1"/>
  <c r="BU87" i="21"/>
  <c r="CI87" i="21" s="1"/>
  <c r="CN87" i="21" s="1"/>
  <c r="CO180" i="21"/>
  <c r="CB175" i="21"/>
  <c r="CC175" i="21" s="1"/>
  <c r="CJ175" i="21" s="1"/>
  <c r="BU175" i="21"/>
  <c r="CI175" i="21" s="1"/>
  <c r="CN175" i="21" s="1"/>
  <c r="CO237" i="21"/>
  <c r="CB177" i="21"/>
  <c r="CC177" i="21" s="1"/>
  <c r="CJ177" i="21" s="1"/>
  <c r="BU177" i="21"/>
  <c r="CI177" i="21" s="1"/>
  <c r="CN177" i="21" s="1"/>
  <c r="CO279" i="21"/>
  <c r="BU222" i="21"/>
  <c r="CI222" i="21" s="1"/>
  <c r="CN222" i="21" s="1"/>
  <c r="CB222" i="21"/>
  <c r="CC222" i="21" s="1"/>
  <c r="CJ222" i="21" s="1"/>
  <c r="CB115" i="21"/>
  <c r="CC115" i="21" s="1"/>
  <c r="CJ115" i="21" s="1"/>
  <c r="BU115" i="21"/>
  <c r="CI115" i="21" s="1"/>
  <c r="CN115" i="21" s="1"/>
  <c r="CB96" i="21"/>
  <c r="CC96" i="21" s="1"/>
  <c r="CJ96" i="21" s="1"/>
  <c r="BU96" i="21"/>
  <c r="CI96" i="21" s="1"/>
  <c r="CN96" i="21" s="1"/>
  <c r="BU22" i="21"/>
  <c r="CI22" i="21" s="1"/>
  <c r="CN22" i="21" s="1"/>
  <c r="CB22" i="21"/>
  <c r="CC22" i="21" s="1"/>
  <c r="CJ22" i="21" s="1"/>
  <c r="CB131" i="21"/>
  <c r="CC131" i="21" s="1"/>
  <c r="CJ131" i="21" s="1"/>
  <c r="BU131" i="21"/>
  <c r="CI131" i="21" s="1"/>
  <c r="CN131" i="21" s="1"/>
  <c r="BU88" i="21"/>
  <c r="CI88" i="21" s="1"/>
  <c r="CN88" i="21" s="1"/>
  <c r="CB88" i="21"/>
  <c r="CC88" i="21" s="1"/>
  <c r="CJ88" i="21" s="1"/>
  <c r="CB206" i="21"/>
  <c r="CC206" i="21" s="1"/>
  <c r="CJ206" i="21" s="1"/>
  <c r="BU206" i="21"/>
  <c r="CI206" i="21" s="1"/>
  <c r="CN206" i="21" s="1"/>
  <c r="CB169" i="21"/>
  <c r="CC169" i="21" s="1"/>
  <c r="CJ169" i="21" s="1"/>
  <c r="BU169" i="21"/>
  <c r="CI169" i="21" s="1"/>
  <c r="CN169" i="21" s="1"/>
  <c r="CO136" i="21"/>
  <c r="BU59" i="21"/>
  <c r="CI59" i="21" s="1"/>
  <c r="CN59" i="21" s="1"/>
  <c r="CB59" i="21"/>
  <c r="CC59" i="21" s="1"/>
  <c r="CJ59" i="21" s="1"/>
  <c r="CO218" i="21"/>
  <c r="BU278" i="21"/>
  <c r="CI278" i="21" s="1"/>
  <c r="CN278" i="21" s="1"/>
  <c r="CB278" i="21"/>
  <c r="CC278" i="21" s="1"/>
  <c r="CJ278" i="21" s="1"/>
  <c r="BL10" i="21"/>
  <c r="BL11" i="21"/>
  <c r="BU284" i="21"/>
  <c r="CI284" i="21" s="1"/>
  <c r="CN284" i="21" s="1"/>
  <c r="CB284" i="21"/>
  <c r="CC284" i="21" s="1"/>
  <c r="CJ284" i="21" s="1"/>
  <c r="BU262" i="21"/>
  <c r="CI262" i="21" s="1"/>
  <c r="CN262" i="21" s="1"/>
  <c r="CB262" i="21"/>
  <c r="CC262" i="21" s="1"/>
  <c r="CJ262" i="21" s="1"/>
  <c r="CB35" i="21"/>
  <c r="CC35" i="21" s="1"/>
  <c r="CJ35" i="21" s="1"/>
  <c r="BU35" i="21"/>
  <c r="CI35" i="21" s="1"/>
  <c r="CN35" i="21" s="1"/>
  <c r="BU188" i="21"/>
  <c r="CI188" i="21" s="1"/>
  <c r="CN188" i="21" s="1"/>
  <c r="CB188" i="21"/>
  <c r="CC188" i="21" s="1"/>
  <c r="CJ188" i="21" s="1"/>
  <c r="BU126" i="21"/>
  <c r="CI126" i="21" s="1"/>
  <c r="CN126" i="21" s="1"/>
  <c r="CB126" i="21"/>
  <c r="CC126" i="21" s="1"/>
  <c r="CJ126" i="21" s="1"/>
  <c r="CB153" i="21"/>
  <c r="CC153" i="21" s="1"/>
  <c r="CJ153" i="21" s="1"/>
  <c r="BU153" i="21"/>
  <c r="CI153" i="21" s="1"/>
  <c r="CN153" i="21" s="1"/>
  <c r="BU68" i="21"/>
  <c r="CI68" i="21" s="1"/>
  <c r="CN68" i="21" s="1"/>
  <c r="CB68" i="21"/>
  <c r="CC68" i="21" s="1"/>
  <c r="CJ68" i="21" s="1"/>
  <c r="CO223" i="21"/>
  <c r="BE11" i="21"/>
  <c r="BE10" i="21"/>
  <c r="CO207" i="21"/>
  <c r="CO37" i="21"/>
  <c r="CO256" i="21"/>
  <c r="CO58" i="21"/>
  <c r="CO201" i="21"/>
  <c r="CO176" i="21"/>
  <c r="CO60" i="21"/>
  <c r="CO17" i="21"/>
  <c r="CO86" i="21"/>
  <c r="CO94" i="21"/>
  <c r="CO247" i="21"/>
  <c r="CB125" i="21"/>
  <c r="CC125" i="21" s="1"/>
  <c r="CJ125" i="21" s="1"/>
  <c r="BU125" i="21"/>
  <c r="CI125" i="21" s="1"/>
  <c r="CN125" i="21" s="1"/>
  <c r="CB198" i="21"/>
  <c r="CC198" i="21" s="1"/>
  <c r="CJ198" i="21" s="1"/>
  <c r="BU198" i="21"/>
  <c r="CI198" i="21" s="1"/>
  <c r="CN198" i="21" s="1"/>
  <c r="CB16" i="21"/>
  <c r="CC16" i="21" s="1"/>
  <c r="CJ16" i="21" s="1"/>
  <c r="BU16" i="21"/>
  <c r="CI16" i="21" s="1"/>
  <c r="CN16" i="21" s="1"/>
  <c r="CB80" i="21"/>
  <c r="CC80" i="21" s="1"/>
  <c r="CJ80" i="21" s="1"/>
  <c r="BU80" i="21"/>
  <c r="CI80" i="21" s="1"/>
  <c r="CN80" i="21" s="1"/>
  <c r="CB210" i="21"/>
  <c r="CC210" i="21" s="1"/>
  <c r="CJ210" i="21" s="1"/>
  <c r="BU210" i="21"/>
  <c r="CI210" i="21" s="1"/>
  <c r="CN210" i="21" s="1"/>
  <c r="BU74" i="21"/>
  <c r="CI74" i="21" s="1"/>
  <c r="CN74" i="21" s="1"/>
  <c r="CB74" i="21"/>
  <c r="CC74" i="21" s="1"/>
  <c r="CJ74" i="21" s="1"/>
  <c r="BU162" i="21"/>
  <c r="CI162" i="21" s="1"/>
  <c r="CN162" i="21" s="1"/>
  <c r="CB162" i="21"/>
  <c r="CC162" i="21" s="1"/>
  <c r="CJ162" i="21" s="1"/>
  <c r="CB67" i="21"/>
  <c r="CC67" i="21" s="1"/>
  <c r="CJ67" i="21" s="1"/>
  <c r="BU67" i="21"/>
  <c r="CI67" i="21" s="1"/>
  <c r="CN67" i="21" s="1"/>
  <c r="CB215" i="21"/>
  <c r="CC215" i="21" s="1"/>
  <c r="CJ215" i="21" s="1"/>
  <c r="BU215" i="21"/>
  <c r="CI215" i="21" s="1"/>
  <c r="CN215" i="21" s="1"/>
  <c r="CB290" i="21"/>
  <c r="CC290" i="21" s="1"/>
  <c r="CJ290" i="21" s="1"/>
  <c r="BU290" i="21"/>
  <c r="CI290" i="21" s="1"/>
  <c r="CN290" i="21" s="1"/>
  <c r="CB139" i="21"/>
  <c r="CC139" i="21" s="1"/>
  <c r="CJ139" i="21" s="1"/>
  <c r="BU139" i="21"/>
  <c r="CI139" i="21" s="1"/>
  <c r="CN139" i="21" s="1"/>
  <c r="BU254" i="21"/>
  <c r="CI254" i="21" s="1"/>
  <c r="CN254" i="21" s="1"/>
  <c r="CB254" i="21"/>
  <c r="CC254" i="21" s="1"/>
  <c r="CJ254" i="21" s="1"/>
  <c r="BU118" i="21"/>
  <c r="CI118" i="21" s="1"/>
  <c r="CN118" i="21" s="1"/>
  <c r="CB118" i="21"/>
  <c r="CC118" i="21" s="1"/>
  <c r="CJ118" i="21" s="1"/>
  <c r="BU214" i="21"/>
  <c r="CI214" i="21" s="1"/>
  <c r="CN214" i="21" s="1"/>
  <c r="CB214" i="21"/>
  <c r="CC214" i="21" s="1"/>
  <c r="CJ214" i="21" s="1"/>
  <c r="CO133" i="21"/>
  <c r="CO291" i="21"/>
  <c r="CB123" i="21"/>
  <c r="CC123" i="21" s="1"/>
  <c r="CJ123" i="21" s="1"/>
  <c r="BU123" i="21"/>
  <c r="CI123" i="21" s="1"/>
  <c r="CN123" i="21" s="1"/>
  <c r="CO75" i="21"/>
  <c r="CB107" i="21"/>
  <c r="CC107" i="21" s="1"/>
  <c r="CJ107" i="21" s="1"/>
  <c r="BU107" i="21"/>
  <c r="CI107" i="21" s="1"/>
  <c r="CN107" i="21" s="1"/>
  <c r="CB70" i="21"/>
  <c r="CC70" i="21" s="1"/>
  <c r="CJ70" i="21" s="1"/>
  <c r="BU70" i="21"/>
  <c r="CI70" i="21" s="1"/>
  <c r="CN70" i="21" s="1"/>
  <c r="CB193" i="21"/>
  <c r="CC193" i="21" s="1"/>
  <c r="CJ193" i="21" s="1"/>
  <c r="BU193" i="21"/>
  <c r="CI193" i="21" s="1"/>
  <c r="CN193" i="21" s="1"/>
  <c r="CO100" i="21"/>
  <c r="CB49" i="21"/>
  <c r="CC49" i="21" s="1"/>
  <c r="CJ49" i="21" s="1"/>
  <c r="BU49" i="21"/>
  <c r="CI49" i="21" s="1"/>
  <c r="CN49" i="21" s="1"/>
  <c r="CO25" i="21"/>
  <c r="CB31" i="21"/>
  <c r="CC31" i="21" s="1"/>
  <c r="CJ31" i="21" s="1"/>
  <c r="BU31" i="21"/>
  <c r="CI31" i="21" s="1"/>
  <c r="CN31" i="21" s="1"/>
  <c r="CO90" i="21"/>
  <c r="CB119" i="21"/>
  <c r="CC119" i="21" s="1"/>
  <c r="CJ119" i="21" s="1"/>
  <c r="BU119" i="21"/>
  <c r="CI119" i="21" s="1"/>
  <c r="CN119" i="21" s="1"/>
  <c r="CB147" i="21"/>
  <c r="CC147" i="21" s="1"/>
  <c r="CJ147" i="21" s="1"/>
  <c r="BU147" i="21"/>
  <c r="CI147" i="21" s="1"/>
  <c r="CN147" i="21" s="1"/>
  <c r="CO29" i="21"/>
  <c r="CH15" i="21"/>
  <c r="CM15" i="21" s="1"/>
  <c r="CO53" i="21"/>
  <c r="BU230" i="21"/>
  <c r="CI230" i="21" s="1"/>
  <c r="CN230" i="21" s="1"/>
  <c r="CB230" i="21"/>
  <c r="CC230" i="21" s="1"/>
  <c r="CJ230" i="21" s="1"/>
  <c r="CB161" i="21"/>
  <c r="CC161" i="21" s="1"/>
  <c r="CJ161" i="21" s="1"/>
  <c r="BU161" i="21"/>
  <c r="CI161" i="21" s="1"/>
  <c r="CN161" i="21" s="1"/>
  <c r="CO144" i="21"/>
  <c r="CB277" i="21"/>
  <c r="CC277" i="21" s="1"/>
  <c r="CJ277" i="21" s="1"/>
  <c r="BU277" i="21"/>
  <c r="CI277" i="21" s="1"/>
  <c r="CN277" i="21" s="1"/>
  <c r="CB232" i="21"/>
  <c r="CC232" i="21" s="1"/>
  <c r="CJ232" i="21" s="1"/>
  <c r="BU232" i="21"/>
  <c r="CI232" i="21" s="1"/>
  <c r="CN232" i="21" s="1"/>
  <c r="CO101" i="21"/>
  <c r="CB19" i="21"/>
  <c r="CC19" i="21" s="1"/>
  <c r="CJ19" i="21" s="1"/>
  <c r="BU19" i="21"/>
  <c r="CI19" i="21" s="1"/>
  <c r="CN19" i="21" s="1"/>
  <c r="CO137" i="21"/>
  <c r="CB43" i="21"/>
  <c r="CC43" i="21" s="1"/>
  <c r="CJ43" i="21" s="1"/>
  <c r="BU43" i="21"/>
  <c r="CI43" i="21" s="1"/>
  <c r="CN43" i="21" s="1"/>
  <c r="CB51" i="21"/>
  <c r="CC51" i="21" s="1"/>
  <c r="CJ51" i="21" s="1"/>
  <c r="BU51" i="21"/>
  <c r="CI51" i="21" s="1"/>
  <c r="CN51" i="21" s="1"/>
  <c r="CB50" i="21"/>
  <c r="CC50" i="21" s="1"/>
  <c r="CJ50" i="21" s="1"/>
  <c r="BU50" i="21"/>
  <c r="CI50" i="21" s="1"/>
  <c r="CN50" i="21" s="1"/>
  <c r="CB185" i="21"/>
  <c r="CC185" i="21" s="1"/>
  <c r="CJ185" i="21" s="1"/>
  <c r="BU185" i="21"/>
  <c r="CI185" i="21" s="1"/>
  <c r="CN185" i="21" s="1"/>
  <c r="BU30" i="21"/>
  <c r="CI30" i="21" s="1"/>
  <c r="CN30" i="21" s="1"/>
  <c r="CB30" i="21"/>
  <c r="CC30" i="21" s="1"/>
  <c r="CJ30" i="21" s="1"/>
  <c r="CB238" i="21"/>
  <c r="CC238" i="21" s="1"/>
  <c r="CJ238" i="21" s="1"/>
  <c r="BU238" i="21"/>
  <c r="CI238" i="21" s="1"/>
  <c r="CN238" i="21" s="1"/>
  <c r="CO268" i="21"/>
  <c r="CB65" i="21"/>
  <c r="CC65" i="21" s="1"/>
  <c r="CJ65" i="21" s="1"/>
  <c r="BU65" i="21"/>
  <c r="CI65" i="21" s="1"/>
  <c r="CN65" i="21" s="1"/>
  <c r="CB40" i="21"/>
  <c r="CC40" i="21" s="1"/>
  <c r="CJ40" i="21" s="1"/>
  <c r="BU40" i="21"/>
  <c r="CI40" i="21" s="1"/>
  <c r="CN40" i="21" s="1"/>
  <c r="CO199" i="21"/>
  <c r="CB124" i="21"/>
  <c r="CC124" i="21" s="1"/>
  <c r="CJ124" i="21" s="1"/>
  <c r="BU124" i="21"/>
  <c r="CI124" i="21" s="1"/>
  <c r="CN124" i="21" s="1"/>
  <c r="CB15" i="21"/>
  <c r="BU15" i="21"/>
  <c r="CO92" i="21"/>
  <c r="CB269" i="21"/>
  <c r="CC269" i="21" s="1"/>
  <c r="CJ269" i="21" s="1"/>
  <c r="BU269" i="21"/>
  <c r="CI269" i="21" s="1"/>
  <c r="CN269" i="21" s="1"/>
  <c r="BU306" i="21"/>
  <c r="CI306" i="21" s="1"/>
  <c r="CN306" i="21" s="1"/>
  <c r="CB306" i="21"/>
  <c r="CC306" i="21" s="1"/>
  <c r="CJ306" i="21" s="1"/>
  <c r="CB270" i="21"/>
  <c r="CC270" i="21" s="1"/>
  <c r="CJ270" i="21" s="1"/>
  <c r="BU270" i="21"/>
  <c r="CI270" i="21" s="1"/>
  <c r="CN270" i="21" s="1"/>
  <c r="CB84" i="21"/>
  <c r="CC84" i="21" s="1"/>
  <c r="CJ84" i="21" s="1"/>
  <c r="BU84" i="21"/>
  <c r="CI84" i="21" s="1"/>
  <c r="CN84" i="21" s="1"/>
  <c r="CB69" i="21"/>
  <c r="CC69" i="21" s="1"/>
  <c r="CJ69" i="21" s="1"/>
  <c r="BU69" i="21"/>
  <c r="CI69" i="21" s="1"/>
  <c r="CN69" i="21" s="1"/>
  <c r="BU292" i="21"/>
  <c r="CI292" i="21" s="1"/>
  <c r="CN292" i="21" s="1"/>
  <c r="CB292" i="21"/>
  <c r="CC292" i="21" s="1"/>
  <c r="CJ292" i="21" s="1"/>
  <c r="CB57" i="21"/>
  <c r="CC57" i="21" s="1"/>
  <c r="CJ57" i="21" s="1"/>
  <c r="BU57" i="21"/>
  <c r="CI57" i="21" s="1"/>
  <c r="CN57" i="21" s="1"/>
  <c r="CB273" i="21"/>
  <c r="CC273" i="21" s="1"/>
  <c r="CJ273" i="21" s="1"/>
  <c r="BU273" i="21"/>
  <c r="CI273" i="21" s="1"/>
  <c r="CN273" i="21" s="1"/>
  <c r="BU246" i="21"/>
  <c r="CI246" i="21" s="1"/>
  <c r="CN246" i="21" s="1"/>
  <c r="CB246" i="21"/>
  <c r="CC246" i="21" s="1"/>
  <c r="CJ246" i="21" s="1"/>
  <c r="CB143" i="21"/>
  <c r="CC143" i="21" s="1"/>
  <c r="CJ143" i="21" s="1"/>
  <c r="BU143" i="21"/>
  <c r="CI143" i="21" s="1"/>
  <c r="CN143" i="21" s="1"/>
  <c r="CB300" i="21"/>
  <c r="CC300" i="21" s="1"/>
  <c r="CJ300" i="21" s="1"/>
  <c r="BU300" i="21"/>
  <c r="CI300" i="21" s="1"/>
  <c r="CN300" i="21" s="1"/>
  <c r="BU38" i="21"/>
  <c r="CI38" i="21" s="1"/>
  <c r="CN38" i="21" s="1"/>
  <c r="CB38" i="21"/>
  <c r="CC38" i="21" s="1"/>
  <c r="CJ38" i="21" s="1"/>
  <c r="CB24" i="21"/>
  <c r="CC24" i="21" s="1"/>
  <c r="CJ24" i="21" s="1"/>
  <c r="BU24" i="21"/>
  <c r="CI24" i="21" s="1"/>
  <c r="CN24" i="21" s="1"/>
  <c r="CO44" i="21"/>
  <c r="CO110" i="21"/>
  <c r="CO178" i="21"/>
  <c r="CB23" i="21"/>
  <c r="CC23" i="21" s="1"/>
  <c r="CJ23" i="21" s="1"/>
  <c r="BU23" i="21"/>
  <c r="CI23" i="21" s="1"/>
  <c r="CN23" i="21" s="1"/>
  <c r="CO301" i="21"/>
  <c r="CB202" i="21"/>
  <c r="CC202" i="21" s="1"/>
  <c r="CJ202" i="21" s="1"/>
  <c r="BU202" i="21"/>
  <c r="CI202" i="21" s="1"/>
  <c r="CN202" i="21" s="1"/>
  <c r="CO28" i="21"/>
  <c r="CB32" i="21"/>
  <c r="CC32" i="21" s="1"/>
  <c r="CJ32" i="21" s="1"/>
  <c r="BU32" i="21"/>
  <c r="CI32" i="21" s="1"/>
  <c r="CN32" i="21" s="1"/>
  <c r="CO33" i="21"/>
  <c r="CO239" i="21"/>
  <c r="BU195" i="21"/>
  <c r="CI195" i="21" s="1"/>
  <c r="CN195" i="21" s="1"/>
  <c r="CB195" i="21"/>
  <c r="CC195" i="21" s="1"/>
  <c r="CJ195" i="21" s="1"/>
  <c r="CO303" i="21"/>
  <c r="CO294" i="21"/>
  <c r="CO194" i="21"/>
  <c r="CB27" i="21"/>
  <c r="CC27" i="21" s="1"/>
  <c r="CJ27" i="21" s="1"/>
  <c r="BU27" i="21"/>
  <c r="CI27" i="21" s="1"/>
  <c r="CN27" i="21" s="1"/>
  <c r="CO244" i="21"/>
  <c r="N46" i="6"/>
  <c r="N251" i="6"/>
  <c r="G10" i="6"/>
  <c r="N129" i="6"/>
  <c r="N168" i="6"/>
  <c r="N217" i="6"/>
  <c r="N266" i="6"/>
  <c r="N12" i="6"/>
  <c r="N191" i="6"/>
  <c r="N248" i="6"/>
  <c r="N214" i="6"/>
  <c r="N267" i="6"/>
  <c r="N287" i="6"/>
  <c r="N238" i="6"/>
  <c r="N263" i="6"/>
  <c r="N79" i="6"/>
  <c r="N78" i="6"/>
  <c r="N187" i="6"/>
  <c r="N241" i="6"/>
  <c r="N45" i="6"/>
  <c r="N30" i="6"/>
  <c r="N24" i="6"/>
  <c r="N306" i="6"/>
  <c r="N243" i="6"/>
  <c r="N185" i="6"/>
  <c r="N201" i="6"/>
  <c r="N82" i="6"/>
  <c r="N260" i="6"/>
  <c r="N88" i="6"/>
  <c r="N290" i="6"/>
  <c r="N64" i="6"/>
  <c r="N272" i="6"/>
  <c r="N258" i="6"/>
  <c r="N242" i="6"/>
  <c r="N309" i="6"/>
  <c r="N132" i="6"/>
  <c r="N35" i="6"/>
  <c r="N280" i="6"/>
  <c r="N289" i="6"/>
  <c r="N38" i="6"/>
  <c r="N285" i="6"/>
  <c r="N169" i="6"/>
  <c r="N164" i="6"/>
  <c r="N281" i="6"/>
  <c r="N276" i="6"/>
  <c r="N97" i="6"/>
  <c r="N72" i="6"/>
  <c r="N92" i="6"/>
  <c r="N207" i="6"/>
  <c r="N313" i="6"/>
  <c r="N151" i="6"/>
  <c r="N228" i="6"/>
  <c r="N304" i="6"/>
  <c r="N49" i="6"/>
  <c r="N279" i="6"/>
  <c r="N95" i="6"/>
  <c r="N13" i="6"/>
  <c r="N104" i="6"/>
  <c r="N245" i="6"/>
  <c r="N125" i="6"/>
  <c r="N126" i="6"/>
  <c r="N220" i="6"/>
  <c r="N305" i="6"/>
  <c r="N128" i="6"/>
  <c r="N148" i="6"/>
  <c r="N224" i="6"/>
  <c r="N37" i="6"/>
  <c r="N111" i="6"/>
  <c r="N135" i="6"/>
  <c r="N307" i="6"/>
  <c r="N141" i="6"/>
  <c r="N288" i="6"/>
  <c r="N298" i="6"/>
  <c r="N67" i="6"/>
  <c r="N273" i="6"/>
  <c r="N175" i="6"/>
  <c r="N250" i="6"/>
  <c r="N118" i="6"/>
  <c r="N167" i="6"/>
  <c r="N87" i="6"/>
  <c r="N156" i="6"/>
  <c r="N271" i="6"/>
  <c r="N150" i="6"/>
  <c r="N105" i="6"/>
  <c r="N160" i="6"/>
  <c r="N261" i="6"/>
  <c r="N170" i="6"/>
  <c r="N27" i="6"/>
  <c r="N163" i="6"/>
  <c r="N155" i="6"/>
  <c r="N115" i="6"/>
  <c r="N110" i="6"/>
  <c r="N308" i="6"/>
  <c r="N106" i="6"/>
  <c r="N85" i="6"/>
  <c r="N25" i="6"/>
  <c r="N246" i="6"/>
  <c r="N19" i="6"/>
  <c r="N223" i="6"/>
  <c r="N209" i="6"/>
  <c r="N75" i="6"/>
  <c r="N236" i="6"/>
  <c r="N186" i="6"/>
  <c r="N139" i="6"/>
  <c r="N179" i="6"/>
  <c r="N265" i="6"/>
  <c r="N90" i="6"/>
  <c r="N194" i="6"/>
  <c r="N275" i="6"/>
  <c r="N268" i="6"/>
  <c r="N314" i="6"/>
  <c r="N17" i="6"/>
  <c r="N262" i="6"/>
  <c r="N40" i="6"/>
  <c r="M10" i="6"/>
  <c r="N190" i="6"/>
  <c r="N252" i="6"/>
  <c r="N96" i="6"/>
  <c r="N149" i="6"/>
  <c r="N297" i="6"/>
  <c r="N124" i="6"/>
  <c r="N119" i="6"/>
  <c r="N39" i="6"/>
  <c r="N299" i="6"/>
  <c r="N31" i="6"/>
  <c r="N188" i="6"/>
  <c r="N32" i="6"/>
  <c r="N44" i="6"/>
  <c r="N131" i="6"/>
  <c r="N133" i="6"/>
  <c r="N134" i="6"/>
  <c r="N300" i="6"/>
  <c r="N136" i="6"/>
  <c r="N36" i="6"/>
  <c r="N283" i="6"/>
  <c r="N63" i="6"/>
  <c r="N113" i="6"/>
  <c r="N83" i="6"/>
  <c r="N107" i="6"/>
  <c r="N221" i="6"/>
  <c r="N162" i="6"/>
  <c r="N202" i="6"/>
  <c r="N203" i="6"/>
  <c r="N198" i="6"/>
  <c r="N296" i="6"/>
  <c r="N18" i="6"/>
  <c r="N76" i="6"/>
  <c r="N282" i="6"/>
  <c r="N277" i="6"/>
  <c r="N138" i="6"/>
  <c r="N146" i="6"/>
  <c r="N311" i="6"/>
  <c r="N142" i="6"/>
  <c r="N219" i="6"/>
  <c r="N60" i="6"/>
  <c r="N269" i="6"/>
  <c r="N57" i="6"/>
  <c r="N127" i="6"/>
  <c r="N71" i="6"/>
  <c r="N291" i="6"/>
  <c r="N123" i="6"/>
  <c r="N100" i="6"/>
  <c r="N103" i="6"/>
  <c r="N166" i="6"/>
  <c r="N227" i="6"/>
  <c r="N232" i="6"/>
  <c r="N173" i="6"/>
  <c r="N225" i="6"/>
  <c r="N47" i="6"/>
  <c r="N259" i="6"/>
  <c r="N205" i="6"/>
  <c r="N94" i="6"/>
  <c r="N165" i="6"/>
  <c r="N303" i="6"/>
  <c r="N84" i="6"/>
  <c r="N183" i="6"/>
  <c r="N239" i="6"/>
  <c r="N270" i="6"/>
  <c r="N204" i="6"/>
  <c r="N159" i="6"/>
  <c r="N108" i="6"/>
  <c r="N154" i="6"/>
  <c r="N215" i="6"/>
  <c r="N116" i="6"/>
  <c r="N199" i="6"/>
  <c r="N180" i="6"/>
  <c r="N80" i="6"/>
  <c r="N140" i="6"/>
  <c r="N229" i="6"/>
  <c r="N193" i="6"/>
  <c r="N295" i="6"/>
  <c r="N34" i="6"/>
  <c r="N66" i="6"/>
  <c r="N28" i="6"/>
  <c r="N153" i="6"/>
  <c r="N22" i="6"/>
  <c r="N52" i="6"/>
  <c r="N189" i="6"/>
  <c r="N226" i="6"/>
  <c r="N195" i="6"/>
  <c r="N23" i="6"/>
  <c r="N192" i="6"/>
  <c r="N70" i="6"/>
  <c r="N254" i="6"/>
  <c r="N301" i="6"/>
  <c r="N98" i="6"/>
  <c r="N231" i="6"/>
  <c r="N197" i="6"/>
  <c r="N244" i="6"/>
  <c r="N274" i="6"/>
  <c r="N109" i="6"/>
  <c r="N302" i="6"/>
  <c r="N177" i="6"/>
  <c r="N182" i="6"/>
  <c r="N137" i="6"/>
  <c r="N144" i="6"/>
  <c r="N213" i="6"/>
  <c r="N42" i="6"/>
  <c r="N59" i="6"/>
  <c r="N101" i="6"/>
  <c r="N286" i="6"/>
  <c r="N20" i="6"/>
  <c r="E10" i="6"/>
  <c r="N93" i="6"/>
  <c r="N68" i="6"/>
  <c r="N121" i="6"/>
  <c r="N21" i="6"/>
  <c r="N211" i="6"/>
  <c r="N143" i="6"/>
  <c r="N152" i="6"/>
  <c r="N81" i="6"/>
  <c r="I10" i="6"/>
  <c r="N184" i="6"/>
  <c r="N74" i="6"/>
  <c r="N130" i="6"/>
  <c r="N171" i="6"/>
  <c r="N48" i="6"/>
  <c r="N196" i="6"/>
  <c r="N41" i="6"/>
  <c r="N310" i="6"/>
  <c r="N240" i="6"/>
  <c r="N233" i="6"/>
  <c r="N50" i="6"/>
  <c r="K10" i="6"/>
  <c r="N51" i="6"/>
  <c r="N158" i="6"/>
  <c r="N181" i="6"/>
  <c r="N56" i="6"/>
  <c r="N14" i="6"/>
  <c r="N29" i="6"/>
  <c r="N161" i="6"/>
  <c r="N208" i="6"/>
  <c r="N230" i="6"/>
  <c r="N58" i="6"/>
  <c r="N157" i="6"/>
  <c r="N120" i="6"/>
  <c r="N284" i="6"/>
  <c r="N174" i="6"/>
  <c r="N62" i="6"/>
  <c r="N61" i="6"/>
  <c r="N206" i="6"/>
  <c r="N292" i="6"/>
  <c r="N247" i="6"/>
  <c r="N216" i="6"/>
  <c r="N235" i="6"/>
  <c r="N65" i="6"/>
  <c r="N200" i="6"/>
  <c r="N114" i="6"/>
  <c r="N212" i="6"/>
  <c r="N222" i="6"/>
  <c r="N102" i="6"/>
  <c r="N176" i="6"/>
  <c r="N218" i="6"/>
  <c r="N86" i="6"/>
  <c r="N73" i="6"/>
  <c r="N117" i="6"/>
  <c r="N77" i="6"/>
  <c r="N122" i="6"/>
  <c r="N99" i="6"/>
  <c r="N178" i="6"/>
  <c r="N256" i="6"/>
  <c r="N312" i="6"/>
  <c r="N234" i="6"/>
  <c r="N89" i="6"/>
  <c r="N255" i="6"/>
  <c r="N293" i="6"/>
  <c r="N257" i="6"/>
  <c r="N249" i="6"/>
  <c r="N253" i="6"/>
  <c r="N43" i="6"/>
  <c r="N16" i="6"/>
  <c r="N55" i="6"/>
  <c r="N147" i="6"/>
  <c r="N264" i="6"/>
  <c r="CO302" i="21" l="1"/>
  <c r="CO248" i="21"/>
  <c r="CO245" i="21"/>
  <c r="CO143" i="21"/>
  <c r="CO30" i="21"/>
  <c r="CO59" i="21"/>
  <c r="CO235" i="21"/>
  <c r="CO119" i="21"/>
  <c r="CO95" i="21"/>
  <c r="CO182" i="21"/>
  <c r="CO27" i="21"/>
  <c r="CO219" i="21"/>
  <c r="CO38" i="21"/>
  <c r="CO118" i="21"/>
  <c r="CO23" i="21"/>
  <c r="CO50" i="21"/>
  <c r="CO123" i="21"/>
  <c r="CO122" i="21"/>
  <c r="CO158" i="21"/>
  <c r="CO261" i="21"/>
  <c r="CO113" i="21"/>
  <c r="CO281" i="21"/>
  <c r="CO62" i="21"/>
  <c r="CO72" i="21"/>
  <c r="CO251" i="21"/>
  <c r="CO104" i="21"/>
  <c r="CO14" i="21"/>
  <c r="CO227" i="21"/>
  <c r="CO259" i="21"/>
  <c r="CO98" i="21"/>
  <c r="CO31" i="21"/>
  <c r="CO70" i="21"/>
  <c r="CO139" i="21"/>
  <c r="CO16" i="21"/>
  <c r="CO184" i="21"/>
  <c r="CO73" i="21"/>
  <c r="CO217" i="21"/>
  <c r="CO214" i="21"/>
  <c r="CO74" i="21"/>
  <c r="CO188" i="21"/>
  <c r="CO22" i="21"/>
  <c r="CO87" i="21"/>
  <c r="CO64" i="21"/>
  <c r="CO105" i="21"/>
  <c r="CO267" i="21"/>
  <c r="CO145" i="21"/>
  <c r="CO156" i="21"/>
  <c r="CO277" i="21"/>
  <c r="CO202" i="21"/>
  <c r="CO24" i="21"/>
  <c r="CO69" i="21"/>
  <c r="CO269" i="21"/>
  <c r="CO107" i="21"/>
  <c r="CO128" i="21"/>
  <c r="CO258" i="21"/>
  <c r="CO205" i="21"/>
  <c r="CO192" i="21"/>
  <c r="CO150" i="21"/>
  <c r="CO174" i="21"/>
  <c r="CO166" i="21"/>
  <c r="CO65" i="21"/>
  <c r="CO35" i="21"/>
  <c r="CO206" i="21"/>
  <c r="CO96" i="21"/>
  <c r="CO253" i="21"/>
  <c r="CO298" i="21"/>
  <c r="CO151" i="21"/>
  <c r="CO32" i="21"/>
  <c r="CO300" i="21"/>
  <c r="CO57" i="21"/>
  <c r="CO270" i="21"/>
  <c r="CO67" i="21"/>
  <c r="CO80" i="21"/>
  <c r="CO153" i="21"/>
  <c r="CO115" i="21"/>
  <c r="CO175" i="21"/>
  <c r="CO142" i="21"/>
  <c r="CO280" i="21"/>
  <c r="CO124" i="21"/>
  <c r="CO238" i="21"/>
  <c r="CO51" i="21"/>
  <c r="CO126" i="21"/>
  <c r="CO284" i="21"/>
  <c r="CO222" i="21"/>
  <c r="CO89" i="21"/>
  <c r="CO249" i="21"/>
  <c r="CO102" i="21"/>
  <c r="CO243" i="21"/>
  <c r="CC15" i="21"/>
  <c r="CO292" i="21"/>
  <c r="CO306" i="21"/>
  <c r="CO19" i="21"/>
  <c r="CO162" i="21"/>
  <c r="CO262" i="21"/>
  <c r="CO88" i="21"/>
  <c r="CO195" i="21"/>
  <c r="CO246" i="21"/>
  <c r="CO161" i="21"/>
  <c r="CO147" i="21"/>
  <c r="CO49" i="21"/>
  <c r="CO230" i="21"/>
  <c r="CO290" i="21"/>
  <c r="CO198" i="21"/>
  <c r="CO131" i="21"/>
  <c r="CO40" i="21"/>
  <c r="CO273" i="21"/>
  <c r="CO84" i="21"/>
  <c r="CI15" i="21"/>
  <c r="CN15" i="21" s="1"/>
  <c r="CO185" i="21"/>
  <c r="CO43" i="21"/>
  <c r="CO232" i="21"/>
  <c r="CO193" i="21"/>
  <c r="CO215" i="21"/>
  <c r="CO210" i="21"/>
  <c r="CO125" i="21"/>
  <c r="CO169" i="21"/>
  <c r="BT11" i="21"/>
  <c r="BT10" i="21"/>
  <c r="BM10" i="21"/>
  <c r="BM11" i="21"/>
  <c r="CO254" i="21"/>
  <c r="CO68" i="21"/>
  <c r="CO278" i="21"/>
  <c r="CO177" i="21"/>
  <c r="N10" i="6"/>
  <c r="BU11" i="21" l="1"/>
  <c r="BU10" i="21"/>
  <c r="CB10" i="21"/>
  <c r="CB11" i="21"/>
  <c r="CJ15" i="21"/>
  <c r="CO15" i="21" s="1"/>
  <c r="AH32" i="5"/>
  <c r="AB32" i="5"/>
  <c r="AH22" i="5"/>
  <c r="AB22" i="5"/>
  <c r="AH187" i="5"/>
  <c r="AB187" i="5"/>
  <c r="AH119" i="5"/>
  <c r="AB119" i="5"/>
  <c r="AH122" i="5"/>
  <c r="AB122" i="5"/>
  <c r="AH71" i="5"/>
  <c r="AB71" i="5"/>
  <c r="AH31" i="5"/>
  <c r="AB31" i="5"/>
  <c r="AH263" i="5"/>
  <c r="AB263" i="5"/>
  <c r="AH271" i="5"/>
  <c r="AB271" i="5"/>
  <c r="AH136" i="5"/>
  <c r="AB136" i="5"/>
  <c r="AH130" i="5"/>
  <c r="AB130" i="5"/>
  <c r="AH89" i="5"/>
  <c r="AB89" i="5"/>
  <c r="AH68" i="5"/>
  <c r="AB68" i="5"/>
  <c r="AH164" i="5"/>
  <c r="AB164" i="5"/>
  <c r="AH69" i="5"/>
  <c r="AB69" i="5"/>
  <c r="AH192" i="5"/>
  <c r="AB192" i="5"/>
  <c r="AH238" i="5"/>
  <c r="AB238" i="5"/>
  <c r="AH190" i="5"/>
  <c r="AB190" i="5"/>
  <c r="AH44" i="5"/>
  <c r="AB44" i="5"/>
  <c r="AH83" i="5"/>
  <c r="AB83" i="5"/>
  <c r="AH227" i="5"/>
  <c r="AB227" i="5"/>
  <c r="AH155" i="5"/>
  <c r="AB155" i="5"/>
  <c r="AH258" i="5"/>
  <c r="AB258" i="5"/>
  <c r="AH148" i="5"/>
  <c r="AB148" i="5"/>
  <c r="AH62" i="5"/>
  <c r="AB62" i="5"/>
  <c r="AH46" i="5"/>
  <c r="AB46" i="5"/>
  <c r="AH199" i="5"/>
  <c r="AB199" i="5"/>
  <c r="AH33" i="5"/>
  <c r="AB33" i="5"/>
  <c r="AH29" i="5"/>
  <c r="AB29" i="5"/>
  <c r="AH287" i="5"/>
  <c r="AB287" i="5"/>
  <c r="AH228" i="5"/>
  <c r="AB228" i="5"/>
  <c r="AH207" i="5"/>
  <c r="AB207" i="5"/>
  <c r="AH39" i="5"/>
  <c r="AB39" i="5"/>
  <c r="AH166" i="5"/>
  <c r="Y166" i="5" s="1"/>
  <c r="AB166" i="5"/>
  <c r="AH80" i="5"/>
  <c r="AB80" i="5"/>
  <c r="AH210" i="5"/>
  <c r="AB210" i="5"/>
  <c r="AH245" i="5"/>
  <c r="AB245" i="5"/>
  <c r="AH116" i="5"/>
  <c r="AB116" i="5"/>
  <c r="AH153" i="5"/>
  <c r="AB153" i="5"/>
  <c r="AH37" i="5"/>
  <c r="AB37" i="5"/>
  <c r="AH103" i="5"/>
  <c r="AB103" i="5"/>
  <c r="AH38" i="5"/>
  <c r="AB38" i="5"/>
  <c r="AH217" i="5"/>
  <c r="AB217" i="5"/>
  <c r="AH66" i="5"/>
  <c r="AB66" i="5"/>
  <c r="AH110" i="5"/>
  <c r="AB110" i="5"/>
  <c r="AH165" i="5"/>
  <c r="AB165" i="5"/>
  <c r="AH289" i="5"/>
  <c r="AB289" i="5"/>
  <c r="AH222" i="5"/>
  <c r="AB222" i="5"/>
  <c r="AH11" i="5"/>
  <c r="AB11" i="5"/>
  <c r="AH264" i="5"/>
  <c r="AB264" i="5"/>
  <c r="AH91" i="5"/>
  <c r="AB91" i="5"/>
  <c r="AH178" i="5"/>
  <c r="AB178" i="5"/>
  <c r="AH234" i="5"/>
  <c r="AB234" i="5"/>
  <c r="AH272" i="5"/>
  <c r="AB272" i="5"/>
  <c r="AH273" i="5"/>
  <c r="AB273" i="5"/>
  <c r="AH292" i="5"/>
  <c r="AB292" i="5"/>
  <c r="AH225" i="5"/>
  <c r="AB225" i="5"/>
  <c r="AH275" i="5"/>
  <c r="AB275" i="5"/>
  <c r="AH281" i="5"/>
  <c r="AB281" i="5"/>
  <c r="AH259" i="5"/>
  <c r="AB259" i="5"/>
  <c r="AH111" i="5"/>
  <c r="AB111" i="5"/>
  <c r="AH184" i="5"/>
  <c r="AB184" i="5"/>
  <c r="AH220" i="5"/>
  <c r="AB220" i="5"/>
  <c r="AH216" i="5"/>
  <c r="AB216" i="5"/>
  <c r="AH236" i="5"/>
  <c r="AB236" i="5"/>
  <c r="AH226" i="5"/>
  <c r="AB226" i="5"/>
  <c r="AH133" i="5"/>
  <c r="AB133" i="5"/>
  <c r="AH64" i="5"/>
  <c r="AB64" i="5"/>
  <c r="AH104" i="5"/>
  <c r="AB104" i="5"/>
  <c r="AH21" i="5"/>
  <c r="AB21" i="5"/>
  <c r="AH240" i="5"/>
  <c r="AB240" i="5"/>
  <c r="AH163" i="5"/>
  <c r="AB163" i="5"/>
  <c r="AH231" i="5"/>
  <c r="AB231" i="5"/>
  <c r="AH276" i="5"/>
  <c r="AB276" i="5"/>
  <c r="AH60" i="5"/>
  <c r="AB60" i="5"/>
  <c r="AH213" i="5"/>
  <c r="AB213" i="5"/>
  <c r="AH16" i="5"/>
  <c r="AB16" i="5"/>
  <c r="AH161" i="5"/>
  <c r="AB161" i="5"/>
  <c r="AH229" i="5"/>
  <c r="Y229" i="5" s="1"/>
  <c r="AB229" i="5"/>
  <c r="AH204" i="5"/>
  <c r="AB204" i="5"/>
  <c r="AH286" i="5"/>
  <c r="AB286" i="5"/>
  <c r="AH75" i="5"/>
  <c r="AB75" i="5"/>
  <c r="AH172" i="5"/>
  <c r="AB172" i="5"/>
  <c r="AH121" i="5"/>
  <c r="AB121" i="5"/>
  <c r="AH58" i="5"/>
  <c r="AB58" i="5"/>
  <c r="AH218" i="5"/>
  <c r="AB218" i="5"/>
  <c r="AH138" i="5"/>
  <c r="AB138" i="5"/>
  <c r="AH34" i="5"/>
  <c r="AB34" i="5"/>
  <c r="AH98" i="5"/>
  <c r="AB98" i="5"/>
  <c r="AH59" i="5"/>
  <c r="AB59" i="5"/>
  <c r="AH294" i="5"/>
  <c r="AB294" i="5"/>
  <c r="AH196" i="5"/>
  <c r="AB196" i="5"/>
  <c r="AH221" i="5"/>
  <c r="AB221" i="5"/>
  <c r="AH144" i="5"/>
  <c r="AB144" i="5"/>
  <c r="AH194" i="5"/>
  <c r="AB194" i="5"/>
  <c r="AH283" i="5"/>
  <c r="AB283" i="5"/>
  <c r="AH137" i="5"/>
  <c r="AB137" i="5"/>
  <c r="AH36" i="5"/>
  <c r="AB36" i="5"/>
  <c r="AH223" i="5"/>
  <c r="AB223" i="5"/>
  <c r="AH183" i="5"/>
  <c r="AB183" i="5"/>
  <c r="AH53" i="5"/>
  <c r="AB53" i="5"/>
  <c r="AH141" i="5"/>
  <c r="AB141" i="5"/>
  <c r="AH70" i="5"/>
  <c r="AB70" i="5"/>
  <c r="AH167" i="5"/>
  <c r="AB167" i="5"/>
  <c r="AH247" i="5"/>
  <c r="AB247" i="5"/>
  <c r="AH82" i="5"/>
  <c r="AB82" i="5"/>
  <c r="AH56" i="5"/>
  <c r="AB56" i="5"/>
  <c r="AH41" i="5"/>
  <c r="AB41" i="5"/>
  <c r="AH55" i="5"/>
  <c r="AB55" i="5"/>
  <c r="AH49" i="5"/>
  <c r="AB49" i="5"/>
  <c r="AH301" i="5"/>
  <c r="AB301" i="5"/>
  <c r="AH181" i="5"/>
  <c r="AB181" i="5"/>
  <c r="AH76" i="5"/>
  <c r="AB76" i="5"/>
  <c r="AH169" i="5"/>
  <c r="AB169" i="5"/>
  <c r="AH35" i="5"/>
  <c r="AB35" i="5"/>
  <c r="AH63" i="5"/>
  <c r="AB63" i="5"/>
  <c r="AH202" i="5"/>
  <c r="AB202" i="5"/>
  <c r="AH302" i="5"/>
  <c r="AB302" i="5"/>
  <c r="AH151" i="5"/>
  <c r="AB151" i="5"/>
  <c r="AH256" i="5"/>
  <c r="AB256" i="5"/>
  <c r="AH50" i="5"/>
  <c r="AB50" i="5"/>
  <c r="AH24" i="5"/>
  <c r="AB24" i="5"/>
  <c r="AH212" i="5"/>
  <c r="AB212" i="5"/>
  <c r="AH135" i="5"/>
  <c r="AB135" i="5"/>
  <c r="AH261" i="5"/>
  <c r="AB261" i="5"/>
  <c r="AH284" i="5"/>
  <c r="AB284" i="5"/>
  <c r="AH176" i="5"/>
  <c r="AB176" i="5"/>
  <c r="AH270" i="5"/>
  <c r="AB270" i="5"/>
  <c r="AH262" i="5"/>
  <c r="AB262" i="5"/>
  <c r="AH201" i="5"/>
  <c r="Y201" i="5" s="1"/>
  <c r="AB201" i="5"/>
  <c r="AH253" i="5"/>
  <c r="AB253" i="5"/>
  <c r="AH248" i="5"/>
  <c r="AB248" i="5"/>
  <c r="AH124" i="5"/>
  <c r="AB124" i="5"/>
  <c r="AH180" i="5"/>
  <c r="AB180" i="5"/>
  <c r="AH200" i="5"/>
  <c r="AB200" i="5"/>
  <c r="AH118" i="5"/>
  <c r="AB118" i="5"/>
  <c r="AH162" i="5"/>
  <c r="AB162" i="5"/>
  <c r="AH235" i="5"/>
  <c r="AB235" i="5"/>
  <c r="AH230" i="5"/>
  <c r="AB230" i="5"/>
  <c r="AH174" i="5"/>
  <c r="AB174" i="5"/>
  <c r="AH96" i="5"/>
  <c r="AB96" i="5"/>
  <c r="AH179" i="5"/>
  <c r="AB179" i="5"/>
  <c r="AH15" i="5"/>
  <c r="AB15" i="5"/>
  <c r="AH290" i="5"/>
  <c r="AB290" i="5"/>
  <c r="AH198" i="5"/>
  <c r="Y198" i="5" s="1"/>
  <c r="AB198" i="5"/>
  <c r="AH61" i="5"/>
  <c r="AB61" i="5"/>
  <c r="AH142" i="5"/>
  <c r="AB142" i="5"/>
  <c r="AH94" i="5"/>
  <c r="AB94" i="5"/>
  <c r="AH175" i="5"/>
  <c r="AB175" i="5"/>
  <c r="AH266" i="5"/>
  <c r="AB266" i="5"/>
  <c r="AH25" i="5"/>
  <c r="AB25" i="5"/>
  <c r="AH127" i="5"/>
  <c r="AB127" i="5"/>
  <c r="AH40" i="5"/>
  <c r="AB40" i="5"/>
  <c r="AH125" i="5"/>
  <c r="AB125" i="5"/>
  <c r="AH140" i="5"/>
  <c r="AB140" i="5"/>
  <c r="AH291" i="5"/>
  <c r="AB291" i="5"/>
  <c r="AH42" i="5"/>
  <c r="AB42" i="5"/>
  <c r="AH300" i="5"/>
  <c r="AB300" i="5"/>
  <c r="AH185" i="5"/>
  <c r="AB185" i="5"/>
  <c r="AH215" i="5"/>
  <c r="AB215" i="5"/>
  <c r="AH85" i="5"/>
  <c r="AB85" i="5"/>
  <c r="AH285" i="5"/>
  <c r="AB285" i="5"/>
  <c r="AH93" i="5"/>
  <c r="AB93" i="5"/>
  <c r="AH232" i="5"/>
  <c r="AB232" i="5"/>
  <c r="AH143" i="5"/>
  <c r="AB143" i="5"/>
  <c r="AH208" i="5"/>
  <c r="AB208" i="5"/>
  <c r="AH67" i="5"/>
  <c r="AB67" i="5"/>
  <c r="AH114" i="5"/>
  <c r="AB114" i="5"/>
  <c r="AH145" i="5"/>
  <c r="AB145" i="5"/>
  <c r="AH45" i="5"/>
  <c r="AB45" i="5"/>
  <c r="AH65" i="5"/>
  <c r="AB65" i="5"/>
  <c r="AH128" i="5"/>
  <c r="AB128" i="5"/>
  <c r="AH28" i="5"/>
  <c r="AB28" i="5"/>
  <c r="AH84" i="5"/>
  <c r="AB84" i="5"/>
  <c r="AH214" i="5"/>
  <c r="AB214" i="5"/>
  <c r="AH101" i="5"/>
  <c r="AB101" i="5"/>
  <c r="AH74" i="5"/>
  <c r="AB74" i="5"/>
  <c r="AH17" i="5"/>
  <c r="AB17" i="5"/>
  <c r="AH246" i="5"/>
  <c r="AB246" i="5"/>
  <c r="AH88" i="5"/>
  <c r="AB88" i="5"/>
  <c r="AH303" i="5"/>
  <c r="Y303" i="5" s="1"/>
  <c r="AB303" i="5"/>
  <c r="AH90" i="5"/>
  <c r="AB90" i="5"/>
  <c r="AH79" i="5"/>
  <c r="AB79" i="5"/>
  <c r="AH20" i="5"/>
  <c r="AB20" i="5"/>
  <c r="AH134" i="5"/>
  <c r="AB134" i="5"/>
  <c r="AH108" i="5"/>
  <c r="Y108" i="5" s="1"/>
  <c r="AB108" i="5"/>
  <c r="AH115" i="5"/>
  <c r="AB115" i="5"/>
  <c r="AH239" i="5"/>
  <c r="AB239" i="5"/>
  <c r="AH78" i="5"/>
  <c r="AB78" i="5"/>
  <c r="AH157" i="5"/>
  <c r="AB157" i="5"/>
  <c r="AH18" i="5"/>
  <c r="AB18" i="5"/>
  <c r="AH113" i="5"/>
  <c r="AB113" i="5"/>
  <c r="AH48" i="5"/>
  <c r="AB48" i="5"/>
  <c r="AH95" i="5"/>
  <c r="AB95" i="5"/>
  <c r="AH30" i="5"/>
  <c r="AB30" i="5"/>
  <c r="AH27" i="5"/>
  <c r="AB27" i="5"/>
  <c r="AH254" i="5"/>
  <c r="AB254" i="5"/>
  <c r="AH77" i="5"/>
  <c r="AB77" i="5"/>
  <c r="AH107" i="5"/>
  <c r="AB107" i="5"/>
  <c r="AH191" i="5"/>
  <c r="AB191" i="5"/>
  <c r="AH299" i="5"/>
  <c r="AB299" i="5"/>
  <c r="AH14" i="5"/>
  <c r="AB14" i="5"/>
  <c r="AH177" i="5"/>
  <c r="AB177" i="5"/>
  <c r="AH296" i="5"/>
  <c r="AB296" i="5"/>
  <c r="AH149" i="5"/>
  <c r="AB149" i="5"/>
  <c r="AH150" i="5"/>
  <c r="AB150" i="5"/>
  <c r="AH102" i="5"/>
  <c r="AB102" i="5"/>
  <c r="AH252" i="5"/>
  <c r="AB252" i="5"/>
  <c r="AH197" i="5"/>
  <c r="AB197" i="5"/>
  <c r="AH242" i="5"/>
  <c r="AB242" i="5"/>
  <c r="AH160" i="5"/>
  <c r="AB160" i="5"/>
  <c r="AH250" i="5"/>
  <c r="AB250" i="5"/>
  <c r="AH126" i="5"/>
  <c r="AB126" i="5"/>
  <c r="AH132" i="5"/>
  <c r="AB132" i="5"/>
  <c r="AH237" i="5"/>
  <c r="AB237" i="5"/>
  <c r="AH81" i="5"/>
  <c r="AB81" i="5"/>
  <c r="AH257" i="5"/>
  <c r="AB257" i="5"/>
  <c r="AH159" i="5"/>
  <c r="AB159" i="5"/>
  <c r="AH269" i="5"/>
  <c r="AB269" i="5"/>
  <c r="AH156" i="5"/>
  <c r="AB156" i="5"/>
  <c r="AH131" i="5"/>
  <c r="AB131" i="5"/>
  <c r="AH13" i="5"/>
  <c r="AB13" i="5"/>
  <c r="AH170" i="5"/>
  <c r="AB170" i="5"/>
  <c r="AH158" i="5"/>
  <c r="AB158" i="5"/>
  <c r="AH182" i="5"/>
  <c r="AB182" i="5"/>
  <c r="AH51" i="5"/>
  <c r="AB51" i="5"/>
  <c r="AH112" i="5"/>
  <c r="AB112" i="5"/>
  <c r="AH193" i="5"/>
  <c r="AB193" i="5"/>
  <c r="AH280" i="5"/>
  <c r="AB280" i="5"/>
  <c r="AH106" i="5"/>
  <c r="AB106" i="5"/>
  <c r="AH54" i="5"/>
  <c r="AB54" i="5"/>
  <c r="AH129" i="5"/>
  <c r="AB129" i="5"/>
  <c r="AH205" i="5"/>
  <c r="AB205" i="5"/>
  <c r="AH120" i="5"/>
  <c r="AB120" i="5"/>
  <c r="AH267" i="5"/>
  <c r="AB267" i="5"/>
  <c r="AH73" i="5"/>
  <c r="AB73" i="5"/>
  <c r="AH57" i="5"/>
  <c r="AB57" i="5"/>
  <c r="AH251" i="5"/>
  <c r="AB251" i="5"/>
  <c r="AH224" i="5"/>
  <c r="AB224" i="5"/>
  <c r="AH186" i="5"/>
  <c r="AB186" i="5"/>
  <c r="AH298" i="5"/>
  <c r="AB298" i="5"/>
  <c r="AH23" i="5"/>
  <c r="AB23" i="5"/>
  <c r="AH100" i="5"/>
  <c r="Y100" i="5" s="1"/>
  <c r="AB100" i="5"/>
  <c r="AH105" i="5"/>
  <c r="AB105" i="5"/>
  <c r="AH87" i="5"/>
  <c r="AB87" i="5"/>
  <c r="AH295" i="5"/>
  <c r="AB295" i="5"/>
  <c r="AH233" i="5"/>
  <c r="AB233" i="5"/>
  <c r="AH92" i="5"/>
  <c r="AB92" i="5"/>
  <c r="AH206" i="5"/>
  <c r="AB206" i="5"/>
  <c r="AH72" i="5"/>
  <c r="AB72" i="5"/>
  <c r="AH168" i="5"/>
  <c r="AB168" i="5"/>
  <c r="AH52" i="5"/>
  <c r="AB52" i="5"/>
  <c r="AH279" i="5"/>
  <c r="AB279" i="5"/>
  <c r="AH293" i="5"/>
  <c r="AB293" i="5"/>
  <c r="AH255" i="5"/>
  <c r="AB255" i="5"/>
  <c r="AH268" i="5"/>
  <c r="AB268" i="5"/>
  <c r="AH249" i="5"/>
  <c r="AB249" i="5"/>
  <c r="AH244" i="5"/>
  <c r="AB244" i="5"/>
  <c r="AH26" i="5"/>
  <c r="AB26" i="5"/>
  <c r="AH288" i="5"/>
  <c r="AB288" i="5"/>
  <c r="AH47" i="5"/>
  <c r="AB47" i="5"/>
  <c r="AH171" i="5"/>
  <c r="AB171" i="5"/>
  <c r="AH243" i="5"/>
  <c r="AB243" i="5"/>
  <c r="AH99" i="5"/>
  <c r="AB99" i="5"/>
  <c r="AH209" i="5"/>
  <c r="AB209" i="5"/>
  <c r="AH297" i="5"/>
  <c r="AB297" i="5"/>
  <c r="AH12" i="5"/>
  <c r="AB12" i="5"/>
  <c r="AH43" i="5"/>
  <c r="AB43" i="5"/>
  <c r="AH188" i="5"/>
  <c r="AB188" i="5"/>
  <c r="AH152" i="5"/>
  <c r="AB152" i="5"/>
  <c r="AH154" i="5"/>
  <c r="AB154" i="5"/>
  <c r="AH86" i="5"/>
  <c r="AB86" i="5"/>
  <c r="AH97" i="5"/>
  <c r="AB97" i="5"/>
  <c r="AH282" i="5"/>
  <c r="AB282" i="5"/>
  <c r="AH241" i="5"/>
  <c r="Y241" i="5" s="1"/>
  <c r="AB241" i="5"/>
  <c r="AH173" i="5"/>
  <c r="AB173" i="5"/>
  <c r="AH265" i="5"/>
  <c r="AB265" i="5"/>
  <c r="AH109" i="5"/>
  <c r="AB109" i="5"/>
  <c r="AH147" i="5"/>
  <c r="AB147" i="5"/>
  <c r="AH195" i="5"/>
  <c r="AB195" i="5"/>
  <c r="AH117" i="5"/>
  <c r="AB117" i="5"/>
  <c r="AH274" i="5"/>
  <c r="AB274" i="5"/>
  <c r="AH203" i="5"/>
  <c r="AB203" i="5"/>
  <c r="AH146" i="5"/>
  <c r="AB146" i="5"/>
  <c r="AH211" i="5"/>
  <c r="AB211" i="5"/>
  <c r="AH189" i="5"/>
  <c r="AB189" i="5"/>
  <c r="AH277" i="5"/>
  <c r="AB277" i="5"/>
  <c r="AH219" i="5"/>
  <c r="AB219" i="5"/>
  <c r="AH123" i="5"/>
  <c r="AB123" i="5"/>
  <c r="AH19" i="5"/>
  <c r="AB19" i="5"/>
  <c r="AH139" i="5"/>
  <c r="AB139" i="5"/>
  <c r="AH260" i="5"/>
  <c r="AB260" i="5"/>
  <c r="AH278" i="5"/>
  <c r="AB278" i="5"/>
  <c r="V108" i="5" l="1"/>
  <c r="X108" i="5"/>
  <c r="X201" i="5"/>
  <c r="V201" i="5"/>
  <c r="V166" i="5"/>
  <c r="X166" i="5"/>
  <c r="V241" i="5"/>
  <c r="X241" i="5"/>
  <c r="X100" i="5"/>
  <c r="V100" i="5"/>
  <c r="X303" i="5"/>
  <c r="V303" i="5"/>
  <c r="X198" i="5"/>
  <c r="V198" i="5"/>
  <c r="X229" i="5"/>
  <c r="V229" i="5"/>
  <c r="CC10" i="21"/>
  <c r="CC11" i="21"/>
  <c r="Y274" i="5"/>
  <c r="Y126" i="5"/>
  <c r="Y143" i="5"/>
  <c r="Y240" i="5"/>
  <c r="Y299" i="5"/>
  <c r="Y289" i="5"/>
  <c r="Y153" i="5"/>
  <c r="Y98" i="5"/>
  <c r="Y149" i="5"/>
  <c r="Y142" i="5"/>
  <c r="Y226" i="5"/>
  <c r="Y137" i="5"/>
  <c r="Y270" i="5"/>
  <c r="Y70" i="5"/>
  <c r="Y140" i="5"/>
  <c r="Y76" i="5"/>
  <c r="Y132" i="5"/>
  <c r="Y101" i="5"/>
  <c r="Y133" i="5"/>
  <c r="Y235" i="5"/>
  <c r="Y204" i="5"/>
  <c r="Y42" i="5"/>
  <c r="Y139" i="5"/>
  <c r="Y219" i="5"/>
  <c r="Y19" i="5"/>
  <c r="Y277" i="5"/>
  <c r="Y186" i="5"/>
  <c r="Y251" i="5"/>
  <c r="Y193" i="5"/>
  <c r="Y146" i="5"/>
  <c r="Y203" i="5"/>
  <c r="Y12" i="5"/>
  <c r="Y288" i="5"/>
  <c r="Y168" i="5"/>
  <c r="Y224" i="5"/>
  <c r="Y197" i="5"/>
  <c r="Y78" i="5"/>
  <c r="Y20" i="5"/>
  <c r="Y106" i="5"/>
  <c r="Y43" i="5"/>
  <c r="Y171" i="5"/>
  <c r="Y52" i="5"/>
  <c r="Y54" i="5"/>
  <c r="Y156" i="5"/>
  <c r="Y257" i="5"/>
  <c r="Y173" i="5"/>
  <c r="Y105" i="5"/>
  <c r="Y267" i="5"/>
  <c r="Y157" i="5"/>
  <c r="Y152" i="5"/>
  <c r="Y243" i="5"/>
  <c r="Y268" i="5"/>
  <c r="Y293" i="5"/>
  <c r="Y13" i="5"/>
  <c r="Y129" i="5"/>
  <c r="Y211" i="5"/>
  <c r="Y109" i="5"/>
  <c r="Y154" i="5"/>
  <c r="Y255" i="5"/>
  <c r="Y92" i="5"/>
  <c r="Y295" i="5"/>
  <c r="Y73" i="5"/>
  <c r="Y112" i="5"/>
  <c r="Y170" i="5"/>
  <c r="Y26" i="5"/>
  <c r="Y233" i="5"/>
  <c r="Y90" i="5"/>
  <c r="Y81" i="5"/>
  <c r="Y77" i="5"/>
  <c r="Y113" i="5"/>
  <c r="Y252" i="5"/>
  <c r="Y14" i="5"/>
  <c r="Y191" i="5"/>
  <c r="Y254" i="5"/>
  <c r="Y249" i="5"/>
  <c r="Y17" i="5"/>
  <c r="Y300" i="5"/>
  <c r="Y124" i="5"/>
  <c r="Y208" i="5"/>
  <c r="Y28" i="5"/>
  <c r="Y215" i="5"/>
  <c r="Y266" i="5"/>
  <c r="Y114" i="5"/>
  <c r="Y232" i="5"/>
  <c r="Y85" i="5"/>
  <c r="Y262" i="5"/>
  <c r="Y115" i="5"/>
  <c r="Y125" i="5"/>
  <c r="Y127" i="5"/>
  <c r="Y135" i="5"/>
  <c r="Y45" i="5"/>
  <c r="Y40" i="5"/>
  <c r="Y141" i="5"/>
  <c r="Y55" i="5"/>
  <c r="Y200" i="5"/>
  <c r="Y261" i="5"/>
  <c r="Y162" i="5"/>
  <c r="Y144" i="5"/>
  <c r="Y302" i="5"/>
  <c r="Y93" i="5"/>
  <c r="Y183" i="5"/>
  <c r="Y179" i="5"/>
  <c r="Y174" i="5"/>
  <c r="Y24" i="5"/>
  <c r="Y53" i="5"/>
  <c r="Y221" i="5"/>
  <c r="Y91" i="5"/>
  <c r="Y41" i="5"/>
  <c r="Y218" i="5"/>
  <c r="Y272" i="5"/>
  <c r="Y176" i="5"/>
  <c r="Y151" i="5"/>
  <c r="Y63" i="5"/>
  <c r="Y36" i="5"/>
  <c r="Y184" i="5"/>
  <c r="Y286" i="5"/>
  <c r="Y231" i="5"/>
  <c r="Y273" i="5"/>
  <c r="Y163" i="5"/>
  <c r="Y165" i="5"/>
  <c r="Y217" i="5"/>
  <c r="Y294" i="5"/>
  <c r="Y34" i="5"/>
  <c r="Y213" i="5"/>
  <c r="Y281" i="5"/>
  <c r="Y194" i="5"/>
  <c r="Y161" i="5"/>
  <c r="Y121" i="5"/>
  <c r="Y21" i="5"/>
  <c r="Y259" i="5"/>
  <c r="Y245" i="5"/>
  <c r="Y292" i="5"/>
  <c r="Y228" i="5"/>
  <c r="Y130" i="5"/>
  <c r="Y68" i="5"/>
  <c r="Y148" i="5"/>
  <c r="Y136" i="5"/>
  <c r="Y263" i="5"/>
  <c r="Y187" i="5"/>
  <c r="Y225" i="5"/>
  <c r="Y11" i="5"/>
  <c r="Y210" i="5"/>
  <c r="Y29" i="5"/>
  <c r="Y190" i="5"/>
  <c r="Y192" i="5"/>
  <c r="Y207" i="5"/>
  <c r="Y46" i="5"/>
  <c r="Y44" i="5"/>
  <c r="Y97" i="5" l="1"/>
  <c r="Y51" i="5"/>
  <c r="X44" i="5"/>
  <c r="V44" i="5"/>
  <c r="X207" i="5"/>
  <c r="V207" i="5"/>
  <c r="V210" i="5"/>
  <c r="X210" i="5"/>
  <c r="X281" i="5"/>
  <c r="V281" i="5"/>
  <c r="V34" i="5"/>
  <c r="X34" i="5"/>
  <c r="X231" i="5"/>
  <c r="V231" i="5"/>
  <c r="V63" i="5"/>
  <c r="X63" i="5"/>
  <c r="V218" i="5"/>
  <c r="X218" i="5"/>
  <c r="V41" i="5"/>
  <c r="X41" i="5"/>
  <c r="V24" i="5"/>
  <c r="X24" i="5"/>
  <c r="X302" i="5"/>
  <c r="V302" i="5"/>
  <c r="X208" i="5"/>
  <c r="V208" i="5"/>
  <c r="V81" i="5"/>
  <c r="X81" i="5"/>
  <c r="X170" i="5"/>
  <c r="V170" i="5"/>
  <c r="X92" i="5"/>
  <c r="V92" i="5"/>
  <c r="X109" i="5"/>
  <c r="V109" i="5"/>
  <c r="X51" i="5"/>
  <c r="V51" i="5"/>
  <c r="X267" i="5"/>
  <c r="V267" i="5"/>
  <c r="V173" i="5"/>
  <c r="X173" i="5"/>
  <c r="X52" i="5"/>
  <c r="V52" i="5"/>
  <c r="V204" i="5"/>
  <c r="X204" i="5"/>
  <c r="V289" i="5"/>
  <c r="X289" i="5"/>
  <c r="V299" i="5"/>
  <c r="X299" i="5"/>
  <c r="V11" i="5"/>
  <c r="X11" i="5"/>
  <c r="X148" i="5"/>
  <c r="V148" i="5"/>
  <c r="X161" i="5"/>
  <c r="V161" i="5"/>
  <c r="X294" i="5"/>
  <c r="V294" i="5"/>
  <c r="V151" i="5"/>
  <c r="X151" i="5"/>
  <c r="V53" i="5"/>
  <c r="X53" i="5"/>
  <c r="X261" i="5"/>
  <c r="V261" i="5"/>
  <c r="V40" i="5"/>
  <c r="X40" i="5"/>
  <c r="V135" i="5"/>
  <c r="X135" i="5"/>
  <c r="X266" i="5"/>
  <c r="V266" i="5"/>
  <c r="X191" i="5"/>
  <c r="V191" i="5"/>
  <c r="V26" i="5"/>
  <c r="X26" i="5"/>
  <c r="V211" i="5"/>
  <c r="X211" i="5"/>
  <c r="V243" i="5"/>
  <c r="X243" i="5"/>
  <c r="V106" i="5"/>
  <c r="X106" i="5"/>
  <c r="X197" i="5"/>
  <c r="V197" i="5"/>
  <c r="V203" i="5"/>
  <c r="X203" i="5"/>
  <c r="V193" i="5"/>
  <c r="X193" i="5"/>
  <c r="V225" i="5"/>
  <c r="X225" i="5"/>
  <c r="V245" i="5"/>
  <c r="X245" i="5"/>
  <c r="V121" i="5"/>
  <c r="X121" i="5"/>
  <c r="V217" i="5"/>
  <c r="X217" i="5"/>
  <c r="X163" i="5"/>
  <c r="V163" i="5"/>
  <c r="X286" i="5"/>
  <c r="V286" i="5"/>
  <c r="X176" i="5"/>
  <c r="V176" i="5"/>
  <c r="V91" i="5"/>
  <c r="X91" i="5"/>
  <c r="V174" i="5"/>
  <c r="X174" i="5"/>
  <c r="X183" i="5"/>
  <c r="V183" i="5"/>
  <c r="V144" i="5"/>
  <c r="X144" i="5"/>
  <c r="V55" i="5"/>
  <c r="X55" i="5"/>
  <c r="X85" i="5"/>
  <c r="V85" i="5"/>
  <c r="X249" i="5"/>
  <c r="V249" i="5"/>
  <c r="X14" i="5"/>
  <c r="V14" i="5"/>
  <c r="X112" i="5"/>
  <c r="V112" i="5"/>
  <c r="V129" i="5"/>
  <c r="X129" i="5"/>
  <c r="V105" i="5"/>
  <c r="X105" i="5"/>
  <c r="V168" i="5"/>
  <c r="X168" i="5"/>
  <c r="X146" i="5"/>
  <c r="V146" i="5"/>
  <c r="V19" i="5"/>
  <c r="X19" i="5"/>
  <c r="X133" i="5"/>
  <c r="V133" i="5"/>
  <c r="V137" i="5"/>
  <c r="X137" i="5"/>
  <c r="X142" i="5"/>
  <c r="V142" i="5"/>
  <c r="X192" i="5"/>
  <c r="V192" i="5"/>
  <c r="V187" i="5"/>
  <c r="X187" i="5"/>
  <c r="X130" i="5"/>
  <c r="V130" i="5"/>
  <c r="X213" i="5"/>
  <c r="V213" i="5"/>
  <c r="V179" i="5"/>
  <c r="X179" i="5"/>
  <c r="X93" i="5"/>
  <c r="V93" i="5"/>
  <c r="V200" i="5"/>
  <c r="X200" i="5"/>
  <c r="X141" i="5"/>
  <c r="V141" i="5"/>
  <c r="X215" i="5"/>
  <c r="V215" i="5"/>
  <c r="X124" i="5"/>
  <c r="V124" i="5"/>
  <c r="V97" i="5"/>
  <c r="X97" i="5"/>
  <c r="V252" i="5"/>
  <c r="X252" i="5"/>
  <c r="V113" i="5"/>
  <c r="X113" i="5"/>
  <c r="X90" i="5"/>
  <c r="V90" i="5"/>
  <c r="X54" i="5"/>
  <c r="V54" i="5"/>
  <c r="X171" i="5"/>
  <c r="V171" i="5"/>
  <c r="V70" i="5"/>
  <c r="X70" i="5"/>
  <c r="V126" i="5"/>
  <c r="X126" i="5"/>
  <c r="V115" i="5"/>
  <c r="X115" i="5"/>
  <c r="V232" i="5"/>
  <c r="X232" i="5"/>
  <c r="X28" i="5"/>
  <c r="V28" i="5"/>
  <c r="X77" i="5"/>
  <c r="V77" i="5"/>
  <c r="V73" i="5"/>
  <c r="X73" i="5"/>
  <c r="V152" i="5"/>
  <c r="X152" i="5"/>
  <c r="X257" i="5"/>
  <c r="V257" i="5"/>
  <c r="X20" i="5"/>
  <c r="V20" i="5"/>
  <c r="V288" i="5"/>
  <c r="X288" i="5"/>
  <c r="V251" i="5"/>
  <c r="X251" i="5"/>
  <c r="V219" i="5"/>
  <c r="X219" i="5"/>
  <c r="X76" i="5"/>
  <c r="V76" i="5"/>
  <c r="X190" i="5"/>
  <c r="V190" i="5"/>
  <c r="V263" i="5"/>
  <c r="X263" i="5"/>
  <c r="X21" i="5"/>
  <c r="V21" i="5"/>
  <c r="V194" i="5"/>
  <c r="X194" i="5"/>
  <c r="V272" i="5"/>
  <c r="X272" i="5"/>
  <c r="X221" i="5"/>
  <c r="V221" i="5"/>
  <c r="X162" i="5"/>
  <c r="V162" i="5"/>
  <c r="X45" i="5"/>
  <c r="V45" i="5"/>
  <c r="X127" i="5"/>
  <c r="V127" i="5"/>
  <c r="X262" i="5"/>
  <c r="V262" i="5"/>
  <c r="X300" i="5"/>
  <c r="V300" i="5"/>
  <c r="X255" i="5"/>
  <c r="V255" i="5"/>
  <c r="V43" i="5"/>
  <c r="X43" i="5"/>
  <c r="X78" i="5"/>
  <c r="V78" i="5"/>
  <c r="X224" i="5"/>
  <c r="V224" i="5"/>
  <c r="V186" i="5"/>
  <c r="X186" i="5"/>
  <c r="X277" i="5"/>
  <c r="V277" i="5"/>
  <c r="X101" i="5"/>
  <c r="V101" i="5"/>
  <c r="X270" i="5"/>
  <c r="V270" i="5"/>
  <c r="X46" i="5"/>
  <c r="V46" i="5"/>
  <c r="X228" i="5"/>
  <c r="V228" i="5"/>
  <c r="X165" i="5"/>
  <c r="V165" i="5"/>
  <c r="V273" i="5"/>
  <c r="X273" i="5"/>
  <c r="X36" i="5"/>
  <c r="V36" i="5"/>
  <c r="X125" i="5"/>
  <c r="V125" i="5"/>
  <c r="V17" i="5"/>
  <c r="X17" i="5"/>
  <c r="X254" i="5"/>
  <c r="V254" i="5"/>
  <c r="V233" i="5"/>
  <c r="X233" i="5"/>
  <c r="X154" i="5"/>
  <c r="V154" i="5"/>
  <c r="X293" i="5"/>
  <c r="V293" i="5"/>
  <c r="X156" i="5"/>
  <c r="V156" i="5"/>
  <c r="V12" i="5"/>
  <c r="X12" i="5"/>
  <c r="V42" i="5"/>
  <c r="X42" i="5"/>
  <c r="X132" i="5"/>
  <c r="V132" i="5"/>
  <c r="V226" i="5"/>
  <c r="X226" i="5"/>
  <c r="V149" i="5"/>
  <c r="X149" i="5"/>
  <c r="X240" i="5"/>
  <c r="V240" i="5"/>
  <c r="V143" i="5"/>
  <c r="X143" i="5"/>
  <c r="X29" i="5"/>
  <c r="V29" i="5"/>
  <c r="V136" i="5"/>
  <c r="X136" i="5"/>
  <c r="X68" i="5"/>
  <c r="V68" i="5"/>
  <c r="X292" i="5"/>
  <c r="V292" i="5"/>
  <c r="X259" i="5"/>
  <c r="V259" i="5"/>
  <c r="V184" i="5"/>
  <c r="X184" i="5"/>
  <c r="V114" i="5"/>
  <c r="X114" i="5"/>
  <c r="X295" i="5"/>
  <c r="V295" i="5"/>
  <c r="X13" i="5"/>
  <c r="V13" i="5"/>
  <c r="X268" i="5"/>
  <c r="V268" i="5"/>
  <c r="V157" i="5"/>
  <c r="X157" i="5"/>
  <c r="X139" i="5"/>
  <c r="V139" i="5"/>
  <c r="V235" i="5"/>
  <c r="X235" i="5"/>
  <c r="X140" i="5"/>
  <c r="V140" i="5"/>
  <c r="V98" i="5"/>
  <c r="X98" i="5"/>
  <c r="X153" i="5"/>
  <c r="V153" i="5"/>
  <c r="X274" i="5"/>
  <c r="V274" i="5"/>
  <c r="Y94" i="5"/>
  <c r="Y69" i="5"/>
  <c r="Y118" i="5"/>
  <c r="Y122" i="5"/>
  <c r="Y236" i="5"/>
  <c r="Y88" i="5"/>
  <c r="Y99" i="5"/>
  <c r="Y275" i="5"/>
  <c r="Y181" i="5"/>
  <c r="Y145" i="5"/>
  <c r="Y86" i="5"/>
  <c r="Y244" i="5"/>
  <c r="Y134" i="5"/>
  <c r="Y180" i="5"/>
  <c r="Y242" i="5"/>
  <c r="Y276" i="5"/>
  <c r="Y256" i="5"/>
  <c r="Y260" i="5"/>
  <c r="Y258" i="5"/>
  <c r="Y199" i="5"/>
  <c r="Y167" i="5"/>
  <c r="Y177" i="5"/>
  <c r="Y74" i="5"/>
  <c r="Y182" i="5"/>
  <c r="Y175" i="5"/>
  <c r="Y159" i="5"/>
  <c r="Y205" i="5"/>
  <c r="Y282" i="5"/>
  <c r="Y95" i="5"/>
  <c r="Y160" i="5"/>
  <c r="Y32" i="5"/>
  <c r="Y290" i="5"/>
  <c r="Y278" i="5"/>
  <c r="Y120" i="5"/>
  <c r="Y189" i="5"/>
  <c r="Y60" i="5"/>
  <c r="Y284" i="5"/>
  <c r="Y271" i="5"/>
  <c r="Y227" i="5"/>
  <c r="Y298" i="5"/>
  <c r="Y238" i="5"/>
  <c r="Y80" i="5"/>
  <c r="Y103" i="5"/>
  <c r="Y158" i="5"/>
  <c r="Y59" i="5"/>
  <c r="Y15" i="5"/>
  <c r="Y39" i="5"/>
  <c r="Y216" i="5"/>
  <c r="Y50" i="5"/>
  <c r="Y147" i="5"/>
  <c r="Y283" i="5"/>
  <c r="Y64" i="5"/>
  <c r="Y291" i="5"/>
  <c r="Y31" i="5"/>
  <c r="Y301" i="5"/>
  <c r="Y65" i="5"/>
  <c r="Y128" i="5"/>
  <c r="Y49" i="5"/>
  <c r="Y206" i="5"/>
  <c r="Y117" i="5"/>
  <c r="Y38" i="5"/>
  <c r="Y285" i="5"/>
  <c r="Y79" i="5"/>
  <c r="Y75" i="5"/>
  <c r="Y83" i="5"/>
  <c r="Y33" i="5"/>
  <c r="Y209" i="5"/>
  <c r="Y297" i="5"/>
  <c r="Y195" i="5"/>
  <c r="Y247" i="5"/>
  <c r="Y119" i="5"/>
  <c r="Y222" i="5"/>
  <c r="Y23" i="5"/>
  <c r="Y269" i="5"/>
  <c r="Y22" i="5"/>
  <c r="Y30" i="5"/>
  <c r="Y72" i="5"/>
  <c r="Y89" i="5"/>
  <c r="Y48" i="5"/>
  <c r="Y264" i="5"/>
  <c r="Y172" i="5"/>
  <c r="Y116" i="5"/>
  <c r="Y16" i="5"/>
  <c r="Y202" i="5"/>
  <c r="Y35" i="5"/>
  <c r="Y27" i="5"/>
  <c r="Y71" i="5"/>
  <c r="Y234" i="5"/>
  <c r="Y66" i="5"/>
  <c r="Y169" i="5"/>
  <c r="Y96" i="5"/>
  <c r="Y138" i="5"/>
  <c r="Y150" i="5"/>
  <c r="Y57" i="5"/>
  <c r="Y84" i="5"/>
  <c r="Y212" i="5"/>
  <c r="Y107" i="5"/>
  <c r="Y237" i="5"/>
  <c r="Y250" i="5"/>
  <c r="Y280" i="5"/>
  <c r="Y18" i="5"/>
  <c r="Y87" i="5"/>
  <c r="Y178" i="5"/>
  <c r="Y196" i="5"/>
  <c r="Y37" i="5"/>
  <c r="Y67" i="5"/>
  <c r="Y102" i="5"/>
  <c r="Y287" i="5"/>
  <c r="Y110" i="5"/>
  <c r="Y82" i="5"/>
  <c r="Y248" i="5"/>
  <c r="Y230" i="5"/>
  <c r="Y214" i="5"/>
  <c r="Y279" i="5"/>
  <c r="Y47" i="5"/>
  <c r="Y131" i="5"/>
  <c r="Y164" i="5"/>
  <c r="Y111" i="5"/>
  <c r="Y223" i="5"/>
  <c r="Y25" i="5"/>
  <c r="Y265" i="5"/>
  <c r="Y104" i="5"/>
  <c r="Y62" i="5"/>
  <c r="Y61" i="5"/>
  <c r="Y246" i="5"/>
  <c r="Y188" i="5"/>
  <c r="Y296" i="5"/>
  <c r="Y123" i="5"/>
  <c r="Y155" i="5"/>
  <c r="Y58" i="5"/>
  <c r="Y220" i="5"/>
  <c r="Y56" i="5"/>
  <c r="Y253" i="5"/>
  <c r="Y185" i="5"/>
  <c r="Y239" i="5"/>
  <c r="V56" i="5" l="1"/>
  <c r="X56" i="5"/>
  <c r="V296" i="5"/>
  <c r="X296" i="5"/>
  <c r="X246" i="5"/>
  <c r="V246" i="5"/>
  <c r="X67" i="5"/>
  <c r="V67" i="5"/>
  <c r="V150" i="5"/>
  <c r="X150" i="5"/>
  <c r="X96" i="5"/>
  <c r="V96" i="5"/>
  <c r="V234" i="5"/>
  <c r="X234" i="5"/>
  <c r="V264" i="5"/>
  <c r="X264" i="5"/>
  <c r="V209" i="5"/>
  <c r="X209" i="5"/>
  <c r="X38" i="5"/>
  <c r="V38" i="5"/>
  <c r="V49" i="5"/>
  <c r="X49" i="5"/>
  <c r="V65" i="5"/>
  <c r="X65" i="5"/>
  <c r="X103" i="5"/>
  <c r="V103" i="5"/>
  <c r="V278" i="5"/>
  <c r="X278" i="5"/>
  <c r="V32" i="5"/>
  <c r="X32" i="5"/>
  <c r="X205" i="5"/>
  <c r="V205" i="5"/>
  <c r="X177" i="5"/>
  <c r="V177" i="5"/>
  <c r="V258" i="5"/>
  <c r="X258" i="5"/>
  <c r="V134" i="5"/>
  <c r="X134" i="5"/>
  <c r="V88" i="5"/>
  <c r="X88" i="5"/>
  <c r="V185" i="5"/>
  <c r="X185" i="5"/>
  <c r="X111" i="5"/>
  <c r="V111" i="5"/>
  <c r="X196" i="5"/>
  <c r="V196" i="5"/>
  <c r="V250" i="5"/>
  <c r="X250" i="5"/>
  <c r="X35" i="5"/>
  <c r="V35" i="5"/>
  <c r="V72" i="5"/>
  <c r="X72" i="5"/>
  <c r="X83" i="5"/>
  <c r="V83" i="5"/>
  <c r="X301" i="5"/>
  <c r="V301" i="5"/>
  <c r="X291" i="5"/>
  <c r="V291" i="5"/>
  <c r="X50" i="5"/>
  <c r="V50" i="5"/>
  <c r="V80" i="5"/>
  <c r="X80" i="5"/>
  <c r="V227" i="5"/>
  <c r="X227" i="5"/>
  <c r="X160" i="5"/>
  <c r="V160" i="5"/>
  <c r="V159" i="5"/>
  <c r="X159" i="5"/>
  <c r="V244" i="5"/>
  <c r="X244" i="5"/>
  <c r="V236" i="5"/>
  <c r="X236" i="5"/>
  <c r="X155" i="5"/>
  <c r="V155" i="5"/>
  <c r="X62" i="5"/>
  <c r="V62" i="5"/>
  <c r="V25" i="5"/>
  <c r="X25" i="5"/>
  <c r="V18" i="5"/>
  <c r="X18" i="5"/>
  <c r="X212" i="5"/>
  <c r="V212" i="5"/>
  <c r="X138" i="5"/>
  <c r="V138" i="5"/>
  <c r="X169" i="5"/>
  <c r="V169" i="5"/>
  <c r="V71" i="5"/>
  <c r="X71" i="5"/>
  <c r="X116" i="5"/>
  <c r="V116" i="5"/>
  <c r="V23" i="5"/>
  <c r="X23" i="5"/>
  <c r="X119" i="5"/>
  <c r="V119" i="5"/>
  <c r="X117" i="5"/>
  <c r="V117" i="5"/>
  <c r="X31" i="5"/>
  <c r="V31" i="5"/>
  <c r="X216" i="5"/>
  <c r="V216" i="5"/>
  <c r="X275" i="5"/>
  <c r="V275" i="5"/>
  <c r="X239" i="5"/>
  <c r="V239" i="5"/>
  <c r="V188" i="5"/>
  <c r="X188" i="5"/>
  <c r="V47" i="5"/>
  <c r="X47" i="5"/>
  <c r="X110" i="5"/>
  <c r="V110" i="5"/>
  <c r="X178" i="5"/>
  <c r="V178" i="5"/>
  <c r="X30" i="5"/>
  <c r="V30" i="5"/>
  <c r="V64" i="5"/>
  <c r="X64" i="5"/>
  <c r="V39" i="5"/>
  <c r="X39" i="5"/>
  <c r="V271" i="5"/>
  <c r="X271" i="5"/>
  <c r="X60" i="5"/>
  <c r="V60" i="5"/>
  <c r="X95" i="5"/>
  <c r="V95" i="5"/>
  <c r="V175" i="5"/>
  <c r="X175" i="5"/>
  <c r="X260" i="5"/>
  <c r="V260" i="5"/>
  <c r="X181" i="5"/>
  <c r="V181" i="5"/>
  <c r="V122" i="5"/>
  <c r="X122" i="5"/>
  <c r="X253" i="5"/>
  <c r="V253" i="5"/>
  <c r="V104" i="5"/>
  <c r="X104" i="5"/>
  <c r="V164" i="5"/>
  <c r="X164" i="5"/>
  <c r="X214" i="5"/>
  <c r="V214" i="5"/>
  <c r="X248" i="5"/>
  <c r="V248" i="5"/>
  <c r="X37" i="5"/>
  <c r="V37" i="5"/>
  <c r="V57" i="5"/>
  <c r="X57" i="5"/>
  <c r="X22" i="5"/>
  <c r="V22" i="5"/>
  <c r="X75" i="5"/>
  <c r="V75" i="5"/>
  <c r="X15" i="5"/>
  <c r="V15" i="5"/>
  <c r="X238" i="5"/>
  <c r="V238" i="5"/>
  <c r="X94" i="5"/>
  <c r="V94" i="5"/>
  <c r="V220" i="5"/>
  <c r="X220" i="5"/>
  <c r="X61" i="5"/>
  <c r="V61" i="5"/>
  <c r="X102" i="5"/>
  <c r="V102" i="5"/>
  <c r="V280" i="5"/>
  <c r="X280" i="5"/>
  <c r="X237" i="5"/>
  <c r="V237" i="5"/>
  <c r="X66" i="5"/>
  <c r="V66" i="5"/>
  <c r="X27" i="5"/>
  <c r="V27" i="5"/>
  <c r="V202" i="5"/>
  <c r="X202" i="5"/>
  <c r="X172" i="5"/>
  <c r="V172" i="5"/>
  <c r="X222" i="5"/>
  <c r="V222" i="5"/>
  <c r="X247" i="5"/>
  <c r="V247" i="5"/>
  <c r="V33" i="5"/>
  <c r="X33" i="5"/>
  <c r="X285" i="5"/>
  <c r="V285" i="5"/>
  <c r="X283" i="5"/>
  <c r="V283" i="5"/>
  <c r="X59" i="5"/>
  <c r="V59" i="5"/>
  <c r="X189" i="5"/>
  <c r="V189" i="5"/>
  <c r="V282" i="5"/>
  <c r="X282" i="5"/>
  <c r="X256" i="5"/>
  <c r="V256" i="5"/>
  <c r="V86" i="5"/>
  <c r="X86" i="5"/>
  <c r="V99" i="5"/>
  <c r="X99" i="5"/>
  <c r="X118" i="5"/>
  <c r="V118" i="5"/>
  <c r="V123" i="5"/>
  <c r="X123" i="5"/>
  <c r="X223" i="5"/>
  <c r="V223" i="5"/>
  <c r="V279" i="5"/>
  <c r="X279" i="5"/>
  <c r="X82" i="5"/>
  <c r="V82" i="5"/>
  <c r="V87" i="5"/>
  <c r="X87" i="5"/>
  <c r="X16" i="5"/>
  <c r="V16" i="5"/>
  <c r="V48" i="5"/>
  <c r="X48" i="5"/>
  <c r="X269" i="5"/>
  <c r="V269" i="5"/>
  <c r="X195" i="5"/>
  <c r="V195" i="5"/>
  <c r="V79" i="5"/>
  <c r="X79" i="5"/>
  <c r="X206" i="5"/>
  <c r="V206" i="5"/>
  <c r="X147" i="5"/>
  <c r="V147" i="5"/>
  <c r="V298" i="5"/>
  <c r="X298" i="5"/>
  <c r="X284" i="5"/>
  <c r="V284" i="5"/>
  <c r="X120" i="5"/>
  <c r="V120" i="5"/>
  <c r="V182" i="5"/>
  <c r="X182" i="5"/>
  <c r="V167" i="5"/>
  <c r="X167" i="5"/>
  <c r="X276" i="5"/>
  <c r="V276" i="5"/>
  <c r="V242" i="5"/>
  <c r="X242" i="5"/>
  <c r="V58" i="5"/>
  <c r="X58" i="5"/>
  <c r="V265" i="5"/>
  <c r="X265" i="5"/>
  <c r="X131" i="5"/>
  <c r="V131" i="5"/>
  <c r="X230" i="5"/>
  <c r="V230" i="5"/>
  <c r="X287" i="5"/>
  <c r="V287" i="5"/>
  <c r="V107" i="5"/>
  <c r="X107" i="5"/>
  <c r="X84" i="5"/>
  <c r="V84" i="5"/>
  <c r="V89" i="5"/>
  <c r="X89" i="5"/>
  <c r="V297" i="5"/>
  <c r="X297" i="5"/>
  <c r="V128" i="5"/>
  <c r="X128" i="5"/>
  <c r="V158" i="5"/>
  <c r="X158" i="5"/>
  <c r="V290" i="5"/>
  <c r="X290" i="5"/>
  <c r="V74" i="5"/>
  <c r="X74" i="5"/>
  <c r="X199" i="5"/>
  <c r="V199" i="5"/>
  <c r="X180" i="5"/>
  <c r="V180" i="5"/>
  <c r="V145" i="5"/>
  <c r="X145" i="5"/>
  <c r="X69" i="5"/>
  <c r="V69" i="5"/>
</calcChain>
</file>

<file path=xl/sharedStrings.xml><?xml version="1.0" encoding="utf-8"?>
<sst xmlns="http://schemas.openxmlformats.org/spreadsheetml/2006/main" count="2341" uniqueCount="727">
  <si>
    <t>missä tahansa tarkoituksessa, myös kaupallisesti.</t>
  </si>
  <si>
    <t>Jakaa </t>
  </si>
  <si>
    <t>kopioida aineistoa ja levittää sitä edelleen missä tahansa välineessä ja muodossa</t>
  </si>
  <si>
    <t>Muunnella</t>
  </si>
  <si>
    <t>remiksata ja muokata aineistoa sekä luoda sen pohjalta uusia aineistoja</t>
  </si>
  <si>
    <t>Voit</t>
  </si>
  <si>
    <t xml:space="preserve">Käyttöehdot: </t>
  </si>
  <si>
    <t>Kunta</t>
  </si>
  <si>
    <t>YHTEENSÄ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</si>
  <si>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</si>
  <si>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</si>
  <si>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</si>
  <si>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</si>
  <si>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</si>
  <si>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</si>
  <si>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</si>
  <si>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</si>
  <si>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</si>
  <si>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</si>
  <si>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</si>
  <si>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</si>
  <si>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</si>
  <si>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</si>
  <si>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</si>
  <si>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</si>
  <si>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</si>
  <si>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</si>
  <si>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</si>
  <si>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</si>
  <si>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</si>
  <si>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</si>
  <si>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</si>
  <si>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</si>
  <si>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</si>
  <si>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</si>
  <si>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</si>
  <si>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</si>
  <si>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</si>
  <si>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</si>
  <si>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</si>
  <si>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</si>
  <si>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</si>
  <si>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</si>
  <si>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</si>
  <si>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</si>
  <si>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</si>
  <si>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</si>
  <si>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</si>
  <si>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</si>
  <si>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</si>
  <si>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</si>
  <si>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</si>
  <si>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</si>
  <si>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</si>
  <si>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</si>
  <si>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</si>
  <si>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</si>
  <si>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</si>
  <si>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</si>
  <si>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</si>
  <si>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</si>
  <si>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</si>
  <si>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</si>
  <si>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</si>
  <si>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</si>
  <si>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</si>
  <si>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</si>
  <si>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</si>
  <si>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</si>
  <si>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</si>
  <si>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</si>
  <si>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</si>
  <si>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</si>
  <si>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</si>
  <si>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</si>
  <si>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</si>
  <si>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</si>
  <si>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</si>
  <si>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</si>
  <si>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</si>
  <si>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</si>
  <si>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</si>
  <si>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</si>
  <si>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</si>
  <si>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</si>
  <si>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</si>
  <si>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</si>
  <si>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</si>
  <si>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</si>
  <si>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</si>
  <si>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</si>
  <si>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</si>
  <si>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</si>
  <si>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</si>
  <si>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</si>
  <si>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</si>
  <si>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</si>
  <si>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</si>
  <si>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</si>
  <si>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</si>
  <si>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</si>
  <si>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</si>
  <si>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</si>
  <si>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</si>
  <si>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</si>
  <si>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</si>
  <si>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</si>
  <si>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</si>
  <si>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</si>
  <si>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</si>
  <si>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</si>
  <si>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</si>
  <si>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</si>
  <si>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</si>
  <si>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</si>
  <si>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</si>
  <si>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</si>
  <si>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</si>
  <si>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</si>
  <si>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</si>
  <si>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</si>
  <si>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</si>
  <si>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</si>
  <si>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</si>
  <si>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</si>
  <si>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</si>
  <si>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</si>
  <si>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</si>
  <si>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</si>
  <si>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</si>
  <si>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</si>
  <si>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</si>
  <si>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</si>
  <si>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</si>
  <si>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</si>
  <si>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</si>
  <si>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</si>
  <si>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</si>
  <si>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</si>
  <si>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</si>
  <si>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</si>
  <si>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</si>
  <si>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</si>
  <si>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</si>
  <si>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</si>
  <si>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</si>
  <si>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</si>
  <si>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</si>
  <si>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</si>
  <si>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</si>
  <si>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</si>
  <si>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</si>
  <si>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</si>
  <si>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</si>
  <si>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</si>
  <si>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</si>
  <si>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</si>
  <si>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</si>
  <si>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</si>
  <si>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</si>
  <si>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</si>
  <si>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</si>
  <si>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</si>
  <si>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</si>
  <si>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</si>
  <si>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</si>
  <si>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</si>
  <si>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</si>
  <si>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</si>
  <si>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</si>
  <si>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</si>
  <si>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</si>
  <si>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</si>
  <si>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</si>
  <si>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</si>
  <si>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</si>
  <si>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</si>
  <si>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</si>
  <si>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</si>
  <si>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</si>
  <si>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</si>
  <si>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</si>
  <si>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</si>
  <si>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</si>
  <si>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</si>
  <si>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</si>
  <si>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</si>
  <si>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</si>
  <si>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</si>
  <si>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</si>
  <si>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</si>
  <si>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</si>
  <si>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</si>
  <si>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</si>
  <si>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</si>
  <si>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</si>
  <si>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</si>
  <si>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</si>
  <si>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</si>
  <si>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</si>
  <si>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</si>
  <si>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</si>
  <si>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</si>
  <si>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</si>
  <si>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</si>
  <si>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</si>
  <si>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</si>
  <si>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</si>
  <si>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</si>
  <si>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</si>
  <si>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</si>
  <si>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</si>
  <si>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</si>
  <si>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</si>
  <si>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</si>
  <si>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</si>
  <si>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</si>
  <si>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</si>
  <si>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</si>
  <si>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</si>
  <si>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</si>
  <si>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</si>
  <si>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</si>
  <si>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</si>
  <si>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</si>
  <si>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</si>
  <si>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</si>
  <si>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</si>
  <si>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</si>
  <si>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</si>
  <si>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</si>
  <si>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</si>
  <si>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</si>
  <si>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</si>
  <si>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</si>
  <si>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</si>
  <si>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</si>
  <si>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</si>
  <si>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</si>
  <si>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</si>
  <si>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</si>
  <si>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</si>
  <si>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</si>
  <si>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</si>
  <si>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</si>
  <si>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</si>
  <si>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</si>
  <si>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</si>
  <si>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</si>
  <si>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</si>
  <si>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</si>
  <si>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</si>
  <si>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</si>
  <si>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</si>
  <si>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</si>
  <si>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</si>
  <si>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</si>
  <si>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</si>
  <si>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</si>
  <si>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</si>
  <si>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</si>
  <si>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</si>
  <si>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</si>
  <si>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</si>
  <si>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</si>
  <si>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</si>
  <si>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</si>
  <si>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</si>
  <si>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</si>
  <si>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</si>
  <si>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</si>
  <si>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</si>
  <si>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</si>
  <si>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</si>
  <si>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</si>
  <si>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</si>
  <si>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</si>
  <si>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</si>
  <si>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</si>
  <si>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</si>
  <si>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</si>
  <si>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</si>
  <si>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</si>
  <si>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</si>
  <si>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</si>
  <si>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</si>
  <si>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</si>
  <si>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</si>
  <si>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</si>
  <si>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</si>
  <si>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</si>
  <si>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</si>
  <si>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</si>
  <si>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</si>
  <si>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</si>
  <si>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</si>
  <si>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</si>
  <si>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</si>
  <si>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</si>
  <si>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</si>
  <si>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</si>
  <si>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</si>
  <si>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Kuntanro</t>
  </si>
  <si>
    <t>Asukasluku 31.12.2020</t>
  </si>
  <si>
    <t>Kunnan  peruspalvelujen valtionosuus yhteensä (D+E)</t>
  </si>
  <si>
    <t>Valtionosuudet yhteensä</t>
  </si>
  <si>
    <t>Valtionosuudet €/as.</t>
  </si>
  <si>
    <t>Aineiston alkuperäinen lähde: VM/KAO ja OPH</t>
  </si>
  <si>
    <t>Yhteyshenkilö: Olli Riikonen, puh. 050 477 5619, olli.riikonen@kuntaliitto.fi Twitter: @RiikosenOlli</t>
  </si>
  <si>
    <t>Perus-palveluiden valtion-osuuden muutos, %</t>
  </si>
  <si>
    <t>Muutos yhteensä €/as.</t>
  </si>
  <si>
    <t>Muutos yhteensä %</t>
  </si>
  <si>
    <t>5501 Peruspalvelujen valtionosuus</t>
  </si>
  <si>
    <t>5502 Verotuloihin perustuva valtionosuuksien tasaus</t>
  </si>
  <si>
    <t>5701           Opetus- ja kulttuuritoimen valtionosuus   (v. 2021)</t>
  </si>
  <si>
    <t>5890 Veromenetysten korvaus                (ml. verolykkäysten takaisinperintä)</t>
  </si>
  <si>
    <t>Veromenetysten korvauksen muutos (ml. verolykkäysten takaisinperintä), %</t>
  </si>
  <si>
    <t>Muutosrajoitin (uusi laskentatekijä)</t>
  </si>
  <si>
    <t xml:space="preserve">5890 Veromenetysten korvaus    </t>
  </si>
  <si>
    <t>Muutos-rajoittimen vaikutus €/as.</t>
  </si>
  <si>
    <t>Muutos 2022-23 yhteensä %</t>
  </si>
  <si>
    <t>Uuden kunnan netto-kustannukset €/as.</t>
  </si>
  <si>
    <t>Vanhan kunnan netto-kustannukset €/as.</t>
  </si>
  <si>
    <t>VOS % uuden kunnan netto-kustannuksista</t>
  </si>
  <si>
    <t>VOS % vanhan kunnan netto-kustannuksista</t>
  </si>
  <si>
    <t>Kunnallis-veroprosentista jäljelle jää %</t>
  </si>
  <si>
    <t>Netto-kustannuksista jäljelle jää %</t>
  </si>
  <si>
    <t>Valtion-osuuksista jäljelle jää %</t>
  </si>
  <si>
    <t>Siirtymätasaus (uusi laskentatekijä)</t>
  </si>
  <si>
    <t>5501 Peruspalvelujen valtionosuus      (sis. verotuloihin perustuvan tasauksen)</t>
  </si>
  <si>
    <t>Siirtymä-tasauksen vaikutus €/as.</t>
  </si>
  <si>
    <t>Muutosrajoitin + siirtymätasaus yhteensä     €/as.</t>
  </si>
  <si>
    <t>Ennakolliset valtionosuuslaskelmat 2023 ja muutosvaikutuslaskelmia</t>
  </si>
  <si>
    <t>Kuntien ja hyvinvointialueiden rahoituslaskelmat - (soteuudistus.fi) - Kuntien rahoituslaskelmat, toukokuu 2021</t>
  </si>
  <si>
    <t>Valtionosuudet yhteensä €/as.</t>
  </si>
  <si>
    <t>Pp-vos €/as</t>
  </si>
  <si>
    <t>Okt-vos €/as.</t>
  </si>
  <si>
    <t>Veromen.korv. €/as.</t>
  </si>
  <si>
    <t>Maakuntanro</t>
  </si>
  <si>
    <t>Siirtymä-tasaus €/as.</t>
  </si>
  <si>
    <t>Muutos-rajoitin €/as.</t>
  </si>
  <si>
    <t>Perus-palveluiden vos (sis. tasauksen) muutos 2022-23 %</t>
  </si>
  <si>
    <t>Perus-palveluiden vos (sis. tasauksen) muutos 2022-23 €/as.</t>
  </si>
  <si>
    <t>Muutosrajoitin     +     siirtymätasaus     yhteensä             valtionosuuksista %</t>
  </si>
  <si>
    <t>Aineiston nimi: Ennakolliset valtionosuuslaskelmat 2023 ja muutosvaikutuslaskelmia</t>
  </si>
  <si>
    <t>Käyttöohjeita taulukoiden tulkintaan</t>
  </si>
  <si>
    <t xml:space="preserve">Lähteet: </t>
  </si>
  <si>
    <t xml:space="preserve">ÄÄNEKOSKI          </t>
  </si>
  <si>
    <t xml:space="preserve">ÄHTÄRI             </t>
  </si>
  <si>
    <t xml:space="preserve">YPÄJÄ              </t>
  </si>
  <si>
    <t xml:space="preserve">YLÖJÄRVI           </t>
  </si>
  <si>
    <t xml:space="preserve">YLIVIESKA          </t>
  </si>
  <si>
    <t xml:space="preserve">YLITORNIO          </t>
  </si>
  <si>
    <t xml:space="preserve">VÖYRI              </t>
  </si>
  <si>
    <t xml:space="preserve">VIRRAT             </t>
  </si>
  <si>
    <t xml:space="preserve">VIROLAHTI          </t>
  </si>
  <si>
    <t xml:space="preserve">VIMPELI            </t>
  </si>
  <si>
    <t xml:space="preserve">VIITASAARI         </t>
  </si>
  <si>
    <t xml:space="preserve">VIHTI              </t>
  </si>
  <si>
    <t xml:space="preserve">VIEREMÄ            </t>
  </si>
  <si>
    <t xml:space="preserve">VETELI             </t>
  </si>
  <si>
    <t xml:space="preserve">VESILAHTI          </t>
  </si>
  <si>
    <t xml:space="preserve">VESANTO            </t>
  </si>
  <si>
    <t xml:space="preserve">VEHMAA             </t>
  </si>
  <si>
    <t xml:space="preserve">VARKAUS            </t>
  </si>
  <si>
    <t xml:space="preserve">VALKEAKOSKI        </t>
  </si>
  <si>
    <t xml:space="preserve">VAASA              </t>
  </si>
  <si>
    <t xml:space="preserve">UUSIKAUPUNKI       </t>
  </si>
  <si>
    <t xml:space="preserve">UUSIKAARLEPYY      </t>
  </si>
  <si>
    <t xml:space="preserve">UURAINEN           </t>
  </si>
  <si>
    <t xml:space="preserve">UTSJOKI            </t>
  </si>
  <si>
    <t xml:space="preserve">UTAJÄRVI           </t>
  </si>
  <si>
    <t xml:space="preserve">URJALA             </t>
  </si>
  <si>
    <t xml:space="preserve">ULVILA             </t>
  </si>
  <si>
    <t xml:space="preserve">TYRNÄVÄ            </t>
  </si>
  <si>
    <t xml:space="preserve">TUUSULA            </t>
  </si>
  <si>
    <t xml:space="preserve">TUUSNIEMI          </t>
  </si>
  <si>
    <t xml:space="preserve">PELLO              </t>
  </si>
  <si>
    <t xml:space="preserve">TURKU              </t>
  </si>
  <si>
    <t xml:space="preserve">TORNIO             </t>
  </si>
  <si>
    <t xml:space="preserve">TOIVAKKA           </t>
  </si>
  <si>
    <t xml:space="preserve">TOHOLAMPI          </t>
  </si>
  <si>
    <t xml:space="preserve">TOHMAJÄRVI         </t>
  </si>
  <si>
    <t xml:space="preserve">TEUVA              </t>
  </si>
  <si>
    <t xml:space="preserve">TERVOLA            </t>
  </si>
  <si>
    <t xml:space="preserve">TERVO              </t>
  </si>
  <si>
    <t xml:space="preserve">TAMPERE            </t>
  </si>
  <si>
    <t xml:space="preserve">TAMMELA            </t>
  </si>
  <si>
    <t xml:space="preserve">TAIVASSALO         </t>
  </si>
  <si>
    <t xml:space="preserve">TAIVALKOSKI        </t>
  </si>
  <si>
    <t xml:space="preserve">TAIPALSAARI        </t>
  </si>
  <si>
    <t>SIIKALATVA</t>
  </si>
  <si>
    <t xml:space="preserve">SASTAMALA            </t>
  </si>
  <si>
    <t xml:space="preserve">VAALA              </t>
  </si>
  <si>
    <t xml:space="preserve">SÄKYLÄ             </t>
  </si>
  <si>
    <t xml:space="preserve">SYSMÄ              </t>
  </si>
  <si>
    <t xml:space="preserve">SUONENJOKI         </t>
  </si>
  <si>
    <t xml:space="preserve">SUOMUSSALMI        </t>
  </si>
  <si>
    <t xml:space="preserve">SULKAVA            </t>
  </si>
  <si>
    <t xml:space="preserve">SOTKAMO            </t>
  </si>
  <si>
    <t xml:space="preserve">SONKAJÄRVI         </t>
  </si>
  <si>
    <t xml:space="preserve">SOMERO             </t>
  </si>
  <si>
    <t xml:space="preserve">SOINI              </t>
  </si>
  <si>
    <t xml:space="preserve">SODANKYLÄ          </t>
  </si>
  <si>
    <t xml:space="preserve">SIUNTIO            </t>
  </si>
  <si>
    <t xml:space="preserve">SIPOO              </t>
  </si>
  <si>
    <t xml:space="preserve">SIMO               </t>
  </si>
  <si>
    <t xml:space="preserve">SIILINJÄRVI        </t>
  </si>
  <si>
    <t xml:space="preserve">SIIKAJOKI          </t>
  </si>
  <si>
    <t xml:space="preserve">SIIKAINEN          </t>
  </si>
  <si>
    <t xml:space="preserve">SIEVI              </t>
  </si>
  <si>
    <t xml:space="preserve">SEINÄJOKI          </t>
  </si>
  <si>
    <t xml:space="preserve">SAVUKOSKI          </t>
  </si>
  <si>
    <t xml:space="preserve">SAVONLINNA         </t>
  </si>
  <si>
    <t xml:space="preserve">SAVITAIPALE        </t>
  </si>
  <si>
    <t xml:space="preserve">SAUVO              </t>
  </si>
  <si>
    <t xml:space="preserve">SALO               </t>
  </si>
  <si>
    <t xml:space="preserve">SALLA              </t>
  </si>
  <si>
    <t xml:space="preserve">SAARIJÄRVI         </t>
  </si>
  <si>
    <t>RAASEPORI</t>
  </si>
  <si>
    <t xml:space="preserve">RÄÄKKYLÄ           </t>
  </si>
  <si>
    <t xml:space="preserve">RUSKO              </t>
  </si>
  <si>
    <t xml:space="preserve">RUOVESI            </t>
  </si>
  <si>
    <t xml:space="preserve">RUOKOLAHTI         </t>
  </si>
  <si>
    <t xml:space="preserve">ROVANIEMI          </t>
  </si>
  <si>
    <t xml:space="preserve">RISTIJÄRVI         </t>
  </si>
  <si>
    <t xml:space="preserve">RIIHIMÄKI          </t>
  </si>
  <si>
    <t xml:space="preserve">REISJÄRVI          </t>
  </si>
  <si>
    <t xml:space="preserve">RAUTJÄRVI          </t>
  </si>
  <si>
    <t xml:space="preserve">RAUTAVAARA         </t>
  </si>
  <si>
    <t xml:space="preserve">RAUTALAMPI         </t>
  </si>
  <si>
    <t xml:space="preserve">RAUMA              </t>
  </si>
  <si>
    <t xml:space="preserve">RANUA              </t>
  </si>
  <si>
    <t xml:space="preserve">RANTASALMI         </t>
  </si>
  <si>
    <t xml:space="preserve">RAISIO             </t>
  </si>
  <si>
    <t xml:space="preserve">RAAHE              </t>
  </si>
  <si>
    <t>PORVOO</t>
  </si>
  <si>
    <t xml:space="preserve">PÖYTYÄ             </t>
  </si>
  <si>
    <t xml:space="preserve">PÄLKÄNE            </t>
  </si>
  <si>
    <t xml:space="preserve">PYHÄRANTA          </t>
  </si>
  <si>
    <t xml:space="preserve">PYHÄNTÄ            </t>
  </si>
  <si>
    <t xml:space="preserve">PYHÄJÄRVI          </t>
  </si>
  <si>
    <t xml:space="preserve">PYHÄJOKI           </t>
  </si>
  <si>
    <t>PYHTÄÄ</t>
  </si>
  <si>
    <t xml:space="preserve">PUUMALA            </t>
  </si>
  <si>
    <t xml:space="preserve">PUOLANKA           </t>
  </si>
  <si>
    <t xml:space="preserve">PUNKALAIDUN        </t>
  </si>
  <si>
    <t xml:space="preserve">PUKKILA            </t>
  </si>
  <si>
    <t xml:space="preserve">PUDASJÄRVI         </t>
  </si>
  <si>
    <t xml:space="preserve">POSIO              </t>
  </si>
  <si>
    <t xml:space="preserve">PORNAINEN          </t>
  </si>
  <si>
    <t xml:space="preserve">PORI               </t>
  </si>
  <si>
    <t xml:space="preserve">POMARKKU           </t>
  </si>
  <si>
    <t xml:space="preserve">POLVIJÄRVI         </t>
  </si>
  <si>
    <t xml:space="preserve">PIRKKALA           </t>
  </si>
  <si>
    <t xml:space="preserve">PIHTIPUDAS         </t>
  </si>
  <si>
    <t>PEDERSÖREN KUNTA</t>
  </si>
  <si>
    <t xml:space="preserve">PIETARSAARI        </t>
  </si>
  <si>
    <t xml:space="preserve">PIELAVESI          </t>
  </si>
  <si>
    <t xml:space="preserve">PIEKSÄMÄKI         </t>
  </si>
  <si>
    <t xml:space="preserve">PETÄJÄVESI         </t>
  </si>
  <si>
    <t xml:space="preserve">PERTUNMAA          </t>
  </si>
  <si>
    <t xml:space="preserve">PERHO              </t>
  </si>
  <si>
    <t xml:space="preserve">PELKOSENNIEMI      </t>
  </si>
  <si>
    <t xml:space="preserve">PARKANO            </t>
  </si>
  <si>
    <t xml:space="preserve">PARIKKALA          </t>
  </si>
  <si>
    <t xml:space="preserve">PALTAMO            </t>
  </si>
  <si>
    <t xml:space="preserve">PAIMIO             </t>
  </si>
  <si>
    <t xml:space="preserve">PADASJOKI          </t>
  </si>
  <si>
    <t xml:space="preserve">OULU               </t>
  </si>
  <si>
    <t xml:space="preserve">OULAINEN           </t>
  </si>
  <si>
    <t xml:space="preserve">ORIVESI            </t>
  </si>
  <si>
    <t xml:space="preserve">ORIPÄÄ             </t>
  </si>
  <si>
    <t xml:space="preserve">ORIMATTILA         </t>
  </si>
  <si>
    <t xml:space="preserve">NÄRPIÖ             </t>
  </si>
  <si>
    <t xml:space="preserve">NURMIJÄRVI         </t>
  </si>
  <si>
    <t xml:space="preserve">NURMES             </t>
  </si>
  <si>
    <t xml:space="preserve">NOUSIAINEN         </t>
  </si>
  <si>
    <t xml:space="preserve">NOKIA              </t>
  </si>
  <si>
    <t xml:space="preserve">NIVALA             </t>
  </si>
  <si>
    <t xml:space="preserve">NAKKILA            </t>
  </si>
  <si>
    <t xml:space="preserve">NAANTALI           </t>
  </si>
  <si>
    <t xml:space="preserve">MÄNTTÄ-VILPPULA             </t>
  </si>
  <si>
    <t xml:space="preserve">MÄNTYHARJU         </t>
  </si>
  <si>
    <t xml:space="preserve">MÄNTSÄLÄ           </t>
  </si>
  <si>
    <t xml:space="preserve">MYRSKYLÄ           </t>
  </si>
  <si>
    <t xml:space="preserve">MYNÄMÄKI           </t>
  </si>
  <si>
    <t xml:space="preserve">MUURAME            </t>
  </si>
  <si>
    <t xml:space="preserve">MUSTASAARI         </t>
  </si>
  <si>
    <t xml:space="preserve">MUONIO             </t>
  </si>
  <si>
    <t xml:space="preserve">MULTIA             </t>
  </si>
  <si>
    <t xml:space="preserve">MUHOS              </t>
  </si>
  <si>
    <t xml:space="preserve">MIKKELI            </t>
  </si>
  <si>
    <t xml:space="preserve">MIEHIKKÄLÄ         </t>
  </si>
  <si>
    <t xml:space="preserve">MERIKARVIA         </t>
  </si>
  <si>
    <t xml:space="preserve">MERIJÄRVI          </t>
  </si>
  <si>
    <t xml:space="preserve">MASKU              </t>
  </si>
  <si>
    <t xml:space="preserve">MARTTILA           </t>
  </si>
  <si>
    <t xml:space="preserve">MAALAHTI           </t>
  </si>
  <si>
    <t>PARAINEN</t>
  </si>
  <si>
    <t>LOHJA</t>
  </si>
  <si>
    <t xml:space="preserve">LUUMÄKI            </t>
  </si>
  <si>
    <t xml:space="preserve">LUOTO              </t>
  </si>
  <si>
    <t xml:space="preserve">LUMIJOKI           </t>
  </si>
  <si>
    <t xml:space="preserve">LUHANKA            </t>
  </si>
  <si>
    <t xml:space="preserve">LOVIISA            </t>
  </si>
  <si>
    <t xml:space="preserve">LOPPI              </t>
  </si>
  <si>
    <t>LOIMAA</t>
  </si>
  <si>
    <t xml:space="preserve">LIPERI             </t>
  </si>
  <si>
    <t xml:space="preserve">LIMINKA            </t>
  </si>
  <si>
    <t xml:space="preserve">LIETO              </t>
  </si>
  <si>
    <t xml:space="preserve">LIEKSA             </t>
  </si>
  <si>
    <t xml:space="preserve">LESTIJÄRVI         </t>
  </si>
  <si>
    <t xml:space="preserve">LEPPÄVIRTA         </t>
  </si>
  <si>
    <t xml:space="preserve">LEMPÄÄLÄ           </t>
  </si>
  <si>
    <t xml:space="preserve">LEMI               </t>
  </si>
  <si>
    <t xml:space="preserve">LAUKAA             </t>
  </si>
  <si>
    <t xml:space="preserve">LAPUA              </t>
  </si>
  <si>
    <t xml:space="preserve">LAPINJÄRVI         </t>
  </si>
  <si>
    <t xml:space="preserve">LAPPEENRANTA       </t>
  </si>
  <si>
    <t xml:space="preserve">LAPPAJÄRVI         </t>
  </si>
  <si>
    <t xml:space="preserve">LAPINLAHTI         </t>
  </si>
  <si>
    <t xml:space="preserve">LAITILA            </t>
  </si>
  <si>
    <t xml:space="preserve">LAIHIA             </t>
  </si>
  <si>
    <t xml:space="preserve">LAHTI              </t>
  </si>
  <si>
    <t xml:space="preserve">KEMIÖNSAARI              </t>
  </si>
  <si>
    <t xml:space="preserve">KEMIJÄRVI          </t>
  </si>
  <si>
    <t xml:space="preserve">KÄRSÄMÄKI          </t>
  </si>
  <si>
    <t xml:space="preserve">KÄRKÖLÄ            </t>
  </si>
  <si>
    <t xml:space="preserve">KYYJÄRVI           </t>
  </si>
  <si>
    <t xml:space="preserve">OUTOKUMPU          </t>
  </si>
  <si>
    <t xml:space="preserve">KUUSAMO            </t>
  </si>
  <si>
    <t xml:space="preserve">KUSTAVI            </t>
  </si>
  <si>
    <t xml:space="preserve">KURIKKA            </t>
  </si>
  <si>
    <t xml:space="preserve">KUORTANE           </t>
  </si>
  <si>
    <t xml:space="preserve">KUOPIO             </t>
  </si>
  <si>
    <t xml:space="preserve">KUHMOINEN          </t>
  </si>
  <si>
    <t xml:space="preserve">KUHMO              </t>
  </si>
  <si>
    <t xml:space="preserve">KRUUNUPYY          </t>
  </si>
  <si>
    <t xml:space="preserve">KRISTIINANKAUPUNKI </t>
  </si>
  <si>
    <t xml:space="preserve">KOUVOLA            </t>
  </si>
  <si>
    <t xml:space="preserve">KOTKA              </t>
  </si>
  <si>
    <t xml:space="preserve">KOSKI TL           </t>
  </si>
  <si>
    <t xml:space="preserve">KORSNÄS            </t>
  </si>
  <si>
    <t xml:space="preserve">KONTIOLAHTI        </t>
  </si>
  <si>
    <t xml:space="preserve">KONNEVESI          </t>
  </si>
  <si>
    <t xml:space="preserve">KOLARI             </t>
  </si>
  <si>
    <t xml:space="preserve">KOKKOLA            </t>
  </si>
  <si>
    <t xml:space="preserve">KOKEMÄKI           </t>
  </si>
  <si>
    <t xml:space="preserve">KIVIJÄRVI          </t>
  </si>
  <si>
    <t xml:space="preserve">KIURUVESI          </t>
  </si>
  <si>
    <t xml:space="preserve">KITTILÄ            </t>
  </si>
  <si>
    <t xml:space="preserve">KITEE              </t>
  </si>
  <si>
    <t xml:space="preserve">KIRKKONUMMI        </t>
  </si>
  <si>
    <t xml:space="preserve">KINNULA            </t>
  </si>
  <si>
    <t xml:space="preserve">KIHNIÖ             </t>
  </si>
  <si>
    <t xml:space="preserve">KEURUU             </t>
  </si>
  <si>
    <t xml:space="preserve">KERAVA             </t>
  </si>
  <si>
    <t xml:space="preserve">KEMPELE            </t>
  </si>
  <si>
    <t xml:space="preserve">KEMINMAA           </t>
  </si>
  <si>
    <t xml:space="preserve">KEMI               </t>
  </si>
  <si>
    <t xml:space="preserve">KEITELE            </t>
  </si>
  <si>
    <t xml:space="preserve">KAUSTINEN          </t>
  </si>
  <si>
    <t xml:space="preserve">KAUNIAINEN         </t>
  </si>
  <si>
    <t xml:space="preserve">KAUHAVA            </t>
  </si>
  <si>
    <t xml:space="preserve">KAUHAJOKI          </t>
  </si>
  <si>
    <t xml:space="preserve">KASKINEN           </t>
  </si>
  <si>
    <t xml:space="preserve">KARVIA             </t>
  </si>
  <si>
    <t xml:space="preserve">KARSTULA           </t>
  </si>
  <si>
    <t xml:space="preserve">KARKKILA           </t>
  </si>
  <si>
    <t xml:space="preserve">KARIJOKI           </t>
  </si>
  <si>
    <t xml:space="preserve">KANNUS             </t>
  </si>
  <si>
    <t xml:space="preserve">KANNONKOSKI        </t>
  </si>
  <si>
    <t xml:space="preserve">KANKAANPÄÄ         </t>
  </si>
  <si>
    <t xml:space="preserve">KANGASNIEMI        </t>
  </si>
  <si>
    <t xml:space="preserve">KANGASALA          </t>
  </si>
  <si>
    <t xml:space="preserve">KALAJOKI           </t>
  </si>
  <si>
    <t xml:space="preserve">KAJAANI            </t>
  </si>
  <si>
    <t xml:space="preserve">KAAVI              </t>
  </si>
  <si>
    <t xml:space="preserve">KAARINA            </t>
  </si>
  <si>
    <t xml:space="preserve">JÄRVENPÄÄ          </t>
  </si>
  <si>
    <t xml:space="preserve">JÄMSÄ              </t>
  </si>
  <si>
    <t xml:space="preserve">JÄMIJÄRVI          </t>
  </si>
  <si>
    <t xml:space="preserve">JYVÄSKYLÄ          </t>
  </si>
  <si>
    <t xml:space="preserve">JUVA               </t>
  </si>
  <si>
    <t xml:space="preserve">JUUPAJOKI          </t>
  </si>
  <si>
    <t xml:space="preserve">JUUKA              </t>
  </si>
  <si>
    <t xml:space="preserve">JOUTSA             </t>
  </si>
  <si>
    <t xml:space="preserve">JOROINEN           </t>
  </si>
  <si>
    <t xml:space="preserve">JOKIOINEN          </t>
  </si>
  <si>
    <t xml:space="preserve">JOENSUU            </t>
  </si>
  <si>
    <t xml:space="preserve">JANAKKALA          </t>
  </si>
  <si>
    <t xml:space="preserve">IMATRA             </t>
  </si>
  <si>
    <t xml:space="preserve">ISOKYRÖ            </t>
  </si>
  <si>
    <t xml:space="preserve">ISOJOKI            </t>
  </si>
  <si>
    <t xml:space="preserve">INKOO              </t>
  </si>
  <si>
    <t xml:space="preserve">INARI              </t>
  </si>
  <si>
    <t xml:space="preserve">ILOMANTSI          </t>
  </si>
  <si>
    <t xml:space="preserve">ILMAJOKI           </t>
  </si>
  <si>
    <t xml:space="preserve">IKAALINEN          </t>
  </si>
  <si>
    <t xml:space="preserve">IITTI              </t>
  </si>
  <si>
    <t xml:space="preserve">IISALMI            </t>
  </si>
  <si>
    <t xml:space="preserve">II                 </t>
  </si>
  <si>
    <t>HEINOLA</t>
  </si>
  <si>
    <t xml:space="preserve">HÄMEENLINNA        </t>
  </si>
  <si>
    <t xml:space="preserve">HÄMEENKYRÖ         </t>
  </si>
  <si>
    <t xml:space="preserve">HYVINKÄÄ           </t>
  </si>
  <si>
    <t xml:space="preserve">HYRYNSALMI         </t>
  </si>
  <si>
    <t xml:space="preserve">HUMPPILA           </t>
  </si>
  <si>
    <t xml:space="preserve">HUITTINEN          </t>
  </si>
  <si>
    <t xml:space="preserve">HOLLOLA            </t>
  </si>
  <si>
    <t xml:space="preserve">HIRVENSALMI        </t>
  </si>
  <si>
    <t xml:space="preserve">VANTAA             </t>
  </si>
  <si>
    <t xml:space="preserve">HELSINKI           </t>
  </si>
  <si>
    <t xml:space="preserve">HEINÄVESI          </t>
  </si>
  <si>
    <t xml:space="preserve">HAUSJÄRVI          </t>
  </si>
  <si>
    <t xml:space="preserve">HATTULA            </t>
  </si>
  <si>
    <t xml:space="preserve">HARTOLA            </t>
  </si>
  <si>
    <t xml:space="preserve">HARJAVALTA         </t>
  </si>
  <si>
    <t xml:space="preserve">HANKO              </t>
  </si>
  <si>
    <t xml:space="preserve">HANKASALMI         </t>
  </si>
  <si>
    <t xml:space="preserve">HAMINA             </t>
  </si>
  <si>
    <t xml:space="preserve">HALSUA             </t>
  </si>
  <si>
    <t xml:space="preserve">HAILUOTO           </t>
  </si>
  <si>
    <t xml:space="preserve">HAAPAVESI          </t>
  </si>
  <si>
    <t xml:space="preserve">HAAPAJÄRVI         </t>
  </si>
  <si>
    <t xml:space="preserve">FORSSA             </t>
  </si>
  <si>
    <t xml:space="preserve">EVIJÄRVI           </t>
  </si>
  <si>
    <t xml:space="preserve">EURAJOKI           </t>
  </si>
  <si>
    <t xml:space="preserve">EURA               </t>
  </si>
  <si>
    <t xml:space="preserve">ESPOO              </t>
  </si>
  <si>
    <t xml:space="preserve">ENONTEKIÖ          </t>
  </si>
  <si>
    <t xml:space="preserve">ENONKOSKI          </t>
  </si>
  <si>
    <t>AKAA</t>
  </si>
  <si>
    <t xml:space="preserve">AURA               </t>
  </si>
  <si>
    <t xml:space="preserve">ASKOLA             </t>
  </si>
  <si>
    <t xml:space="preserve">ASIKKALA           </t>
  </si>
  <si>
    <t xml:space="preserve">ALAVUS             </t>
  </si>
  <si>
    <t xml:space="preserve">ALAVIESKA          </t>
  </si>
  <si>
    <t xml:space="preserve">ALAJÄRVI           </t>
  </si>
  <si>
    <t>Koko maa</t>
  </si>
  <si>
    <t>Vos yht.</t>
  </si>
  <si>
    <t>Valtionosuus yht. (x 1000 €)</t>
  </si>
  <si>
    <t>OKM vos</t>
  </si>
  <si>
    <t>VOS-harkkari</t>
  </si>
  <si>
    <t>Verokompensaatio</t>
  </si>
  <si>
    <t>Järjestelmämuutoksen tasaus</t>
  </si>
  <si>
    <t>SOTE-siirron muutosrajoitin</t>
  </si>
  <si>
    <t>VM vos</t>
  </si>
  <si>
    <t>Hava</t>
  </si>
  <si>
    <t>Verotulon tasaus</t>
  </si>
  <si>
    <t>Valtionosuus yht.</t>
  </si>
  <si>
    <t>Kunnan nimi</t>
  </si>
  <si>
    <t>Nro</t>
  </si>
  <si>
    <t>koko maan absoluuttinen muutos €</t>
  </si>
  <si>
    <t>e/as</t>
  </si>
  <si>
    <t>koko maan vuosimuutos %</t>
  </si>
  <si>
    <t>viimeisin toteutunut tieto</t>
  </si>
  <si>
    <t>vuosi</t>
  </si>
  <si>
    <t xml:space="preserve">Piilotetuissa sarakkeissa valtionosuuden osatekijöitä. Opetus- ja kulttuuritoimen (okt) valtionosuus on tässä taulukossa kaikkina ennustevuosina </t>
  </si>
  <si>
    <t xml:space="preserve">Taulukon numerotiedot suoraan VM:n tiedoista. </t>
  </si>
  <si>
    <t>Lähde: Kuntatalousohjelman painelaskelma 15.10.2021 / Valtiovarainministeriön kunta- ja aluehallinto-osasto</t>
  </si>
  <si>
    <t>Tämä excel-tiedosto sisältää ennakollisia laskelmia vuoden 2023 valtionosuuksista. Lähdetiedot on mainittu kullakin tiedoston välilehdellä.</t>
  </si>
  <si>
    <t>Ystävällisin terveisin</t>
  </si>
  <si>
    <t>Olli Riikonen</t>
  </si>
  <si>
    <t>Erityisasiantuntija</t>
  </si>
  <si>
    <t>Elinvoima ja talous -yksikkö</t>
  </si>
  <si>
    <t>Suomen Kuntaliitto ry</t>
  </si>
  <si>
    <t>Toinen Linja 14, 00530 HELSINKI</t>
  </si>
  <si>
    <t>Olli.Riikonen@kuntaliitto.fi</t>
  </si>
  <si>
    <t>www.kuntaliitto.fi</t>
  </si>
  <si>
    <t xml:space="preserve">Tiedosto sisältää myös kaavioita kuntakokoryhmittäin kuntien valtionosuuksista vuonna 2022 ja sote-uudistuksen jälkeen vuonna 2023. </t>
  </si>
  <si>
    <t>Kaavioiden pohjatietona on soteuudistuksen rahoituslaskelma.</t>
  </si>
  <si>
    <t>Laajan aineiston käsittelyssä ja muokkauksessa voi tapahtua myös teknisiä ja inhimillisiä virheitä. Jos huomaat tiedoissa jotain outoa, pyydän ystävällisesti ottamaan ensitilassa yhteyttä.</t>
  </si>
  <si>
    <t>Puh. 050 477 5619</t>
  </si>
  <si>
    <t>Muutenkin tulkinta-apua ja lisätietoja allekirjoittaneelta.</t>
  </si>
  <si>
    <t>Kuntien valtionosuudet, toteuma 2019-21 ja ennuste 2022-25</t>
  </si>
  <si>
    <t>Tietojen poiminta ja taulukon muokkaus Kuntaliitto/OR</t>
  </si>
  <si>
    <t>Manner-Suomi</t>
  </si>
  <si>
    <t>Vos-muutos e/as</t>
  </si>
  <si>
    <t>Peruspalvelujen valtionosuudet yhteensä</t>
  </si>
  <si>
    <t>Peruspalvelujen valtionosuudet yhteensä €/as.</t>
  </si>
  <si>
    <t>OKT-vos €/as.</t>
  </si>
  <si>
    <t>Opetus- ja kulttuuritoimen (okt) valtionosuudet vuodelle 2022 OKM:n 21.12.2021 päätöksen mukaisena</t>
  </si>
  <si>
    <t>Ennakolliset valtionosuuslaskelmat 2023 sote-siirtolaskelman mukaan</t>
  </si>
  <si>
    <t>5701           Opetus- ja kulttuuritoimen valtionosuus   v. 2022</t>
  </si>
  <si>
    <t>Ennakolliset valtionosuuslaskelmat 2023 kuntatalousohjelman painelaskelman mukaan</t>
  </si>
  <si>
    <t>Peruspalvelujen valtionosuudet yht. €/as.</t>
  </si>
  <si>
    <t>Valtionosuuksien muutos 2022-23 yhteensä €/as.</t>
  </si>
  <si>
    <t>Kuntien valtionosuudet ja veromenetysten korvaukset 2022, yhteenveto</t>
  </si>
  <si>
    <t>Ennakolliset valtionosuuslaskelmat 2023 sote-siirtolaskelman mukaan €/as. ja muutosvaikutuslaskelmia</t>
  </si>
  <si>
    <t>Opetus- ja kulttuuri-toimen vos          v. 2022 €/as.</t>
  </si>
  <si>
    <t>Peruspalvelujen valtionosuus valtionosuuksista yhteensä %</t>
  </si>
  <si>
    <t>Valtionosuuksien muutos yhteensä</t>
  </si>
  <si>
    <t>Valtionosuudet v. 2023 yhteensä €/as.</t>
  </si>
  <si>
    <t>Valtionosuudet v. 2022 yhteensä €/as.</t>
  </si>
  <si>
    <t>VOS-muutos 2022-23 €/as.</t>
  </si>
  <si>
    <t>VOS-muutos %</t>
  </si>
  <si>
    <t>Kuntatalousohjelman painelaskelmakehikko, VM 10/2021</t>
  </si>
  <si>
    <t>Kuntien ja hyvinvointialueiden rahoituslaskelmat | Soteuudistus (12.5.2021)</t>
  </si>
  <si>
    <t>Valtionosuudet yhteensä v. 2022</t>
  </si>
  <si>
    <t>Valtionosuudet yhteensä v. 2022 €/as.</t>
  </si>
  <si>
    <t>OKM:n alkuperäisen vuoden 2021 vos-päätöksen mukaisena, jota on useiden kuntien osalta sen jälkeen oikaistu.</t>
  </si>
  <si>
    <t>Kuntatalousohjelma - Valtiovarainministeriö (vm.fi)</t>
  </si>
  <si>
    <t>VALTIONOSUUS/RAHOITUSSOVELLUS 2022 OPETUS- JA KULTTUURITOIMI raportti VOP6OS22 (oph.fi)</t>
  </si>
  <si>
    <t>Pohjatiedot perustuvat soteuudistus.fi -sivuilla 12.5.2021 julkaistuihin kuntien rahoituslaskelmiin, joita on täydennetty tuoreimmilla vuoden 2022 opetus- ja kulttuuritoimen valtionosuustiedoilla.</t>
  </si>
  <si>
    <t>Rinnalla on VM:n kuntatalousohjelman painelaskelmakehikon valtionosuuslaskelmat, jotka on julkaistu 15.10.2021. Myös niitä on tädyennetty samoilla opetus- ja kulttuuritoimen valtionosuustiedoilla.</t>
  </si>
  <si>
    <t>Erot näiden laskelmien kesken ovat varsin vähäisiä</t>
  </si>
  <si>
    <t>Tämän aineiston tarkoituksena on havainnollistaa ja selkeyttää sote-uudistuksen vaikutuksia kunnan valtionosuuksiin ja helpottaa kuntien vertailua.</t>
  </si>
  <si>
    <t>Luvut eivät ole lopullisia. Seuraava kuntien rahoituslaskelma valmistuu keväällä 2022, jolloin täsmentyy myös kunnallisverosta tehtävän prosenttileikkauksen suuruus.</t>
  </si>
  <si>
    <t>----------------------------------   Muutosvaikutuksia   ---------------------------------------------</t>
  </si>
  <si>
    <t>---------------------------------------------    Vertailua   -------------------------------------------------</t>
  </si>
  <si>
    <t>Kunnallis-vero-% v. 2022</t>
  </si>
  <si>
    <t>Uusi kunnallis-vero-% v. 2023</t>
  </si>
  <si>
    <t>Sote-siirtolaskelman ja kto-painelaskelman vertailu</t>
  </si>
  <si>
    <t>Valtionosuudet v. 2023 sote-siirtolaskelman mukaan</t>
  </si>
  <si>
    <t>Valtionosuudet v. 2023 kto-painelaskelman mukaan</t>
  </si>
  <si>
    <t xml:space="preserve">Valtionosuudet v. 2023 yhteensä (sote-siirto) €/as. </t>
  </si>
  <si>
    <t>Valtionosuudet v. 2023 yhteensä (kto) €/as.</t>
  </si>
  <si>
    <t>Asukasluku</t>
  </si>
  <si>
    <t>Valtionosuudet €/as. 2023</t>
  </si>
  <si>
    <t>Valtionosuudet €/as. 2022</t>
  </si>
  <si>
    <t>Valtionosuuksista ilman muutosrajoitinta ja siirtymätasausta jäisi jäljelle %</t>
  </si>
  <si>
    <t>Päivämäärä (milloin aineisto on tuotettu tai tarkistettu): 31.1.2022</t>
  </si>
  <si>
    <t>Vero-menetysten korvaus €/as.</t>
  </si>
  <si>
    <t>Peruspalvelujen valtionosuus      (sis. verotuloihin perustuvan tasauksen)</t>
  </si>
  <si>
    <t>31.1.2022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</si>
</sst>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#,##0_ ;\-#,##0\ "/>
    <numFmt numFmtId="168" formatCode="0.0\ %"/>
    <numFmt numFmtId="169" formatCode="#,##0.00_ ;[Red]\-#,##0.00\ "/>
    <numFmt numFmtId="170" formatCode="0.0"/>
  </numFmts>
  <fonts count="82" x14ac:knownFonts="1">
    <font>
      <sz val="9"/>
      <name val="Work Sans"/>
      <family val="2"/>
      <scheme val="minor"/>
    </font>
    <font>
      <sz val="11"/>
      <color theme="1"/>
      <name val="Work Sans"/>
      <family val="2"/>
      <scheme val="minor"/>
    </font>
    <font>
      <b/>
      <sz val="9"/>
      <color theme="0"/>
      <name val="Work Sans"/>
      <family val="2"/>
      <scheme val="minor"/>
    </font>
    <font>
      <i/>
      <sz val="9"/>
      <color rgb="FF7F7F7F"/>
      <name val="Work Sans"/>
      <family val="2"/>
      <scheme val="minor"/>
    </font>
    <font>
      <sz val="9"/>
      <color rgb="FFFA7D00"/>
      <name val="Work Sans"/>
      <family val="2"/>
      <scheme val="minor"/>
    </font>
    <font>
      <b/>
      <sz val="9"/>
      <color theme="9"/>
      <name val="Work Sans"/>
      <family val="2"/>
      <scheme val="minor"/>
    </font>
    <font>
      <b/>
      <sz val="10"/>
      <color theme="1"/>
      <name val="Work Sans"/>
      <family val="2"/>
      <scheme val="minor"/>
    </font>
    <font>
      <sz val="9"/>
      <name val="Work Sans"/>
      <family val="2"/>
      <scheme val="minor"/>
    </font>
    <font>
      <b/>
      <sz val="14"/>
      <color theme="4"/>
      <name val="Work Sans"/>
      <family val="2"/>
      <scheme val="minor"/>
    </font>
    <font>
      <sz val="9"/>
      <color theme="0"/>
      <name val="Work Sans"/>
      <family val="2"/>
      <scheme val="minor"/>
    </font>
    <font>
      <b/>
      <sz val="9"/>
      <name val="Work Sans"/>
      <family val="2"/>
      <scheme val="minor"/>
    </font>
    <font>
      <sz val="11"/>
      <name val="Work Sans"/>
      <family val="2"/>
      <scheme val="minor"/>
    </font>
    <font>
      <b/>
      <sz val="16"/>
      <color theme="4"/>
      <name val="Work Sans ExtraBold"/>
      <family val="2"/>
      <scheme val="major"/>
    </font>
    <font>
      <b/>
      <sz val="11"/>
      <color theme="4"/>
      <name val="Work Sans"/>
      <family val="2"/>
      <scheme val="minor"/>
    </font>
    <font>
      <b/>
      <sz val="10"/>
      <color theme="4"/>
      <name val="Work Sans"/>
      <family val="2"/>
      <scheme val="minor"/>
    </font>
    <font>
      <b/>
      <sz val="9"/>
      <color theme="4"/>
      <name val="Work Sans"/>
      <family val="2"/>
      <scheme val="minor"/>
    </font>
    <font>
      <b/>
      <sz val="16"/>
      <color theme="4"/>
      <name val="Work Sans"/>
      <family val="2"/>
      <scheme val="minor"/>
    </font>
    <font>
      <b/>
      <sz val="9"/>
      <color rgb="FFEF6079"/>
      <name val="Work Sans"/>
      <family val="2"/>
      <scheme val="minor"/>
    </font>
    <font>
      <b/>
      <sz val="9"/>
      <color theme="7"/>
      <name val="Work Sans"/>
      <family val="2"/>
      <scheme val="minor"/>
    </font>
    <font>
      <sz val="11"/>
      <color theme="4"/>
      <name val="Work Sans"/>
      <family val="2"/>
      <scheme val="minor"/>
    </font>
    <font>
      <b/>
      <sz val="9"/>
      <color theme="6"/>
      <name val="Work Sans"/>
      <family val="2"/>
      <scheme val="minor"/>
    </font>
    <font>
      <b/>
      <sz val="8"/>
      <name val="Work Sans ExtraBold"/>
      <family val="2"/>
      <scheme val="major"/>
    </font>
    <font>
      <sz val="11"/>
      <name val="Work Sans ExtraBold"/>
      <family val="2"/>
      <scheme val="major"/>
    </font>
    <font>
      <b/>
      <sz val="8"/>
      <color rgb="FF7030A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color rgb="FFFFFFFF"/>
      <name val="Arial Narrow"/>
      <family val="2"/>
    </font>
    <font>
      <sz val="11"/>
      <name val="Arial Narrow"/>
      <family val="2"/>
    </font>
    <font>
      <b/>
      <u/>
      <sz val="11"/>
      <name val="Arial Narrow"/>
      <family val="2"/>
    </font>
    <font>
      <sz val="11"/>
      <color rgb="FF000000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1"/>
      <name val="Work Sans"/>
      <scheme val="minor"/>
    </font>
    <font>
      <b/>
      <sz val="11"/>
      <color rgb="FFFF0000"/>
      <name val="Work Sans ExtraBold"/>
      <family val="2"/>
      <scheme val="major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u/>
      <sz val="11"/>
      <name val="Arial Narrow"/>
      <family val="2"/>
    </font>
    <font>
      <b/>
      <sz val="11"/>
      <color rgb="FF000000"/>
      <name val="Arial Narrow"/>
      <family val="2"/>
    </font>
    <font>
      <sz val="11"/>
      <color rgb="FF0066CC"/>
      <name val="Arial Narrow"/>
      <family val="2"/>
    </font>
    <font>
      <b/>
      <sz val="11"/>
      <color theme="0"/>
      <name val="Arial Narrow"/>
      <family val="2"/>
    </font>
    <font>
      <u/>
      <sz val="9"/>
      <color theme="10"/>
      <name val="Work Sans"/>
      <family val="2"/>
      <scheme val="minor"/>
    </font>
    <font>
      <sz val="11"/>
      <color theme="1"/>
      <name val="Arial Narrow"/>
      <family val="2"/>
    </font>
    <font>
      <sz val="10"/>
      <name val="Work Sans"/>
      <scheme val="minor"/>
    </font>
    <font>
      <b/>
      <sz val="18"/>
      <color theme="6"/>
      <name val="Work Sans"/>
      <scheme val="minor"/>
    </font>
    <font>
      <sz val="10"/>
      <color theme="1"/>
      <name val="Arial"/>
      <family val="2"/>
    </font>
    <font>
      <b/>
      <sz val="18"/>
      <color theme="7"/>
      <name val="Work Sans"/>
      <scheme val="minor"/>
    </font>
    <font>
      <b/>
      <sz val="11"/>
      <color theme="1"/>
      <name val="Arial Narrow"/>
      <family val="2"/>
    </font>
    <font>
      <b/>
      <sz val="11"/>
      <name val="Work Sans ExtraBold"/>
      <family val="2"/>
      <scheme val="major"/>
    </font>
    <font>
      <b/>
      <sz val="14"/>
      <color theme="10"/>
      <name val="Work Sans"/>
      <scheme val="minor"/>
    </font>
    <font>
      <sz val="12"/>
      <color theme="1"/>
      <name val="Arial Narrow"/>
      <family val="2"/>
    </font>
    <font>
      <b/>
      <sz val="10"/>
      <color rgb="FFFF0000"/>
      <name val="Work Sans"/>
      <scheme val="minor"/>
    </font>
    <font>
      <sz val="10"/>
      <color indexed="8"/>
      <name val="MS Sans Serif"/>
      <family val="2"/>
    </font>
    <font>
      <sz val="8"/>
      <name val="Work Sans"/>
      <scheme val="minor"/>
    </font>
    <font>
      <sz val="8"/>
      <color theme="0"/>
      <name val="Arial Narrow"/>
      <family val="2"/>
    </font>
    <font>
      <b/>
      <sz val="8"/>
      <color theme="0"/>
      <name val="Arial Narrow"/>
      <family val="2"/>
    </font>
    <font>
      <b/>
      <sz val="20"/>
      <name val="Work Sans"/>
      <scheme val="minor"/>
    </font>
    <font>
      <i/>
      <sz val="8"/>
      <color rgb="FFFF0000"/>
      <name val="Arial Narrow"/>
      <family val="2"/>
    </font>
    <font>
      <sz val="10"/>
      <color theme="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rgb="FFFF0000"/>
      <name val="Arial Narrow"/>
      <family val="2"/>
    </font>
    <font>
      <sz val="10"/>
      <name val="Arial"/>
      <family val="2"/>
    </font>
    <font>
      <b/>
      <i/>
      <sz val="11"/>
      <color rgb="FFFF0000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u/>
      <sz val="11"/>
      <color rgb="FFFF0000"/>
      <name val="Arial Narrow"/>
      <family val="2"/>
    </font>
    <font>
      <sz val="10"/>
      <color rgb="FFFF0000"/>
      <name val="Arial"/>
      <family val="2"/>
    </font>
    <font>
      <sz val="10"/>
      <color theme="1"/>
      <name val="Work Sans"/>
      <scheme val="minor"/>
    </font>
    <font>
      <b/>
      <sz val="20"/>
      <color theme="1"/>
      <name val="Work Sans"/>
      <scheme val="minor"/>
    </font>
    <font>
      <sz val="11"/>
      <name val="Calibri"/>
      <family val="2"/>
    </font>
    <font>
      <sz val="11"/>
      <name val="Work Sans"/>
    </font>
    <font>
      <u/>
      <sz val="11"/>
      <color theme="10"/>
      <name val="Work Sans"/>
      <family val="2"/>
      <scheme val="minor"/>
    </font>
    <font>
      <b/>
      <u/>
      <sz val="11"/>
      <color theme="10"/>
      <name val="Work Sans"/>
      <scheme val="minor"/>
    </font>
    <font>
      <sz val="8"/>
      <name val="Work Sans ExtraBold"/>
      <family val="2"/>
      <scheme val="major"/>
    </font>
    <font>
      <b/>
      <sz val="18"/>
      <name val="Work Sans"/>
      <scheme val="minor"/>
    </font>
    <font>
      <b/>
      <sz val="11"/>
      <name val="Work Sans"/>
      <scheme val="minor"/>
    </font>
    <font>
      <sz val="10"/>
      <color theme="1"/>
      <name val="Roboto"/>
      <family val="2"/>
    </font>
    <font>
      <sz val="11"/>
      <color theme="0"/>
      <name val="Arial Narrow"/>
      <family val="2"/>
    </font>
    <font>
      <sz val="16"/>
      <color theme="6"/>
      <name val="Work Sans ExtraBold"/>
      <scheme val="major"/>
    </font>
  </fonts>
  <fills count="3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EF60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/>
      <right/>
      <top/>
      <bottom style="medium">
        <color theme="6"/>
      </bottom>
      <diagonal/>
    </border>
    <border>
      <left/>
      <right/>
      <top/>
      <bottom style="medium">
        <color theme="7"/>
      </bottom>
      <diagonal/>
    </border>
    <border>
      <left/>
      <right/>
      <top/>
      <bottom style="medium">
        <color rgb="FFEF6079"/>
      </bottom>
      <diagonal/>
    </border>
    <border>
      <left/>
      <right/>
      <top/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6"/>
      </top>
      <bottom style="thin">
        <color theme="0"/>
      </bottom>
      <diagonal/>
    </border>
    <border>
      <left/>
      <right/>
      <top style="hair">
        <color theme="6"/>
      </top>
      <bottom style="hair">
        <color theme="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12" fillId="0" borderId="0" applyNumberFormat="0" applyFill="0" applyBorder="0" applyAlignment="0" applyProtection="0"/>
    <xf numFmtId="0" fontId="8" fillId="0" borderId="0" applyNumberFormat="0" applyFill="0" applyAlignment="0" applyProtection="0"/>
    <xf numFmtId="0" fontId="13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1" applyNumberFormat="0" applyAlignment="0" applyProtection="0"/>
    <xf numFmtId="0" fontId="10" fillId="2" borderId="2" applyNumberFormat="0" applyAlignment="0" applyProtection="0"/>
    <xf numFmtId="0" fontId="5" fillId="6" borderId="1" applyNumberFormat="0" applyAlignment="0" applyProtection="0"/>
    <xf numFmtId="0" fontId="4" fillId="0" borderId="3" applyNumberFormat="0" applyFill="0" applyAlignment="0" applyProtection="0"/>
    <xf numFmtId="0" fontId="2" fillId="7" borderId="4" applyNumberFormat="0" applyBorder="0" applyAlignment="0" applyProtection="0"/>
    <xf numFmtId="0" fontId="7" fillId="3" borderId="5" applyNumberFormat="0" applyAlignment="0" applyProtection="0"/>
    <xf numFmtId="0" fontId="3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1" fillId="11" borderId="0" applyNumberFormat="0" applyBorder="0" applyAlignment="0" applyProtection="0"/>
    <xf numFmtId="0" fontId="15" fillId="0" borderId="13"/>
    <xf numFmtId="0" fontId="18" fillId="0" borderId="11"/>
    <xf numFmtId="2" fontId="15" fillId="0" borderId="7"/>
    <xf numFmtId="0" fontId="15" fillId="0" borderId="9"/>
    <xf numFmtId="0" fontId="7" fillId="0" borderId="8"/>
    <xf numFmtId="0" fontId="7" fillId="0" borderId="15"/>
    <xf numFmtId="0" fontId="17" fillId="0" borderId="12"/>
    <xf numFmtId="165" fontId="7" fillId="0" borderId="0" applyFill="0" applyBorder="0" applyAlignment="0" applyProtection="0"/>
    <xf numFmtId="164" fontId="7" fillId="0" borderId="0" applyFill="0" applyBorder="0" applyAlignment="0" applyProtection="0"/>
    <xf numFmtId="44" fontId="7" fillId="0" borderId="0" applyFill="0" applyBorder="0" applyAlignment="0" applyProtection="0"/>
    <xf numFmtId="42" fontId="7" fillId="0" borderId="0" applyFill="0" applyBorder="0" applyAlignment="0" applyProtection="0"/>
    <xf numFmtId="9" fontId="7" fillId="0" borderId="0" applyFill="0" applyBorder="0" applyAlignment="0" applyProtection="0"/>
    <xf numFmtId="0" fontId="11" fillId="12" borderId="0" applyNumberFormat="0" applyBorder="0" applyAlignment="0" applyProtection="0"/>
    <xf numFmtId="0" fontId="20" fillId="0" borderId="10"/>
    <xf numFmtId="0" fontId="20" fillId="0" borderId="14"/>
    <xf numFmtId="0" fontId="41" fillId="0" borderId="0" applyNumberFormat="0" applyFill="0" applyBorder="0" applyAlignment="0" applyProtection="0"/>
    <xf numFmtId="0" fontId="45" fillId="0" borderId="0"/>
    <xf numFmtId="0" fontId="52" fillId="0" borderId="0"/>
    <xf numFmtId="0" fontId="79" fillId="0" borderId="0"/>
  </cellStyleXfs>
  <cellXfs count="471">
    <xf numFmtId="0" fontId="0" fillId="0" borderId="0" xfId="0"/>
    <xf numFmtId="0" fontId="7" fillId="0" borderId="0" xfId="0" applyFont="1"/>
    <xf numFmtId="0" fontId="15" fillId="0" borderId="13" xfId="20"/>
    <xf numFmtId="0" fontId="0" fillId="0" borderId="0" xfId="0" applyFont="1"/>
    <xf numFmtId="0" fontId="13" fillId="0" borderId="0" xfId="3" applyAlignment="1">
      <alignment vertical="top"/>
    </xf>
    <xf numFmtId="0" fontId="13" fillId="0" borderId="0" xfId="3"/>
    <xf numFmtId="0" fontId="16" fillId="0" borderId="13" xfId="20" applyFont="1"/>
    <xf numFmtId="0" fontId="23" fillId="0" borderId="0" xfId="0" applyFont="1"/>
    <xf numFmtId="3" fontId="24" fillId="0" borderId="0" xfId="0" applyNumberFormat="1" applyFont="1" applyAlignment="1">
      <alignment horizontal="right"/>
    </xf>
    <xf numFmtId="0" fontId="25" fillId="0" borderId="0" xfId="0" applyFont="1"/>
    <xf numFmtId="0" fontId="28" fillId="0" borderId="0" xfId="0" applyFont="1"/>
    <xf numFmtId="3" fontId="28" fillId="0" borderId="0" xfId="0" applyNumberFormat="1" applyFont="1" applyAlignment="1">
      <alignment horizontal="right"/>
    </xf>
    <xf numFmtId="3" fontId="31" fillId="0" borderId="0" xfId="0" applyNumberFormat="1" applyFont="1"/>
    <xf numFmtId="1" fontId="32" fillId="0" borderId="0" xfId="0" applyNumberFormat="1" applyFont="1"/>
    <xf numFmtId="0" fontId="24" fillId="0" borderId="0" xfId="0" applyFont="1"/>
    <xf numFmtId="0" fontId="34" fillId="0" borderId="0" xfId="0" applyFont="1"/>
    <xf numFmtId="0" fontId="24" fillId="0" borderId="0" xfId="0" applyFont="1" applyAlignment="1">
      <alignment horizontal="right"/>
    </xf>
    <xf numFmtId="0" fontId="36" fillId="0" borderId="0" xfId="0" applyFont="1"/>
    <xf numFmtId="0" fontId="24" fillId="0" borderId="16" xfId="0" applyFont="1" applyBorder="1"/>
    <xf numFmtId="0" fontId="11" fillId="0" borderId="0" xfId="0" applyFont="1"/>
    <xf numFmtId="0" fontId="35" fillId="0" borderId="0" xfId="0" applyFont="1"/>
    <xf numFmtId="0" fontId="24" fillId="0" borderId="0" xfId="0" applyFont="1" applyFill="1"/>
    <xf numFmtId="166" fontId="37" fillId="0" borderId="0" xfId="0" applyNumberFormat="1" applyFont="1" applyFill="1"/>
    <xf numFmtId="0" fontId="36" fillId="0" borderId="0" xfId="0" applyFont="1" applyFill="1"/>
    <xf numFmtId="0" fontId="24" fillId="0" borderId="16" xfId="0" applyFont="1" applyFill="1" applyBorder="1"/>
    <xf numFmtId="3" fontId="21" fillId="0" borderId="0" xfId="0" applyNumberFormat="1" applyFont="1" applyAlignment="1">
      <alignment horizontal="right"/>
    </xf>
    <xf numFmtId="0" fontId="21" fillId="0" borderId="16" xfId="0" applyFont="1" applyBorder="1" applyAlignment="1">
      <alignment horizontal="right"/>
    </xf>
    <xf numFmtId="0" fontId="28" fillId="0" borderId="16" xfId="0" applyFont="1" applyBorder="1" applyAlignment="1">
      <alignment horizontal="right"/>
    </xf>
    <xf numFmtId="0" fontId="41" fillId="0" borderId="0" xfId="35"/>
    <xf numFmtId="0" fontId="0" fillId="0" borderId="0" xfId="0" applyFont="1" applyFill="1" applyBorder="1"/>
    <xf numFmtId="0" fontId="26" fillId="0" borderId="0" xfId="0" applyFont="1" applyBorder="1"/>
    <xf numFmtId="166" fontId="26" fillId="0" borderId="0" xfId="0" applyNumberFormat="1" applyFont="1" applyFill="1" applyBorder="1"/>
    <xf numFmtId="3" fontId="30" fillId="0" borderId="0" xfId="0" applyNumberFormat="1" applyFont="1" applyBorder="1"/>
    <xf numFmtId="3" fontId="2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166" fontId="25" fillId="0" borderId="0" xfId="0" applyNumberFormat="1" applyFont="1" applyFill="1" applyBorder="1"/>
    <xf numFmtId="0" fontId="28" fillId="0" borderId="0" xfId="0" applyFont="1" applyBorder="1"/>
    <xf numFmtId="0" fontId="24" fillId="0" borderId="0" xfId="0" applyFont="1" applyFill="1" applyBorder="1"/>
    <xf numFmtId="0" fontId="36" fillId="0" borderId="0" xfId="0" applyFont="1" applyBorder="1"/>
    <xf numFmtId="1" fontId="39" fillId="0" borderId="0" xfId="0" applyNumberFormat="1" applyFont="1" applyBorder="1"/>
    <xf numFmtId="0" fontId="25" fillId="0" borderId="0" xfId="0" applyFont="1" applyBorder="1"/>
    <xf numFmtId="3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166" fontId="28" fillId="0" borderId="0" xfId="0" applyNumberFormat="1" applyFont="1" applyFill="1" applyBorder="1"/>
    <xf numFmtId="10" fontId="27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24" fillId="0" borderId="0" xfId="0" applyFont="1" applyBorder="1"/>
    <xf numFmtId="0" fontId="43" fillId="0" borderId="0" xfId="1" applyFont="1" applyFill="1" applyBorder="1" applyAlignment="1">
      <alignment horizontal="left"/>
    </xf>
    <xf numFmtId="0" fontId="7" fillId="0" borderId="0" xfId="0" applyFont="1" applyBorder="1"/>
    <xf numFmtId="0" fontId="24" fillId="0" borderId="17" xfId="0" applyFont="1" applyBorder="1"/>
    <xf numFmtId="166" fontId="28" fillId="0" borderId="0" xfId="0" applyNumberFormat="1" applyFont="1" applyFill="1" applyBorder="1" applyAlignment="1">
      <alignment horizontal="right"/>
    </xf>
    <xf numFmtId="0" fontId="26" fillId="0" borderId="18" xfId="0" applyFont="1" applyFill="1" applyBorder="1" applyAlignment="1">
      <alignment horizontal="center" vertical="center" wrapText="1"/>
    </xf>
    <xf numFmtId="0" fontId="7" fillId="0" borderId="18" xfId="0" applyFont="1" applyBorder="1"/>
    <xf numFmtId="0" fontId="10" fillId="0" borderId="0" xfId="0" applyFont="1" applyBorder="1"/>
    <xf numFmtId="0" fontId="43" fillId="0" borderId="0" xfId="0" applyFont="1" applyBorder="1"/>
    <xf numFmtId="0" fontId="43" fillId="0" borderId="0" xfId="35" applyFont="1"/>
    <xf numFmtId="3" fontId="21" fillId="0" borderId="0" xfId="0" applyNumberFormat="1" applyFont="1" applyFill="1" applyAlignment="1">
      <alignment horizontal="right"/>
    </xf>
    <xf numFmtId="0" fontId="2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0" fontId="23" fillId="21" borderId="0" xfId="0" applyFont="1" applyFill="1"/>
    <xf numFmtId="3" fontId="24" fillId="21" borderId="0" xfId="0" applyNumberFormat="1" applyFont="1" applyFill="1" applyAlignment="1">
      <alignment horizontal="right"/>
    </xf>
    <xf numFmtId="0" fontId="24" fillId="21" borderId="0" xfId="0" applyFont="1" applyFill="1" applyAlignment="1">
      <alignment horizontal="right"/>
    </xf>
    <xf numFmtId="0" fontId="24" fillId="21" borderId="0" xfId="0" applyFont="1" applyFill="1"/>
    <xf numFmtId="0" fontId="46" fillId="21" borderId="0" xfId="1" applyFont="1" applyFill="1" applyBorder="1" applyAlignment="1">
      <alignment horizontal="left"/>
    </xf>
    <xf numFmtId="0" fontId="0" fillId="0" borderId="0" xfId="0" applyFill="1" applyBorder="1"/>
    <xf numFmtId="166" fontId="47" fillId="0" borderId="0" xfId="36" applyNumberFormat="1" applyFont="1" applyFill="1" applyBorder="1"/>
    <xf numFmtId="0" fontId="34" fillId="0" borderId="0" xfId="0" applyFont="1" applyFill="1" applyBorder="1"/>
    <xf numFmtId="0" fontId="2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/>
    <xf numFmtId="3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35" fillId="0" borderId="0" xfId="0" applyFont="1" applyFill="1" applyBorder="1"/>
    <xf numFmtId="0" fontId="49" fillId="0" borderId="0" xfId="35" applyFont="1" applyBorder="1"/>
    <xf numFmtId="0" fontId="28" fillId="21" borderId="0" xfId="0" applyFont="1" applyFill="1"/>
    <xf numFmtId="0" fontId="50" fillId="0" borderId="0" xfId="36" applyFont="1" applyFill="1" applyBorder="1"/>
    <xf numFmtId="0" fontId="24" fillId="23" borderId="0" xfId="0" applyFont="1" applyFill="1" applyAlignment="1">
      <alignment horizontal="right"/>
    </xf>
    <xf numFmtId="0" fontId="28" fillId="23" borderId="0" xfId="0" applyFont="1" applyFill="1" applyBorder="1" applyAlignment="1">
      <alignment horizontal="right"/>
    </xf>
    <xf numFmtId="0" fontId="24" fillId="23" borderId="0" xfId="0" applyFont="1" applyFill="1" applyBorder="1"/>
    <xf numFmtId="0" fontId="28" fillId="23" borderId="0" xfId="0" applyFont="1" applyFill="1"/>
    <xf numFmtId="0" fontId="28" fillId="23" borderId="0" xfId="0" applyFont="1" applyFill="1" applyBorder="1"/>
    <xf numFmtId="3" fontId="24" fillId="23" borderId="0" xfId="0" applyNumberFormat="1" applyFont="1" applyFill="1" applyAlignment="1">
      <alignment horizontal="right"/>
    </xf>
    <xf numFmtId="3" fontId="28" fillId="23" borderId="0" xfId="0" applyNumberFormat="1" applyFont="1" applyFill="1" applyBorder="1" applyAlignment="1">
      <alignment horizontal="right"/>
    </xf>
    <xf numFmtId="0" fontId="28" fillId="0" borderId="19" xfId="0" applyFont="1" applyBorder="1" applyAlignment="1">
      <alignment horizontal="right"/>
    </xf>
    <xf numFmtId="3" fontId="28" fillId="0" borderId="19" xfId="0" applyNumberFormat="1" applyFont="1" applyFill="1" applyBorder="1" applyAlignment="1">
      <alignment horizontal="right"/>
    </xf>
    <xf numFmtId="0" fontId="26" fillId="0" borderId="20" xfId="0" applyFont="1" applyBorder="1"/>
    <xf numFmtId="166" fontId="26" fillId="0" borderId="20" xfId="0" applyNumberFormat="1" applyFont="1" applyFill="1" applyBorder="1" applyAlignment="1">
      <alignment horizontal="right"/>
    </xf>
    <xf numFmtId="166" fontId="26" fillId="0" borderId="20" xfId="36" applyNumberFormat="1" applyFont="1" applyFill="1" applyBorder="1" applyAlignment="1">
      <alignment horizontal="right" vertical="center"/>
    </xf>
    <xf numFmtId="166" fontId="26" fillId="23" borderId="20" xfId="36" applyNumberFormat="1" applyFont="1" applyFill="1" applyBorder="1" applyAlignment="1">
      <alignment horizontal="right" vertical="center"/>
    </xf>
    <xf numFmtId="166" fontId="26" fillId="23" borderId="20" xfId="0" applyNumberFormat="1" applyFont="1" applyFill="1" applyBorder="1" applyAlignment="1">
      <alignment horizontal="right"/>
    </xf>
    <xf numFmtId="166" fontId="26" fillId="0" borderId="20" xfId="0" applyNumberFormat="1" applyFont="1" applyBorder="1" applyAlignment="1">
      <alignment horizontal="right"/>
    </xf>
    <xf numFmtId="166" fontId="26" fillId="17" borderId="20" xfId="0" applyNumberFormat="1" applyFont="1" applyFill="1" applyBorder="1"/>
    <xf numFmtId="3" fontId="26" fillId="14" borderId="20" xfId="0" applyNumberFormat="1" applyFont="1" applyFill="1" applyBorder="1" applyAlignment="1">
      <alignment horizontal="right"/>
    </xf>
    <xf numFmtId="3" fontId="30" fillId="0" borderId="20" xfId="0" applyNumberFormat="1" applyFont="1" applyBorder="1"/>
    <xf numFmtId="3" fontId="28" fillId="0" borderId="20" xfId="0" applyNumberFormat="1" applyFont="1" applyBorder="1" applyAlignment="1">
      <alignment horizontal="right"/>
    </xf>
    <xf numFmtId="166" fontId="42" fillId="0" borderId="20" xfId="36" applyNumberFormat="1" applyFont="1" applyFill="1" applyBorder="1"/>
    <xf numFmtId="3" fontId="42" fillId="0" borderId="20" xfId="0" applyNumberFormat="1" applyFont="1" applyFill="1" applyBorder="1" applyAlignment="1">
      <alignment horizontal="right" vertical="top" wrapText="1"/>
    </xf>
    <xf numFmtId="166" fontId="28" fillId="0" borderId="20" xfId="0" applyNumberFormat="1" applyFont="1" applyFill="1" applyBorder="1" applyAlignment="1">
      <alignment horizontal="right"/>
    </xf>
    <xf numFmtId="166" fontId="42" fillId="18" borderId="20" xfId="36" applyNumberFormat="1" applyFont="1" applyFill="1" applyBorder="1"/>
    <xf numFmtId="168" fontId="42" fillId="18" borderId="20" xfId="36" applyNumberFormat="1" applyFont="1" applyFill="1" applyBorder="1"/>
    <xf numFmtId="169" fontId="42" fillId="18" borderId="20" xfId="36" applyNumberFormat="1" applyFont="1" applyFill="1" applyBorder="1"/>
    <xf numFmtId="166" fontId="28" fillId="0" borderId="20" xfId="0" applyNumberFormat="1" applyFont="1" applyBorder="1" applyAlignment="1">
      <alignment horizontal="right"/>
    </xf>
    <xf numFmtId="166" fontId="28" fillId="0" borderId="20" xfId="0" applyNumberFormat="1" applyFont="1" applyBorder="1"/>
    <xf numFmtId="3" fontId="28" fillId="18" borderId="20" xfId="0" applyNumberFormat="1" applyFont="1" applyFill="1" applyBorder="1"/>
    <xf numFmtId="168" fontId="28" fillId="18" borderId="20" xfId="0" applyNumberFormat="1" applyFont="1" applyFill="1" applyBorder="1"/>
    <xf numFmtId="168" fontId="28" fillId="0" borderId="20" xfId="0" applyNumberFormat="1" applyFont="1" applyBorder="1"/>
    <xf numFmtId="3" fontId="35" fillId="0" borderId="20" xfId="0" applyNumberFormat="1" applyFont="1" applyFill="1" applyBorder="1" applyAlignment="1">
      <alignment horizontal="right" vertical="top"/>
    </xf>
    <xf numFmtId="0" fontId="27" fillId="20" borderId="20" xfId="0" applyFont="1" applyFill="1" applyBorder="1" applyAlignment="1">
      <alignment horizontal="center" vertical="center" wrapText="1"/>
    </xf>
    <xf numFmtId="3" fontId="40" fillId="13" borderId="20" xfId="0" applyNumberFormat="1" applyFont="1" applyFill="1" applyBorder="1" applyAlignment="1">
      <alignment horizontal="center" vertical="center" wrapText="1"/>
    </xf>
    <xf numFmtId="3" fontId="40" fillId="20" borderId="20" xfId="0" applyNumberFormat="1" applyFont="1" applyFill="1" applyBorder="1" applyAlignment="1">
      <alignment horizontal="center" vertical="center" wrapText="1"/>
    </xf>
    <xf numFmtId="3" fontId="26" fillId="24" borderId="20" xfId="0" applyNumberFormat="1" applyFont="1" applyFill="1" applyBorder="1" applyAlignment="1">
      <alignment horizontal="center" vertical="center" wrapText="1"/>
    </xf>
    <xf numFmtId="3" fontId="26" fillId="23" borderId="20" xfId="0" applyNumberFormat="1" applyFont="1" applyFill="1" applyBorder="1" applyAlignment="1">
      <alignment horizontal="center" vertical="center" wrapText="1"/>
    </xf>
    <xf numFmtId="0" fontId="40" fillId="13" borderId="20" xfId="0" applyFont="1" applyFill="1" applyBorder="1" applyAlignment="1">
      <alignment horizontal="center" vertical="center" wrapText="1"/>
    </xf>
    <xf numFmtId="0" fontId="40" fillId="16" borderId="20" xfId="0" applyFont="1" applyFill="1" applyBorder="1" applyAlignment="1">
      <alignment horizontal="center" vertical="center" wrapText="1"/>
    </xf>
    <xf numFmtId="166" fontId="42" fillId="19" borderId="20" xfId="36" applyNumberFormat="1" applyFont="1" applyFill="1" applyBorder="1"/>
    <xf numFmtId="166" fontId="28" fillId="22" borderId="20" xfId="0" applyNumberFormat="1" applyFont="1" applyFill="1" applyBorder="1" applyAlignment="1">
      <alignment horizontal="right"/>
    </xf>
    <xf numFmtId="166" fontId="22" fillId="0" borderId="0" xfId="0" applyNumberFormat="1" applyFont="1" applyFill="1" applyBorder="1" applyAlignment="1">
      <alignment horizontal="right"/>
    </xf>
    <xf numFmtId="0" fontId="28" fillId="0" borderId="0" xfId="0" applyFont="1" applyFill="1"/>
    <xf numFmtId="3" fontId="24" fillId="0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right"/>
    </xf>
    <xf numFmtId="3" fontId="35" fillId="0" borderId="0" xfId="0" applyNumberFormat="1" applyFont="1" applyFill="1" applyAlignment="1">
      <alignment horizontal="right"/>
    </xf>
    <xf numFmtId="0" fontId="35" fillId="0" borderId="0" xfId="0" applyFont="1" applyFill="1"/>
    <xf numFmtId="0" fontId="28" fillId="0" borderId="0" xfId="0" applyFont="1" applyFill="1" applyBorder="1"/>
    <xf numFmtId="3" fontId="24" fillId="0" borderId="0" xfId="0" applyNumberFormat="1" applyFont="1" applyFill="1" applyBorder="1" applyAlignment="1">
      <alignment horizontal="right"/>
    </xf>
    <xf numFmtId="3" fontId="28" fillId="23" borderId="20" xfId="0" applyNumberFormat="1" applyFont="1" applyFill="1" applyBorder="1" applyAlignment="1">
      <alignment horizontal="right"/>
    </xf>
    <xf numFmtId="0" fontId="51" fillId="0" borderId="0" xfId="0" applyFont="1" applyBorder="1"/>
    <xf numFmtId="3" fontId="28" fillId="26" borderId="0" xfId="0" applyNumberFormat="1" applyFont="1" applyFill="1" applyBorder="1" applyAlignment="1">
      <alignment horizontal="right"/>
    </xf>
    <xf numFmtId="3" fontId="21" fillId="26" borderId="0" xfId="0" applyNumberFormat="1" applyFont="1" applyFill="1" applyBorder="1" applyAlignment="1">
      <alignment horizontal="right"/>
    </xf>
    <xf numFmtId="166" fontId="28" fillId="26" borderId="0" xfId="0" applyNumberFormat="1" applyFont="1" applyFill="1" applyBorder="1" applyAlignment="1">
      <alignment horizontal="right"/>
    </xf>
    <xf numFmtId="166" fontId="48" fillId="26" borderId="0" xfId="0" applyNumberFormat="1" applyFont="1" applyFill="1" applyBorder="1" applyAlignment="1">
      <alignment horizontal="right"/>
    </xf>
    <xf numFmtId="0" fontId="35" fillId="26" borderId="0" xfId="0" applyFont="1" applyFill="1" applyBorder="1"/>
    <xf numFmtId="0" fontId="34" fillId="26" borderId="0" xfId="0" applyFont="1" applyFill="1" applyBorder="1"/>
    <xf numFmtId="0" fontId="28" fillId="26" borderId="0" xfId="0" applyFont="1" applyFill="1" applyBorder="1" applyAlignment="1">
      <alignment horizontal="right"/>
    </xf>
    <xf numFmtId="0" fontId="21" fillId="26" borderId="0" xfId="0" applyFont="1" applyFill="1" applyBorder="1" applyAlignment="1">
      <alignment horizontal="right"/>
    </xf>
    <xf numFmtId="166" fontId="26" fillId="26" borderId="20" xfId="36" applyNumberFormat="1" applyFont="1" applyFill="1" applyBorder="1" applyAlignment="1">
      <alignment horizontal="right" vertical="center"/>
    </xf>
    <xf numFmtId="166" fontId="26" fillId="26" borderId="20" xfId="0" applyNumberFormat="1" applyFont="1" applyFill="1" applyBorder="1" applyAlignment="1">
      <alignment horizontal="right"/>
    </xf>
    <xf numFmtId="3" fontId="28" fillId="26" borderId="19" xfId="0" applyNumberFormat="1" applyFont="1" applyFill="1" applyBorder="1" applyAlignment="1">
      <alignment horizontal="right"/>
    </xf>
    <xf numFmtId="3" fontId="21" fillId="26" borderId="19" xfId="0" applyNumberFormat="1" applyFont="1" applyFill="1" applyBorder="1" applyAlignment="1">
      <alignment horizontal="right"/>
    </xf>
    <xf numFmtId="0" fontId="28" fillId="26" borderId="19" xfId="0" applyFont="1" applyFill="1" applyBorder="1" applyAlignment="1">
      <alignment horizontal="right"/>
    </xf>
    <xf numFmtId="0" fontId="21" fillId="26" borderId="19" xfId="0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6" fillId="0" borderId="0" xfId="0" applyFont="1"/>
    <xf numFmtId="3" fontId="30" fillId="0" borderId="0" xfId="0" applyNumberFormat="1" applyFont="1"/>
    <xf numFmtId="1" fontId="39" fillId="0" borderId="0" xfId="0" applyNumberFormat="1" applyFont="1"/>
    <xf numFmtId="1" fontId="38" fillId="0" borderId="0" xfId="0" applyNumberFormat="1" applyFont="1"/>
    <xf numFmtId="1" fontId="30" fillId="0" borderId="0" xfId="0" applyNumberFormat="1" applyFont="1"/>
    <xf numFmtId="166" fontId="28" fillId="0" borderId="0" xfId="0" applyNumberFormat="1" applyFont="1"/>
    <xf numFmtId="166" fontId="25" fillId="0" borderId="0" xfId="0" applyNumberFormat="1" applyFont="1"/>
    <xf numFmtId="167" fontId="28" fillId="0" borderId="0" xfId="0" applyNumberFormat="1" applyFont="1" applyAlignment="1">
      <alignment horizontal="right"/>
    </xf>
    <xf numFmtId="3" fontId="26" fillId="0" borderId="0" xfId="0" applyNumberFormat="1" applyFont="1"/>
    <xf numFmtId="1" fontId="28" fillId="0" borderId="0" xfId="0" applyNumberFormat="1" applyFont="1"/>
    <xf numFmtId="3" fontId="28" fillId="0" borderId="20" xfId="0" applyNumberFormat="1" applyFont="1" applyBorder="1"/>
    <xf numFmtId="3" fontId="28" fillId="25" borderId="20" xfId="0" applyNumberFormat="1" applyFont="1" applyFill="1" applyBorder="1"/>
    <xf numFmtId="166" fontId="42" fillId="0" borderId="20" xfId="36" applyNumberFormat="1" applyFont="1" applyBorder="1"/>
    <xf numFmtId="3" fontId="26" fillId="25" borderId="20" xfId="0" applyNumberFormat="1" applyFont="1" applyFill="1" applyBorder="1"/>
    <xf numFmtId="3" fontId="26" fillId="28" borderId="23" xfId="0" applyNumberFormat="1" applyFont="1" applyFill="1" applyBorder="1" applyAlignment="1">
      <alignment horizontal="center" vertical="center" wrapText="1"/>
    </xf>
    <xf numFmtId="3" fontId="26" fillId="28" borderId="2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56" fillId="0" borderId="0" xfId="1" applyFont="1" applyFill="1" applyBorder="1" applyAlignment="1">
      <alignment horizontal="left"/>
    </xf>
    <xf numFmtId="0" fontId="45" fillId="0" borderId="0" xfId="0" applyFont="1"/>
    <xf numFmtId="3" fontId="57" fillId="0" borderId="0" xfId="0" applyNumberFormat="1" applyFont="1" applyAlignment="1">
      <alignment horizontal="right"/>
    </xf>
    <xf numFmtId="166" fontId="45" fillId="0" borderId="0" xfId="0" applyNumberFormat="1" applyFont="1"/>
    <xf numFmtId="166" fontId="58" fillId="0" borderId="0" xfId="0" applyNumberFormat="1" applyFont="1"/>
    <xf numFmtId="0" fontId="59" fillId="0" borderId="24" xfId="37" applyFont="1" applyBorder="1"/>
    <xf numFmtId="0" fontId="59" fillId="0" borderId="25" xfId="37" applyFont="1" applyBorder="1"/>
    <xf numFmtId="0" fontId="60" fillId="0" borderId="24" xfId="37" applyFont="1" applyBorder="1"/>
    <xf numFmtId="0" fontId="60" fillId="0" borderId="25" xfId="37" applyFont="1" applyBorder="1"/>
    <xf numFmtId="167" fontId="61" fillId="0" borderId="0" xfId="0" applyNumberFormat="1" applyFont="1" applyAlignment="1">
      <alignment horizontal="right"/>
    </xf>
    <xf numFmtId="166" fontId="59" fillId="0" borderId="0" xfId="37" applyNumberFormat="1" applyFont="1"/>
    <xf numFmtId="166" fontId="59" fillId="0" borderId="25" xfId="37" applyNumberFormat="1" applyFont="1" applyBorder="1"/>
    <xf numFmtId="166" fontId="62" fillId="0" borderId="0" xfId="0" applyNumberFormat="1" applyFont="1" applyAlignment="1">
      <alignment horizontal="right"/>
    </xf>
    <xf numFmtId="166" fontId="62" fillId="0" borderId="0" xfId="0" applyNumberFormat="1" applyFont="1"/>
    <xf numFmtId="166" fontId="62" fillId="0" borderId="0" xfId="0" applyNumberFormat="1" applyFont="1" applyAlignment="1">
      <alignment horizontal="center"/>
    </xf>
    <xf numFmtId="166" fontId="60" fillId="0" borderId="0" xfId="37" applyNumberFormat="1" applyFont="1"/>
    <xf numFmtId="0" fontId="58" fillId="0" borderId="0" xfId="0" applyFont="1"/>
    <xf numFmtId="0" fontId="64" fillId="0" borderId="0" xfId="0" applyFont="1"/>
    <xf numFmtId="166" fontId="64" fillId="0" borderId="0" xfId="0" applyNumberFormat="1" applyFont="1"/>
    <xf numFmtId="0" fontId="66" fillId="26" borderId="0" xfId="0" applyFont="1" applyFill="1"/>
    <xf numFmtId="3" fontId="66" fillId="29" borderId="0" xfId="0" applyNumberFormat="1" applyFont="1" applyFill="1"/>
    <xf numFmtId="0" fontId="66" fillId="29" borderId="0" xfId="0" applyFont="1" applyFill="1" applyAlignment="1">
      <alignment horizontal="left"/>
    </xf>
    <xf numFmtId="0" fontId="60" fillId="26" borderId="0" xfId="37" applyFont="1" applyFill="1"/>
    <xf numFmtId="0" fontId="68" fillId="0" borderId="0" xfId="0" applyFont="1" applyAlignment="1">
      <alignment horizontal="center"/>
    </xf>
    <xf numFmtId="170" fontId="45" fillId="0" borderId="0" xfId="0" applyNumberFormat="1" applyFont="1"/>
    <xf numFmtId="0" fontId="64" fillId="31" borderId="0" xfId="0" applyFont="1" applyFill="1"/>
    <xf numFmtId="0" fontId="64" fillId="31" borderId="0" xfId="0" applyFont="1" applyFill="1" applyAlignment="1">
      <alignment horizontal="right"/>
    </xf>
    <xf numFmtId="0" fontId="45" fillId="0" borderId="0" xfId="0" applyFont="1" applyAlignment="1">
      <alignment horizontal="right"/>
    </xf>
    <xf numFmtId="10" fontId="63" fillId="0" borderId="0" xfId="0" applyNumberFormat="1" applyFont="1" applyAlignment="1">
      <alignment horizontal="center" vertical="center"/>
    </xf>
    <xf numFmtId="0" fontId="69" fillId="0" borderId="0" xfId="0" applyFont="1"/>
    <xf numFmtId="0" fontId="70" fillId="0" borderId="0" xfId="0" applyFont="1"/>
    <xf numFmtId="1" fontId="45" fillId="0" borderId="0" xfId="0" applyNumberFormat="1" applyFont="1"/>
    <xf numFmtId="1" fontId="69" fillId="0" borderId="0" xfId="0" applyNumberFormat="1" applyFont="1"/>
    <xf numFmtId="0" fontId="71" fillId="0" borderId="0" xfId="0" applyFont="1"/>
    <xf numFmtId="0" fontId="53" fillId="0" borderId="0" xfId="0" applyFont="1"/>
    <xf numFmtId="0" fontId="72" fillId="0" borderId="0" xfId="0" applyFont="1"/>
    <xf numFmtId="0" fontId="73" fillId="0" borderId="0" xfId="0" applyFont="1" applyAlignment="1">
      <alignment vertical="center"/>
    </xf>
    <xf numFmtId="0" fontId="0" fillId="0" borderId="0" xfId="0" applyAlignment="1">
      <alignment vertical="center"/>
    </xf>
    <xf numFmtId="0" fontId="33" fillId="0" borderId="0" xfId="0" applyFont="1"/>
    <xf numFmtId="166" fontId="28" fillId="0" borderId="20" xfId="36" applyNumberFormat="1" applyFont="1" applyFill="1" applyBorder="1" applyAlignment="1">
      <alignment horizontal="right" vertical="center"/>
    </xf>
    <xf numFmtId="0" fontId="46" fillId="0" borderId="0" xfId="1" applyFont="1" applyFill="1" applyBorder="1" applyAlignment="1">
      <alignment horizontal="left"/>
    </xf>
    <xf numFmtId="0" fontId="23" fillId="0" borderId="0" xfId="0" applyFont="1" applyFill="1"/>
    <xf numFmtId="0" fontId="7" fillId="0" borderId="0" xfId="0" applyFont="1" applyFill="1"/>
    <xf numFmtId="166" fontId="26" fillId="32" borderId="20" xfId="36" applyNumberFormat="1" applyFont="1" applyFill="1" applyBorder="1" applyAlignment="1">
      <alignment horizontal="right" vertical="center"/>
    </xf>
    <xf numFmtId="0" fontId="44" fillId="0" borderId="17" xfId="1" applyFont="1" applyFill="1" applyBorder="1" applyAlignment="1">
      <alignment horizontal="left"/>
    </xf>
    <xf numFmtId="0" fontId="43" fillId="0" borderId="17" xfId="0" applyFont="1" applyBorder="1"/>
    <xf numFmtId="3" fontId="30" fillId="0" borderId="29" xfId="0" applyNumberFormat="1" applyFont="1" applyBorder="1"/>
    <xf numFmtId="0" fontId="45" fillId="0" borderId="17" xfId="0" applyFont="1" applyBorder="1"/>
    <xf numFmtId="0" fontId="64" fillId="0" borderId="17" xfId="0" applyFont="1" applyBorder="1"/>
    <xf numFmtId="166" fontId="45" fillId="0" borderId="17" xfId="0" applyNumberFormat="1" applyFont="1" applyBorder="1"/>
    <xf numFmtId="0" fontId="68" fillId="0" borderId="30" xfId="0" applyFont="1" applyBorder="1" applyAlignment="1">
      <alignment horizontal="center"/>
    </xf>
    <xf numFmtId="3" fontId="63" fillId="0" borderId="30" xfId="0" applyNumberFormat="1" applyFont="1" applyBorder="1" applyAlignment="1">
      <alignment horizontal="center" vertical="center" wrapText="1"/>
    </xf>
    <xf numFmtId="3" fontId="61" fillId="0" borderId="30" xfId="0" applyNumberFormat="1" applyFont="1" applyBorder="1" applyAlignment="1">
      <alignment horizontal="right"/>
    </xf>
    <xf numFmtId="0" fontId="66" fillId="26" borderId="17" xfId="0" applyFont="1" applyFill="1" applyBorder="1" applyAlignment="1">
      <alignment horizontal="left" vertical="top" wrapText="1"/>
    </xf>
    <xf numFmtId="0" fontId="66" fillId="26" borderId="0" xfId="0" applyFont="1" applyFill="1" applyAlignment="1">
      <alignment horizontal="left" vertical="top" wrapText="1"/>
    </xf>
    <xf numFmtId="0" fontId="66" fillId="26" borderId="0" xfId="0" applyFont="1" applyFill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7" fillId="29" borderId="0" xfId="0" applyFont="1" applyFill="1" applyAlignment="1">
      <alignment horizontal="left" vertical="center"/>
    </xf>
    <xf numFmtId="3" fontId="67" fillId="29" borderId="0" xfId="0" applyNumberFormat="1" applyFont="1" applyFill="1" applyAlignment="1">
      <alignment vertical="center"/>
    </xf>
    <xf numFmtId="0" fontId="67" fillId="30" borderId="0" xfId="0" applyFont="1" applyFill="1" applyAlignment="1">
      <alignment vertical="center"/>
    </xf>
    <xf numFmtId="0" fontId="66" fillId="26" borderId="17" xfId="0" applyFont="1" applyFill="1" applyBorder="1" applyAlignment="1">
      <alignment vertical="center"/>
    </xf>
    <xf numFmtId="0" fontId="66" fillId="26" borderId="0" xfId="0" applyFont="1" applyFill="1" applyAlignment="1">
      <alignment vertical="center"/>
    </xf>
    <xf numFmtId="0" fontId="40" fillId="33" borderId="23" xfId="0" applyFont="1" applyFill="1" applyBorder="1" applyAlignment="1">
      <alignment horizontal="center" vertical="center" wrapText="1"/>
    </xf>
    <xf numFmtId="0" fontId="9" fillId="0" borderId="0" xfId="0" applyFont="1"/>
    <xf numFmtId="3" fontId="40" fillId="33" borderId="23" xfId="0" applyNumberFormat="1" applyFont="1" applyFill="1" applyBorder="1" applyAlignment="1">
      <alignment horizontal="center" vertical="center" wrapText="1"/>
    </xf>
    <xf numFmtId="3" fontId="42" fillId="32" borderId="20" xfId="0" applyNumberFormat="1" applyFont="1" applyFill="1" applyBorder="1" applyAlignment="1">
      <alignment horizontal="right" vertical="top" wrapText="1"/>
    </xf>
    <xf numFmtId="3" fontId="35" fillId="32" borderId="20" xfId="0" applyNumberFormat="1" applyFont="1" applyFill="1" applyBorder="1" applyAlignment="1">
      <alignment horizontal="right" vertical="top"/>
    </xf>
    <xf numFmtId="0" fontId="28" fillId="8" borderId="0" xfId="0" applyFont="1" applyFill="1"/>
    <xf numFmtId="0" fontId="28" fillId="8" borderId="0" xfId="0" applyFont="1" applyFill="1" applyAlignment="1">
      <alignment horizontal="right"/>
    </xf>
    <xf numFmtId="0" fontId="26" fillId="24" borderId="20" xfId="0" applyFont="1" applyFill="1" applyBorder="1" applyAlignment="1">
      <alignment horizontal="center" vertical="center" wrapText="1"/>
    </xf>
    <xf numFmtId="3" fontId="26" fillId="23" borderId="23" xfId="0" applyNumberFormat="1" applyFont="1" applyFill="1" applyBorder="1" applyAlignment="1">
      <alignment horizontal="center" vertical="center" wrapText="1"/>
    </xf>
    <xf numFmtId="3" fontId="26" fillId="24" borderId="23" xfId="0" applyNumberFormat="1" applyFont="1" applyFill="1" applyBorder="1" applyAlignment="1">
      <alignment horizontal="center" vertical="center" wrapText="1"/>
    </xf>
    <xf numFmtId="0" fontId="26" fillId="23" borderId="23" xfId="0" applyFont="1" applyFill="1" applyBorder="1" applyAlignment="1">
      <alignment horizontal="center" vertical="center" wrapText="1"/>
    </xf>
    <xf numFmtId="3" fontId="28" fillId="23" borderId="0" xfId="0" applyNumberFormat="1" applyFont="1" applyFill="1" applyAlignment="1">
      <alignment horizontal="right"/>
    </xf>
    <xf numFmtId="0" fontId="55" fillId="18" borderId="0" xfId="0" applyFont="1" applyFill="1"/>
    <xf numFmtId="0" fontId="9" fillId="18" borderId="0" xfId="0" applyFont="1" applyFill="1"/>
    <xf numFmtId="0" fontId="0" fillId="18" borderId="0" xfId="0" applyFill="1"/>
    <xf numFmtId="0" fontId="41" fillId="18" borderId="0" xfId="35" applyFill="1"/>
    <xf numFmtId="0" fontId="26" fillId="34" borderId="20" xfId="0" applyFont="1" applyFill="1" applyBorder="1" applyAlignment="1">
      <alignment horizontal="center" vertical="center" wrapText="1"/>
    </xf>
    <xf numFmtId="3" fontId="26" fillId="34" borderId="20" xfId="0" applyNumberFormat="1" applyFont="1" applyFill="1" applyBorder="1" applyAlignment="1">
      <alignment horizontal="center" vertical="center" wrapText="1"/>
    </xf>
    <xf numFmtId="3" fontId="26" fillId="18" borderId="23" xfId="0" applyNumberFormat="1" applyFont="1" applyFill="1" applyBorder="1" applyAlignment="1">
      <alignment horizontal="center" vertical="center" wrapText="1"/>
    </xf>
    <xf numFmtId="3" fontId="26" fillId="34" borderId="23" xfId="0" applyNumberFormat="1" applyFont="1" applyFill="1" applyBorder="1" applyAlignment="1">
      <alignment horizontal="center" vertical="center" wrapText="1"/>
    </xf>
    <xf numFmtId="0" fontId="26" fillId="18" borderId="23" xfId="0" applyFont="1" applyFill="1" applyBorder="1" applyAlignment="1">
      <alignment horizontal="center" vertical="center" wrapText="1"/>
    </xf>
    <xf numFmtId="0" fontId="9" fillId="0" borderId="0" xfId="0" applyFont="1" applyFill="1"/>
    <xf numFmtId="0" fontId="41" fillId="0" borderId="0" xfId="35" applyFill="1"/>
    <xf numFmtId="0" fontId="0" fillId="0" borderId="0" xfId="0" applyFill="1"/>
    <xf numFmtId="0" fontId="25" fillId="0" borderId="0" xfId="0" applyFont="1" applyFill="1"/>
    <xf numFmtId="3" fontId="28" fillId="0" borderId="20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3" fontId="21" fillId="0" borderId="19" xfId="0" applyNumberFormat="1" applyFont="1" applyFill="1" applyBorder="1" applyAlignment="1">
      <alignment horizontal="right"/>
    </xf>
    <xf numFmtId="0" fontId="24" fillId="0" borderId="0" xfId="0" applyFont="1" applyFill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0" fillId="23" borderId="0" xfId="0" applyFill="1"/>
    <xf numFmtId="166" fontId="28" fillId="23" borderId="20" xfId="0" applyNumberFormat="1" applyFont="1" applyFill="1" applyBorder="1" applyAlignment="1">
      <alignment horizontal="right"/>
    </xf>
    <xf numFmtId="0" fontId="21" fillId="18" borderId="0" xfId="0" applyFont="1" applyFill="1" applyBorder="1" applyAlignment="1">
      <alignment horizontal="right"/>
    </xf>
    <xf numFmtId="0" fontId="26" fillId="18" borderId="0" xfId="0" applyFont="1" applyFill="1" applyBorder="1" applyAlignment="1">
      <alignment horizontal="right"/>
    </xf>
    <xf numFmtId="0" fontId="28" fillId="18" borderId="0" xfId="0" applyFont="1" applyFill="1" applyBorder="1" applyAlignment="1">
      <alignment horizontal="right"/>
    </xf>
    <xf numFmtId="0" fontId="0" fillId="23" borderId="0" xfId="0" applyFill="1" applyBorder="1"/>
    <xf numFmtId="166" fontId="42" fillId="23" borderId="20" xfId="36" applyNumberFormat="1" applyFont="1" applyFill="1" applyBorder="1"/>
    <xf numFmtId="168" fontId="28" fillId="23" borderId="20" xfId="0" applyNumberFormat="1" applyFont="1" applyFill="1" applyBorder="1"/>
    <xf numFmtId="0" fontId="28" fillId="36" borderId="0" xfId="0" applyFont="1" applyFill="1" applyBorder="1" applyAlignment="1">
      <alignment horizontal="right"/>
    </xf>
    <xf numFmtId="168" fontId="42" fillId="36" borderId="20" xfId="36" applyNumberFormat="1" applyFont="1" applyFill="1" applyBorder="1"/>
    <xf numFmtId="168" fontId="42" fillId="36" borderId="21" xfId="36" applyNumberFormat="1" applyFont="1" applyFill="1" applyBorder="1"/>
    <xf numFmtId="1" fontId="28" fillId="0" borderId="0" xfId="0" applyNumberFormat="1" applyFont="1" applyFill="1" applyBorder="1"/>
    <xf numFmtId="3" fontId="26" fillId="0" borderId="0" xfId="0" applyNumberFormat="1" applyFont="1" applyFill="1" applyBorder="1"/>
    <xf numFmtId="1" fontId="28" fillId="0" borderId="17" xfId="0" applyNumberFormat="1" applyFont="1" applyFill="1" applyBorder="1"/>
    <xf numFmtId="1" fontId="30" fillId="0" borderId="0" xfId="0" applyNumberFormat="1" applyFont="1" applyFill="1" applyBorder="1"/>
    <xf numFmtId="0" fontId="26" fillId="0" borderId="0" xfId="0" applyFont="1" applyFill="1" applyBorder="1"/>
    <xf numFmtId="1" fontId="30" fillId="0" borderId="17" xfId="0" applyNumberFormat="1" applyFont="1" applyFill="1" applyBorder="1"/>
    <xf numFmtId="3" fontId="30" fillId="0" borderId="0" xfId="0" applyNumberFormat="1" applyFont="1" applyFill="1" applyBorder="1"/>
    <xf numFmtId="3" fontId="30" fillId="0" borderId="17" xfId="0" applyNumberFormat="1" applyFont="1" applyFill="1" applyBorder="1"/>
    <xf numFmtId="1" fontId="38" fillId="0" borderId="0" xfId="0" applyNumberFormat="1" applyFont="1" applyFill="1" applyBorder="1"/>
    <xf numFmtId="1" fontId="39" fillId="0" borderId="0" xfId="0" applyNumberFormat="1" applyFont="1" applyFill="1" applyBorder="1"/>
    <xf numFmtId="1" fontId="39" fillId="0" borderId="17" xfId="0" applyNumberFormat="1" applyFont="1" applyFill="1" applyBorder="1"/>
    <xf numFmtId="3" fontId="31" fillId="0" borderId="0" xfId="0" applyNumberFormat="1" applyFont="1" applyFill="1"/>
    <xf numFmtId="3" fontId="31" fillId="0" borderId="17" xfId="0" applyNumberFormat="1" applyFont="1" applyFill="1" applyBorder="1"/>
    <xf numFmtId="0" fontId="28" fillId="0" borderId="16" xfId="0" applyFont="1" applyFill="1" applyBorder="1" applyAlignment="1">
      <alignment horizontal="right"/>
    </xf>
    <xf numFmtId="0" fontId="21" fillId="0" borderId="16" xfId="0" applyFont="1" applyFill="1" applyBorder="1" applyAlignment="1">
      <alignment horizontal="right"/>
    </xf>
    <xf numFmtId="1" fontId="32" fillId="0" borderId="0" xfId="0" applyNumberFormat="1" applyFont="1" applyFill="1"/>
    <xf numFmtId="0" fontId="24" fillId="0" borderId="17" xfId="0" applyFont="1" applyFill="1" applyBorder="1"/>
    <xf numFmtId="0" fontId="26" fillId="0" borderId="20" xfId="0" applyFont="1" applyBorder="1" applyAlignment="1">
      <alignment horizontal="center" vertical="center" wrapText="1"/>
    </xf>
    <xf numFmtId="166" fontId="28" fillId="32" borderId="21" xfId="36" applyNumberFormat="1" applyFont="1" applyFill="1" applyBorder="1" applyAlignment="1">
      <alignment horizontal="right" vertical="center"/>
    </xf>
    <xf numFmtId="0" fontId="75" fillId="0" borderId="0" xfId="35" applyFont="1" applyFill="1"/>
    <xf numFmtId="0" fontId="75" fillId="18" borderId="0" xfId="35" applyFont="1" applyFill="1"/>
    <xf numFmtId="3" fontId="54" fillId="18" borderId="0" xfId="0" applyNumberFormat="1" applyFont="1" applyFill="1" applyAlignment="1">
      <alignment horizontal="right"/>
    </xf>
    <xf numFmtId="0" fontId="75" fillId="21" borderId="0" xfId="35" applyFont="1" applyFill="1"/>
    <xf numFmtId="0" fontId="25" fillId="21" borderId="0" xfId="0" applyFont="1" applyFill="1"/>
    <xf numFmtId="0" fontId="9" fillId="21" borderId="0" xfId="0" applyFont="1" applyFill="1"/>
    <xf numFmtId="0" fontId="41" fillId="21" borderId="0" xfId="35" applyFill="1"/>
    <xf numFmtId="0" fontId="0" fillId="21" borderId="0" xfId="0" applyFill="1"/>
    <xf numFmtId="166" fontId="28" fillId="23" borderId="20" xfId="36" applyNumberFormat="1" applyFont="1" applyFill="1" applyBorder="1" applyAlignment="1">
      <alignment horizontal="right" vertical="center"/>
    </xf>
    <xf numFmtId="0" fontId="0" fillId="0" borderId="0" xfId="0" applyFont="1" applyBorder="1"/>
    <xf numFmtId="166" fontId="24" fillId="0" borderId="0" xfId="0" applyNumberFormat="1" applyFont="1"/>
    <xf numFmtId="3" fontId="76" fillId="0" borderId="0" xfId="0" applyNumberFormat="1" applyFont="1" applyAlignment="1">
      <alignment horizontal="right"/>
    </xf>
    <xf numFmtId="3" fontId="30" fillId="0" borderId="22" xfId="0" applyNumberFormat="1" applyFont="1" applyBorder="1"/>
    <xf numFmtId="0" fontId="26" fillId="0" borderId="22" xfId="0" applyFont="1" applyBorder="1"/>
    <xf numFmtId="0" fontId="26" fillId="0" borderId="23" xfId="0" applyFont="1" applyFill="1" applyBorder="1" applyAlignment="1">
      <alignment horizontal="center" vertical="center" wrapText="1"/>
    </xf>
    <xf numFmtId="3" fontId="28" fillId="0" borderId="20" xfId="0" applyNumberFormat="1" applyFont="1" applyFill="1" applyBorder="1"/>
    <xf numFmtId="0" fontId="0" fillId="0" borderId="0" xfId="0" applyFont="1" applyFill="1"/>
    <xf numFmtId="0" fontId="7" fillId="0" borderId="0" xfId="0" applyFont="1" applyAlignment="1">
      <alignment vertical="top"/>
    </xf>
    <xf numFmtId="166" fontId="26" fillId="22" borderId="20" xfId="0" applyNumberFormat="1" applyFont="1" applyFill="1" applyBorder="1" applyAlignment="1">
      <alignment horizontal="right" vertical="top"/>
    </xf>
    <xf numFmtId="166" fontId="26" fillId="23" borderId="20" xfId="36" applyNumberFormat="1" applyFont="1" applyFill="1" applyBorder="1" applyAlignment="1">
      <alignment horizontal="right" vertical="top"/>
    </xf>
    <xf numFmtId="0" fontId="10" fillId="0" borderId="0" xfId="0" applyFont="1" applyAlignment="1">
      <alignment vertical="top"/>
    </xf>
    <xf numFmtId="0" fontId="26" fillId="24" borderId="23" xfId="0" applyFont="1" applyFill="1" applyBorder="1" applyAlignment="1">
      <alignment horizontal="center" vertical="center" wrapText="1"/>
    </xf>
    <xf numFmtId="3" fontId="26" fillId="28" borderId="31" xfId="0" applyNumberFormat="1" applyFont="1" applyFill="1" applyBorder="1" applyAlignment="1">
      <alignment horizontal="center" vertical="center" wrapText="1"/>
    </xf>
    <xf numFmtId="0" fontId="26" fillId="36" borderId="23" xfId="0" applyFont="1" applyFill="1" applyBorder="1" applyAlignment="1">
      <alignment horizontal="center" vertical="center" wrapText="1"/>
    </xf>
    <xf numFmtId="0" fontId="26" fillId="36" borderId="31" xfId="0" applyFont="1" applyFill="1" applyBorder="1" applyAlignment="1">
      <alignment horizontal="center" vertical="center" wrapText="1"/>
    </xf>
    <xf numFmtId="0" fontId="27" fillId="15" borderId="32" xfId="0" applyFont="1" applyFill="1" applyBorder="1" applyAlignment="1">
      <alignment horizontal="center" vertical="center" wrapText="1"/>
    </xf>
    <xf numFmtId="0" fontId="27" fillId="15" borderId="23" xfId="0" applyFont="1" applyFill="1" applyBorder="1" applyAlignment="1">
      <alignment horizontal="center" vertical="center" wrapText="1"/>
    </xf>
    <xf numFmtId="3" fontId="27" fillId="15" borderId="23" xfId="0" applyNumberFormat="1" applyFont="1" applyFill="1" applyBorder="1" applyAlignment="1">
      <alignment horizontal="center" vertical="center" wrapText="1"/>
    </xf>
    <xf numFmtId="3" fontId="40" fillId="16" borderId="23" xfId="0" applyNumberFormat="1" applyFont="1" applyFill="1" applyBorder="1" applyAlignment="1">
      <alignment horizontal="center" vertical="center" wrapText="1"/>
    </xf>
    <xf numFmtId="0" fontId="40" fillId="16" borderId="23" xfId="0" applyFont="1" applyFill="1" applyBorder="1" applyAlignment="1">
      <alignment horizontal="center" vertical="center" wrapText="1"/>
    </xf>
    <xf numFmtId="3" fontId="28" fillId="0" borderId="22" xfId="0" applyNumberFormat="1" applyFont="1" applyFill="1" applyBorder="1" applyAlignment="1">
      <alignment horizontal="right"/>
    </xf>
    <xf numFmtId="166" fontId="28" fillId="0" borderId="22" xfId="36" applyNumberFormat="1" applyFont="1" applyFill="1" applyBorder="1" applyAlignment="1">
      <alignment horizontal="right" vertical="center"/>
    </xf>
    <xf numFmtId="166" fontId="28" fillId="32" borderId="28" xfId="36" applyNumberFormat="1" applyFont="1" applyFill="1" applyBorder="1" applyAlignment="1">
      <alignment horizontal="right" vertical="center"/>
    </xf>
    <xf numFmtId="166" fontId="42" fillId="18" borderId="22" xfId="36" applyNumberFormat="1" applyFont="1" applyFill="1" applyBorder="1"/>
    <xf numFmtId="166" fontId="42" fillId="23" borderId="22" xfId="36" applyNumberFormat="1" applyFont="1" applyFill="1" applyBorder="1"/>
    <xf numFmtId="168" fontId="42" fillId="36" borderId="22" xfId="36" applyNumberFormat="1" applyFont="1" applyFill="1" applyBorder="1"/>
    <xf numFmtId="168" fontId="42" fillId="18" borderId="22" xfId="36" applyNumberFormat="1" applyFont="1" applyFill="1" applyBorder="1"/>
    <xf numFmtId="168" fontId="28" fillId="23" borderId="22" xfId="0" applyNumberFormat="1" applyFont="1" applyFill="1" applyBorder="1"/>
    <xf numFmtId="3" fontId="30" fillId="0" borderId="33" xfId="0" applyNumberFormat="1" applyFont="1" applyBorder="1"/>
    <xf numFmtId="3" fontId="28" fillId="0" borderId="22" xfId="0" applyNumberFormat="1" applyFont="1" applyBorder="1" applyAlignment="1">
      <alignment horizontal="right"/>
    </xf>
    <xf numFmtId="166" fontId="28" fillId="0" borderId="22" xfId="0" applyNumberFormat="1" applyFont="1" applyBorder="1" applyAlignment="1">
      <alignment horizontal="right"/>
    </xf>
    <xf numFmtId="166" fontId="26" fillId="17" borderId="22" xfId="0" applyNumberFormat="1" applyFont="1" applyFill="1" applyBorder="1"/>
    <xf numFmtId="166" fontId="28" fillId="0" borderId="22" xfId="0" applyNumberFormat="1" applyFont="1" applyBorder="1"/>
    <xf numFmtId="3" fontId="26" fillId="14" borderId="22" xfId="0" applyNumberFormat="1" applyFont="1" applyFill="1" applyBorder="1" applyAlignment="1">
      <alignment horizontal="right"/>
    </xf>
    <xf numFmtId="166" fontId="26" fillId="0" borderId="22" xfId="0" applyNumberFormat="1" applyFont="1" applyBorder="1" applyAlignment="1">
      <alignment horizontal="right"/>
    </xf>
    <xf numFmtId="3" fontId="28" fillId="18" borderId="22" xfId="0" applyNumberFormat="1" applyFont="1" applyFill="1" applyBorder="1"/>
    <xf numFmtId="168" fontId="28" fillId="18" borderId="22" xfId="0" applyNumberFormat="1" applyFont="1" applyFill="1" applyBorder="1"/>
    <xf numFmtId="168" fontId="28" fillId="0" borderId="22" xfId="0" applyNumberFormat="1" applyFont="1" applyBorder="1"/>
    <xf numFmtId="0" fontId="26" fillId="0" borderId="34" xfId="0" applyFont="1" applyBorder="1" applyAlignment="1">
      <alignment vertical="top"/>
    </xf>
    <xf numFmtId="0" fontId="26" fillId="0" borderId="35" xfId="0" applyFont="1" applyBorder="1" applyAlignment="1">
      <alignment vertical="top"/>
    </xf>
    <xf numFmtId="166" fontId="26" fillId="0" borderId="35" xfId="0" applyNumberFormat="1" applyFont="1" applyFill="1" applyBorder="1" applyAlignment="1">
      <alignment horizontal="right" vertical="top"/>
    </xf>
    <xf numFmtId="166" fontId="26" fillId="0" borderId="35" xfId="36" applyNumberFormat="1" applyFont="1" applyFill="1" applyBorder="1" applyAlignment="1">
      <alignment horizontal="right" vertical="top"/>
    </xf>
    <xf numFmtId="166" fontId="26" fillId="32" borderId="36" xfId="36" applyNumberFormat="1" applyFont="1" applyFill="1" applyBorder="1" applyAlignment="1">
      <alignment horizontal="right" vertical="top"/>
    </xf>
    <xf numFmtId="166" fontId="47" fillId="18" borderId="35" xfId="36" applyNumberFormat="1" applyFont="1" applyFill="1" applyBorder="1" applyAlignment="1">
      <alignment vertical="top"/>
    </xf>
    <xf numFmtId="166" fontId="47" fillId="23" borderId="35" xfId="36" applyNumberFormat="1" applyFont="1" applyFill="1" applyBorder="1" applyAlignment="1">
      <alignment vertical="top"/>
    </xf>
    <xf numFmtId="168" fontId="47" fillId="36" borderId="35" xfId="36" applyNumberFormat="1" applyFont="1" applyFill="1" applyBorder="1" applyAlignment="1">
      <alignment vertical="top"/>
    </xf>
    <xf numFmtId="168" fontId="47" fillId="18" borderId="35" xfId="36" applyNumberFormat="1" applyFont="1" applyFill="1" applyBorder="1" applyAlignment="1">
      <alignment vertical="top"/>
    </xf>
    <xf numFmtId="168" fontId="26" fillId="23" borderId="35" xfId="0" applyNumberFormat="1" applyFont="1" applyFill="1" applyBorder="1" applyAlignment="1">
      <alignment vertical="top"/>
    </xf>
    <xf numFmtId="169" fontId="47" fillId="18" borderId="35" xfId="36" applyNumberFormat="1" applyFont="1" applyFill="1" applyBorder="1" applyAlignment="1">
      <alignment vertical="top"/>
    </xf>
    <xf numFmtId="169" fontId="47" fillId="23" borderId="35" xfId="36" applyNumberFormat="1" applyFont="1" applyFill="1" applyBorder="1" applyAlignment="1">
      <alignment vertical="top"/>
    </xf>
    <xf numFmtId="168" fontId="47" fillId="36" borderId="36" xfId="36" applyNumberFormat="1" applyFont="1" applyFill="1" applyBorder="1" applyAlignment="1">
      <alignment vertical="top"/>
    </xf>
    <xf numFmtId="0" fontId="26" fillId="0" borderId="37" xfId="0" applyFont="1" applyBorder="1" applyAlignment="1">
      <alignment vertical="top"/>
    </xf>
    <xf numFmtId="166" fontId="26" fillId="0" borderId="35" xfId="0" applyNumberFormat="1" applyFont="1" applyBorder="1" applyAlignment="1">
      <alignment horizontal="right" vertical="top"/>
    </xf>
    <xf numFmtId="166" fontId="26" fillId="0" borderId="35" xfId="0" applyNumberFormat="1" applyFont="1" applyBorder="1" applyAlignment="1">
      <alignment vertical="top"/>
    </xf>
    <xf numFmtId="166" fontId="26" fillId="17" borderId="35" xfId="0" applyNumberFormat="1" applyFont="1" applyFill="1" applyBorder="1" applyAlignment="1">
      <alignment vertical="top"/>
    </xf>
    <xf numFmtId="166" fontId="26" fillId="32" borderId="35" xfId="36" applyNumberFormat="1" applyFont="1" applyFill="1" applyBorder="1" applyAlignment="1">
      <alignment horizontal="right" vertical="top"/>
    </xf>
    <xf numFmtId="3" fontId="26" fillId="14" borderId="35" xfId="0" applyNumberFormat="1" applyFont="1" applyFill="1" applyBorder="1" applyAlignment="1">
      <alignment horizontal="right" vertical="top"/>
    </xf>
    <xf numFmtId="3" fontId="26" fillId="18" borderId="35" xfId="0" applyNumberFormat="1" applyFont="1" applyFill="1" applyBorder="1" applyAlignment="1">
      <alignment vertical="top"/>
    </xf>
    <xf numFmtId="168" fontId="26" fillId="18" borderId="35" xfId="0" applyNumberFormat="1" applyFont="1" applyFill="1" applyBorder="1" applyAlignment="1">
      <alignment vertical="top"/>
    </xf>
    <xf numFmtId="168" fontId="26" fillId="0" borderId="35" xfId="0" applyNumberFormat="1" applyFont="1" applyBorder="1" applyAlignment="1">
      <alignment vertical="top"/>
    </xf>
    <xf numFmtId="0" fontId="10" fillId="0" borderId="38" xfId="0" applyFont="1" applyBorder="1" applyAlignment="1">
      <alignment vertical="top"/>
    </xf>
    <xf numFmtId="0" fontId="0" fillId="0" borderId="0" xfId="0" applyAlignment="1">
      <alignment vertical="top"/>
    </xf>
    <xf numFmtId="166" fontId="26" fillId="25" borderId="20" xfId="0" applyNumberFormat="1" applyFont="1" applyFill="1" applyBorder="1" applyAlignment="1">
      <alignment horizontal="right"/>
    </xf>
    <xf numFmtId="0" fontId="77" fillId="0" borderId="0" xfId="1" applyFont="1" applyFill="1" applyBorder="1" applyAlignment="1">
      <alignment horizontal="left"/>
    </xf>
    <xf numFmtId="0" fontId="60" fillId="0" borderId="0" xfId="37" applyFont="1" applyBorder="1" applyAlignment="1">
      <alignment vertical="top"/>
    </xf>
    <xf numFmtId="0" fontId="60" fillId="0" borderId="26" xfId="37" applyFont="1" applyBorder="1" applyAlignment="1">
      <alignment vertical="top"/>
    </xf>
    <xf numFmtId="166" fontId="64" fillId="0" borderId="0" xfId="0" applyNumberFormat="1" applyFont="1" applyAlignment="1">
      <alignment vertical="top"/>
    </xf>
    <xf numFmtId="166" fontId="64" fillId="0" borderId="0" xfId="0" applyNumberFormat="1" applyFont="1" applyBorder="1" applyAlignment="1">
      <alignment vertical="top"/>
    </xf>
    <xf numFmtId="0" fontId="65" fillId="0" borderId="0" xfId="0" applyFont="1" applyAlignment="1">
      <alignment vertical="top"/>
    </xf>
    <xf numFmtId="166" fontId="63" fillId="0" borderId="30" xfId="0" applyNumberFormat="1" applyFont="1" applyBorder="1" applyAlignment="1">
      <alignment horizontal="right" vertical="top"/>
    </xf>
    <xf numFmtId="166" fontId="64" fillId="0" borderId="17" xfId="0" applyNumberFormat="1" applyFont="1" applyBorder="1" applyAlignment="1">
      <alignment vertical="top"/>
    </xf>
    <xf numFmtId="0" fontId="64" fillId="0" borderId="0" xfId="0" applyFont="1" applyAlignment="1">
      <alignment vertical="top"/>
    </xf>
    <xf numFmtId="14" fontId="11" fillId="0" borderId="0" xfId="0" applyNumberFormat="1" applyFont="1" applyAlignment="1">
      <alignment horizontal="left"/>
    </xf>
    <xf numFmtId="0" fontId="40" fillId="35" borderId="39" xfId="0" applyFont="1" applyFill="1" applyBorder="1" applyAlignment="1">
      <alignment horizontal="center" vertical="center" wrapText="1"/>
    </xf>
    <xf numFmtId="166" fontId="26" fillId="23" borderId="40" xfId="0" applyNumberFormat="1" applyFont="1" applyFill="1" applyBorder="1" applyAlignment="1">
      <alignment horizontal="right"/>
    </xf>
    <xf numFmtId="3" fontId="21" fillId="0" borderId="41" xfId="0" applyNumberFormat="1" applyFont="1" applyFill="1" applyBorder="1" applyAlignment="1">
      <alignment horizontal="right"/>
    </xf>
    <xf numFmtId="0" fontId="21" fillId="0" borderId="41" xfId="0" applyFont="1" applyFill="1" applyBorder="1" applyAlignment="1">
      <alignment horizontal="right"/>
    </xf>
    <xf numFmtId="0" fontId="0" fillId="0" borderId="17" xfId="0" applyBorder="1"/>
    <xf numFmtId="0" fontId="0" fillId="0" borderId="17" xfId="0" applyFill="1" applyBorder="1"/>
    <xf numFmtId="0" fontId="34" fillId="23" borderId="0" xfId="0" applyFont="1" applyFill="1"/>
    <xf numFmtId="0" fontId="78" fillId="23" borderId="17" xfId="0" quotePrefix="1" applyFont="1" applyFill="1" applyBorder="1"/>
    <xf numFmtId="0" fontId="0" fillId="27" borderId="0" xfId="0" applyFill="1" applyBorder="1"/>
    <xf numFmtId="0" fontId="35" fillId="27" borderId="0" xfId="0" applyFont="1" applyFill="1" applyBorder="1"/>
    <xf numFmtId="0" fontId="36" fillId="27" borderId="0" xfId="0" applyFont="1" applyFill="1" applyBorder="1"/>
    <xf numFmtId="0" fontId="78" fillId="27" borderId="0" xfId="0" quotePrefix="1" applyFont="1" applyFill="1" applyBorder="1"/>
    <xf numFmtId="169" fontId="42" fillId="18" borderId="28" xfId="36" applyNumberFormat="1" applyFont="1" applyFill="1" applyBorder="1"/>
    <xf numFmtId="169" fontId="42" fillId="18" borderId="21" xfId="36" applyNumberFormat="1" applyFont="1" applyFill="1" applyBorder="1"/>
    <xf numFmtId="168" fontId="42" fillId="36" borderId="27" xfId="36" applyNumberFormat="1" applyFont="1" applyFill="1" applyBorder="1"/>
    <xf numFmtId="168" fontId="42" fillId="36" borderId="42" xfId="36" applyNumberFormat="1" applyFont="1" applyFill="1" applyBorder="1"/>
    <xf numFmtId="169" fontId="42" fillId="23" borderId="20" xfId="36" applyNumberFormat="1" applyFont="1" applyFill="1" applyBorder="1" applyAlignment="1">
      <alignment vertical="top"/>
    </xf>
    <xf numFmtId="169" fontId="42" fillId="23" borderId="22" xfId="36" applyNumberFormat="1" applyFont="1" applyFill="1" applyBorder="1" applyAlignment="1">
      <alignment vertical="top"/>
    </xf>
    <xf numFmtId="3" fontId="28" fillId="17" borderId="20" xfId="0" applyNumberFormat="1" applyFont="1" applyFill="1" applyBorder="1" applyAlignment="1">
      <alignment horizontal="right"/>
    </xf>
    <xf numFmtId="166" fontId="28" fillId="17" borderId="20" xfId="0" applyNumberFormat="1" applyFont="1" applyFill="1" applyBorder="1" applyAlignment="1">
      <alignment horizontal="right"/>
    </xf>
    <xf numFmtId="3" fontId="26" fillId="37" borderId="23" xfId="0" applyNumberFormat="1" applyFont="1" applyFill="1" applyBorder="1" applyAlignment="1">
      <alignment horizontal="center" vertical="center" wrapText="1"/>
    </xf>
    <xf numFmtId="0" fontId="26" fillId="37" borderId="23" xfId="0" applyFont="1" applyFill="1" applyBorder="1" applyAlignment="1">
      <alignment horizontal="center" vertical="center" wrapText="1"/>
    </xf>
    <xf numFmtId="0" fontId="75" fillId="23" borderId="0" xfId="35" applyFont="1" applyFill="1"/>
    <xf numFmtId="3" fontId="26" fillId="0" borderId="0" xfId="0" applyNumberFormat="1" applyFont="1" applyFill="1"/>
    <xf numFmtId="0" fontId="26" fillId="0" borderId="0" xfId="0" applyFont="1" applyFill="1"/>
    <xf numFmtId="1" fontId="38" fillId="0" borderId="0" xfId="0" applyNumberFormat="1" applyFont="1" applyFill="1"/>
    <xf numFmtId="0" fontId="40" fillId="14" borderId="20" xfId="0" applyFont="1" applyFill="1" applyBorder="1" applyAlignment="1">
      <alignment horizontal="center" vertical="center" wrapText="1"/>
    </xf>
    <xf numFmtId="1" fontId="74" fillId="0" borderId="0" xfId="35" applyNumberFormat="1" applyFont="1"/>
    <xf numFmtId="166" fontId="26" fillId="26" borderId="20" xfId="0" applyNumberFormat="1" applyFont="1" applyFill="1" applyBorder="1" applyAlignment="1">
      <alignment horizontal="left" vertical="center" wrapText="1"/>
    </xf>
    <xf numFmtId="166" fontId="26" fillId="26" borderId="20" xfId="36" applyNumberFormat="1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right"/>
    </xf>
    <xf numFmtId="168" fontId="26" fillId="0" borderId="35" xfId="0" applyNumberFormat="1" applyFont="1" applyFill="1" applyBorder="1" applyAlignment="1">
      <alignment horizontal="right" vertical="top"/>
    </xf>
    <xf numFmtId="3" fontId="26" fillId="0" borderId="35" xfId="0" applyNumberFormat="1" applyFont="1" applyFill="1" applyBorder="1" applyAlignment="1">
      <alignment horizontal="right" vertical="top"/>
    </xf>
    <xf numFmtId="168" fontId="28" fillId="0" borderId="33" xfId="0" applyNumberFormat="1" applyFont="1" applyFill="1" applyBorder="1"/>
    <xf numFmtId="166" fontId="28" fillId="0" borderId="22" xfId="0" applyNumberFormat="1" applyFont="1" applyFill="1" applyBorder="1" applyAlignment="1">
      <alignment horizontal="right"/>
    </xf>
    <xf numFmtId="168" fontId="28" fillId="0" borderId="22" xfId="0" applyNumberFormat="1" applyFont="1" applyFill="1" applyBorder="1" applyAlignment="1">
      <alignment horizontal="right"/>
    </xf>
    <xf numFmtId="168" fontId="28" fillId="0" borderId="29" xfId="0" applyNumberFormat="1" applyFont="1" applyFill="1" applyBorder="1"/>
    <xf numFmtId="168" fontId="28" fillId="0" borderId="20" xfId="0" applyNumberFormat="1" applyFont="1" applyFill="1" applyBorder="1" applyAlignment="1">
      <alignment horizontal="right"/>
    </xf>
    <xf numFmtId="166" fontId="26" fillId="23" borderId="43" xfId="0" applyNumberFormat="1" applyFont="1" applyFill="1" applyBorder="1" applyAlignment="1">
      <alignment horizontal="right" vertical="top"/>
    </xf>
    <xf numFmtId="3" fontId="35" fillId="32" borderId="22" xfId="0" applyNumberFormat="1" applyFont="1" applyFill="1" applyBorder="1" applyAlignment="1">
      <alignment horizontal="right" vertical="top"/>
    </xf>
    <xf numFmtId="0" fontId="81" fillId="0" borderId="0" xfId="0" applyFont="1"/>
    <xf numFmtId="0" fontId="26" fillId="6" borderId="20" xfId="0" applyFont="1" applyFill="1" applyBorder="1" applyAlignment="1">
      <alignment horizontal="center" vertical="center" wrapText="1"/>
    </xf>
    <xf numFmtId="3" fontId="28" fillId="6" borderId="20" xfId="0" applyNumberFormat="1" applyFont="1" applyFill="1" applyBorder="1"/>
    <xf numFmtId="0" fontId="26" fillId="6" borderId="20" xfId="0" applyFont="1" applyFill="1" applyBorder="1"/>
    <xf numFmtId="0" fontId="56" fillId="6" borderId="0" xfId="1" applyFont="1" applyFill="1" applyBorder="1" applyAlignment="1">
      <alignment horizontal="left" vertical="center"/>
    </xf>
    <xf numFmtId="0" fontId="25" fillId="6" borderId="0" xfId="0" applyFont="1" applyFill="1"/>
    <xf numFmtId="0" fontId="24" fillId="6" borderId="0" xfId="0" applyFont="1" applyFill="1"/>
    <xf numFmtId="0" fontId="7" fillId="6" borderId="0" xfId="0" applyFont="1" applyFill="1"/>
    <xf numFmtId="3" fontId="21" fillId="6" borderId="0" xfId="0" applyNumberFormat="1" applyFont="1" applyFill="1" applyAlignment="1">
      <alignment horizontal="right"/>
    </xf>
    <xf numFmtId="3" fontId="28" fillId="6" borderId="0" xfId="0" applyNumberFormat="1" applyFont="1" applyFill="1" applyAlignment="1">
      <alignment horizontal="right"/>
    </xf>
    <xf numFmtId="14" fontId="33" fillId="0" borderId="0" xfId="0" quotePrefix="1" applyNumberFormat="1" applyFont="1"/>
    <xf numFmtId="3" fontId="48" fillId="0" borderId="0" xfId="0" applyNumberFormat="1" applyFont="1" applyAlignment="1">
      <alignment horizontal="right"/>
    </xf>
    <xf numFmtId="0" fontId="33" fillId="0" borderId="0" xfId="1" applyFont="1" applyFill="1" applyBorder="1" applyAlignment="1">
      <alignment horizontal="left"/>
    </xf>
    <xf numFmtId="0" fontId="40" fillId="23" borderId="0" xfId="0" applyFont="1" applyFill="1"/>
    <xf numFmtId="3" fontId="80" fillId="23" borderId="0" xfId="0" applyNumberFormat="1" applyFont="1" applyFill="1" applyAlignment="1">
      <alignment horizontal="right"/>
    </xf>
    <xf numFmtId="0" fontId="80" fillId="23" borderId="0" xfId="0" applyFont="1" applyFill="1" applyAlignment="1">
      <alignment horizontal="right"/>
    </xf>
    <xf numFmtId="0" fontId="80" fillId="23" borderId="0" xfId="0" applyFont="1" applyFill="1"/>
    <xf numFmtId="0" fontId="11" fillId="23" borderId="0" xfId="0" applyFont="1" applyFill="1"/>
    <xf numFmtId="0" fontId="48" fillId="0" borderId="0" xfId="0" applyFont="1" applyBorder="1" applyAlignment="1">
      <alignment horizontal="right"/>
    </xf>
    <xf numFmtId="0" fontId="75" fillId="8" borderId="0" xfId="35" applyFont="1" applyFill="1"/>
    <xf numFmtId="0" fontId="26" fillId="8" borderId="0" xfId="0" applyFont="1" applyFill="1"/>
    <xf numFmtId="3" fontId="28" fillId="8" borderId="0" xfId="0" applyNumberFormat="1" applyFont="1" applyFill="1" applyAlignment="1">
      <alignment horizontal="right"/>
    </xf>
    <xf numFmtId="0" fontId="11" fillId="8" borderId="0" xfId="0" applyFont="1" applyFill="1"/>
    <xf numFmtId="0" fontId="33" fillId="0" borderId="0" xfId="0" quotePrefix="1" applyFont="1"/>
    <xf numFmtId="0" fontId="11" fillId="0" borderId="0" xfId="0" applyFont="1" applyBorder="1"/>
    <xf numFmtId="0" fontId="35" fillId="0" borderId="0" xfId="0" applyFont="1" applyBorder="1"/>
    <xf numFmtId="0" fontId="34" fillId="0" borderId="0" xfId="0" applyFont="1" applyBorder="1"/>
    <xf numFmtId="166" fontId="26" fillId="23" borderId="44" xfId="0" applyNumberFormat="1" applyFont="1" applyFill="1" applyBorder="1" applyAlignment="1">
      <alignment horizontal="right" vertical="top"/>
    </xf>
    <xf numFmtId="168" fontId="26" fillId="0" borderId="37" xfId="0" applyNumberFormat="1" applyFont="1" applyFill="1" applyBorder="1" applyAlignment="1">
      <alignment vertical="top"/>
    </xf>
    <xf numFmtId="0" fontId="26" fillId="0" borderId="45" xfId="0" applyFont="1" applyFill="1" applyBorder="1" applyAlignment="1">
      <alignment horizontal="center" vertical="center" wrapText="1"/>
    </xf>
    <xf numFmtId="166" fontId="42" fillId="19" borderId="22" xfId="36" applyNumberFormat="1" applyFont="1" applyFill="1" applyBorder="1"/>
    <xf numFmtId="166" fontId="42" fillId="0" borderId="22" xfId="36" applyNumberFormat="1" applyFont="1" applyBorder="1"/>
    <xf numFmtId="166" fontId="28" fillId="22" borderId="22" xfId="0" applyNumberFormat="1" applyFont="1" applyFill="1" applyBorder="1" applyAlignment="1">
      <alignment horizontal="right"/>
    </xf>
    <xf numFmtId="166" fontId="26" fillId="22" borderId="22" xfId="0" applyNumberFormat="1" applyFont="1" applyFill="1" applyBorder="1" applyAlignment="1">
      <alignment horizontal="right" vertical="top"/>
    </xf>
    <xf numFmtId="166" fontId="26" fillId="32" borderId="22" xfId="36" applyNumberFormat="1" applyFont="1" applyFill="1" applyBorder="1" applyAlignment="1">
      <alignment horizontal="right" vertical="center"/>
    </xf>
    <xf numFmtId="166" fontId="26" fillId="23" borderId="22" xfId="36" applyNumberFormat="1" applyFont="1" applyFill="1" applyBorder="1" applyAlignment="1">
      <alignment horizontal="right" vertical="top"/>
    </xf>
    <xf numFmtId="166" fontId="26" fillId="23" borderId="22" xfId="0" applyNumberFormat="1" applyFont="1" applyFill="1" applyBorder="1" applyAlignment="1">
      <alignment horizontal="right"/>
    </xf>
    <xf numFmtId="166" fontId="26" fillId="25" borderId="22" xfId="0" applyNumberFormat="1" applyFont="1" applyFill="1" applyBorder="1" applyAlignment="1">
      <alignment horizontal="right"/>
    </xf>
    <xf numFmtId="0" fontId="26" fillId="0" borderId="43" xfId="0" applyFont="1" applyBorder="1" applyAlignment="1">
      <alignment vertical="top"/>
    </xf>
    <xf numFmtId="166" fontId="26" fillId="0" borderId="43" xfId="36" applyNumberFormat="1" applyFont="1" applyBorder="1" applyAlignment="1">
      <alignment horizontal="right" vertical="top"/>
    </xf>
    <xf numFmtId="166" fontId="26" fillId="22" borderId="43" xfId="0" applyNumberFormat="1" applyFont="1" applyFill="1" applyBorder="1" applyAlignment="1">
      <alignment horizontal="right" vertical="top"/>
    </xf>
    <xf numFmtId="166" fontId="26" fillId="32" borderId="43" xfId="36" applyNumberFormat="1" applyFont="1" applyFill="1" applyBorder="1" applyAlignment="1">
      <alignment horizontal="right" vertical="top"/>
    </xf>
    <xf numFmtId="166" fontId="26" fillId="23" borderId="43" xfId="36" applyNumberFormat="1" applyFont="1" applyFill="1" applyBorder="1" applyAlignment="1">
      <alignment horizontal="right" vertical="top"/>
    </xf>
    <xf numFmtId="166" fontId="26" fillId="25" borderId="43" xfId="0" applyNumberFormat="1" applyFont="1" applyFill="1" applyBorder="1" applyAlignment="1">
      <alignment horizontal="right" vertical="top"/>
    </xf>
    <xf numFmtId="166" fontId="26" fillId="0" borderId="43" xfId="0" applyNumberFormat="1" applyFont="1" applyBorder="1" applyAlignment="1">
      <alignment vertical="top"/>
    </xf>
    <xf numFmtId="168" fontId="26" fillId="0" borderId="43" xfId="0" applyNumberFormat="1" applyFont="1" applyBorder="1" applyAlignment="1">
      <alignment vertical="top"/>
    </xf>
    <xf numFmtId="3" fontId="28" fillId="0" borderId="22" xfId="0" applyNumberFormat="1" applyFont="1" applyBorder="1"/>
    <xf numFmtId="3" fontId="28" fillId="25" borderId="22" xfId="0" applyNumberFormat="1" applyFont="1" applyFill="1" applyBorder="1"/>
    <xf numFmtId="3" fontId="42" fillId="32" borderId="22" xfId="0" applyNumberFormat="1" applyFont="1" applyFill="1" applyBorder="1" applyAlignment="1">
      <alignment horizontal="right" vertical="top" wrapText="1"/>
    </xf>
    <xf numFmtId="3" fontId="26" fillId="25" borderId="22" xfId="0" applyNumberFormat="1" applyFont="1" applyFill="1" applyBorder="1"/>
    <xf numFmtId="0" fontId="26" fillId="0" borderId="43" xfId="0" applyFont="1" applyFill="1" applyBorder="1" applyAlignment="1">
      <alignment horizontal="right" vertical="top" wrapText="1"/>
    </xf>
    <xf numFmtId="3" fontId="26" fillId="0" borderId="43" xfId="0" applyNumberFormat="1" applyFont="1" applyBorder="1" applyAlignment="1">
      <alignment vertical="top"/>
    </xf>
    <xf numFmtId="3" fontId="26" fillId="25" borderId="43" xfId="0" applyNumberFormat="1" applyFont="1" applyFill="1" applyBorder="1" applyAlignment="1">
      <alignment vertical="top"/>
    </xf>
    <xf numFmtId="3" fontId="28" fillId="6" borderId="22" xfId="0" applyNumberFormat="1" applyFont="1" applyFill="1" applyBorder="1"/>
    <xf numFmtId="0" fontId="26" fillId="6" borderId="22" xfId="0" applyFont="1" applyFill="1" applyBorder="1"/>
    <xf numFmtId="166" fontId="28" fillId="23" borderId="22" xfId="36" applyNumberFormat="1" applyFont="1" applyFill="1" applyBorder="1" applyAlignment="1">
      <alignment horizontal="right" vertical="center"/>
    </xf>
    <xf numFmtId="166" fontId="28" fillId="23" borderId="22" xfId="0" applyNumberFormat="1" applyFont="1" applyFill="1" applyBorder="1" applyAlignment="1">
      <alignment horizontal="right"/>
    </xf>
    <xf numFmtId="3" fontId="28" fillId="0" borderId="22" xfId="0" applyNumberFormat="1" applyFont="1" applyFill="1" applyBorder="1"/>
    <xf numFmtId="3" fontId="28" fillId="17" borderId="22" xfId="0" applyNumberFormat="1" applyFont="1" applyFill="1" applyBorder="1" applyAlignment="1">
      <alignment horizontal="right"/>
    </xf>
    <xf numFmtId="166" fontId="28" fillId="17" borderId="22" xfId="0" applyNumberFormat="1" applyFont="1" applyFill="1" applyBorder="1" applyAlignment="1">
      <alignment horizontal="right"/>
    </xf>
    <xf numFmtId="0" fontId="28" fillId="6" borderId="43" xfId="0" applyFont="1" applyFill="1" applyBorder="1" applyAlignment="1">
      <alignment horizontal="right" vertical="top" wrapText="1"/>
    </xf>
    <xf numFmtId="0" fontId="26" fillId="6" borderId="43" xfId="0" applyFont="1" applyFill="1" applyBorder="1" applyAlignment="1">
      <alignment vertical="top"/>
    </xf>
    <xf numFmtId="3" fontId="26" fillId="0" borderId="43" xfId="0" applyNumberFormat="1" applyFont="1" applyFill="1" applyBorder="1" applyAlignment="1">
      <alignment vertical="top"/>
    </xf>
    <xf numFmtId="3" fontId="26" fillId="17" borderId="43" xfId="0" applyNumberFormat="1" applyFont="1" applyFill="1" applyBorder="1" applyAlignment="1">
      <alignment horizontal="right" vertical="top"/>
    </xf>
    <xf numFmtId="166" fontId="26" fillId="17" borderId="43" xfId="0" applyNumberFormat="1" applyFont="1" applyFill="1" applyBorder="1" applyAlignment="1">
      <alignment horizontal="right" vertical="top"/>
    </xf>
  </cellXfs>
  <cellStyles count="39">
    <cellStyle name="20 % - Aksentti1" xfId="17" builtinId="30" customBuiltin="1"/>
    <cellStyle name="60 % - Aksentti6" xfId="32" builtinId="52" customBuiltin="1"/>
    <cellStyle name="Aksentti5" xfId="18" builtinId="45" customBuiltin="1"/>
    <cellStyle name="Aksentti6" xfId="19" builtinId="49" customBuiltin="1"/>
    <cellStyle name="Huomautus" xfId="14" builtinId="10" customBuiltin="1"/>
    <cellStyle name="Huono" xfId="7" builtinId="27" customBuiltin="1"/>
    <cellStyle name="Hyperlinkki" xfId="35" builtinId="8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 customBuiltin="1"/>
    <cellStyle name="Normaali 2" xfId="36" xr:uid="{385BC416-E21C-4A6D-ADA1-D4BE951A2BB6}"/>
    <cellStyle name="Normaali 3" xfId="38" xr:uid="{614A4104-ADA9-4425-B4B1-1459E3C583ED}"/>
    <cellStyle name="Normaali_Taul3" xfId="37" xr:uid="{3A450542-36D8-4CD4-96B0-1B554F10D90E}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Pilkku" xfId="27" builtinId="3" customBuiltin="1"/>
    <cellStyle name="Pilkku [0]" xfId="28" builtinId="6" customBuiltin="1"/>
    <cellStyle name="Prosenttia" xfId="31" builtinId="5" customBuiltin="1"/>
    <cellStyle name="Selittävä teksti" xfId="15" builtinId="53" customBuiltin="1"/>
    <cellStyle name="Summa" xfId="16" builtinId="25" hidden="1" customBuiltin="1"/>
    <cellStyle name="Syöttö" xfId="9" builtinId="20" customBuiltin="1"/>
    <cellStyle name="Table Fill" xfId="25" xr:uid="{00000000-0005-0000-0000-00001C000000}"/>
    <cellStyle name="Table Heading" xfId="20" xr:uid="{00000000-0005-0000-0000-00001D000000}"/>
    <cellStyle name="Table Heading 2" xfId="26" xr:uid="{00000000-0005-0000-0000-00001E000000}"/>
    <cellStyle name="Table heading 3" xfId="21" xr:uid="{00000000-0005-0000-0000-00001F000000}"/>
    <cellStyle name="Table heading 4" xfId="33" xr:uid="{00000000-0005-0000-0000-000020000000}"/>
    <cellStyle name="Table Highlight" xfId="22" xr:uid="{00000000-0005-0000-0000-000021000000}"/>
    <cellStyle name="Table Section Break" xfId="24" xr:uid="{00000000-0005-0000-0000-000022000000}"/>
    <cellStyle name="Table Total" xfId="23" xr:uid="{00000000-0005-0000-0000-000023000000}"/>
    <cellStyle name="Table Total 2" xfId="34" xr:uid="{00000000-0005-0000-0000-000024000000}"/>
    <cellStyle name="Tarkistussolu" xfId="13" builtinId="23" customBuiltin="1"/>
    <cellStyle name="Tulostus" xfId="10" builtinId="21" customBuiltin="1"/>
    <cellStyle name="Valuutta" xfId="29" builtinId="4" customBuiltin="1"/>
    <cellStyle name="Valuutta [0]" xfId="30" builtinId="7" customBuiltin="1"/>
  </cellStyles>
  <dxfs count="2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color theme="1"/>
      </font>
      <fill>
        <patternFill patternType="none">
          <bgColor auto="1"/>
        </patternFill>
      </fill>
    </dxf>
    <dxf>
      <font>
        <b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6"/>
        </top>
        <bottom/>
        <vertical/>
        <horizontal/>
      </border>
    </dxf>
    <dxf>
      <font>
        <b/>
        <i val="0"/>
        <color theme="6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medium">
          <color theme="6"/>
        </bottom>
        <vertical/>
        <horizontal/>
      </border>
    </dxf>
    <dxf>
      <font>
        <color theme="1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 style="hair">
          <color theme="0"/>
        </vertical>
        <horizontal style="thin">
          <color theme="6"/>
        </horizontal>
      </border>
    </dxf>
  </dxfs>
  <tableStyles count="1" defaultTableStyle="Kuntaliitto" defaultPivotStyle="PivotStyleLight16">
    <tableStyle name="Kuntaliitto" pivot="0" count="9" xr9:uid="{00000000-0011-0000-FFFF-FFFF00000000}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RowStripe" dxfId="23"/>
      <tableStyleElement type="secondRowStripe" dxfId="22"/>
      <tableStyleElement type="firstColumnStripe" dxfId="21"/>
      <tableStyleElement type="secondColumnStripe" dxfId="20"/>
    </tableStyle>
  </tableStyles>
  <colors>
    <mruColors>
      <color rgb="FFCCFF99"/>
      <color rgb="FF99FF66"/>
      <color rgb="FFCCD8DB"/>
      <color rgb="FFD9D9D9"/>
      <color rgb="FFF2F2F2"/>
      <color rgb="FFEF6079"/>
      <color rgb="FFE6F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chartsheet" Target="chartsheets/sheet6.xml"/><Relationship Id="rId18" Type="http://schemas.openxmlformats.org/officeDocument/2006/relationships/chartsheet" Target="chartsheets/sheet11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5.xml"/><Relationship Id="rId17" Type="http://schemas.openxmlformats.org/officeDocument/2006/relationships/chartsheet" Target="chartsheets/sheet10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4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8.xml"/><Relationship Id="rId23" Type="http://schemas.openxmlformats.org/officeDocument/2006/relationships/calcChain" Target="calcChain.xml"/><Relationship Id="rId10" Type="http://schemas.openxmlformats.org/officeDocument/2006/relationships/chartsheet" Target="chartsheets/sheet3.xml"/><Relationship Id="rId19" Type="http://schemas.openxmlformats.org/officeDocument/2006/relationships/worksheet" Target="worksheets/sheet8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chartsheet" Target="chartsheets/sheet7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Valtionosuudet 2022 sotella ja 2023 ilman €/as.</a:t>
            </a:r>
          </a:p>
          <a:p>
            <a:pPr>
              <a:defRPr sz="2000" b="1"/>
            </a:pPr>
            <a:r>
              <a:rPr lang="en-US" sz="2000" b="1"/>
              <a:t>yli 50.000 asukkaan kaupungeissa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TaulÄLÄKOSKE!$O$11</c:f>
              <c:strCache>
                <c:ptCount val="1"/>
                <c:pt idx="0">
                  <c:v>Valtionosuudet €/as.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downArrow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TaulÄLÄKOSKE!$B$12:$B$32</c:f>
              <c:strCache>
                <c:ptCount val="21"/>
                <c:pt idx="0">
                  <c:v>Helsinki</c:v>
                </c:pt>
                <c:pt idx="1">
                  <c:v>Espoo</c:v>
                </c:pt>
                <c:pt idx="2">
                  <c:v>Tampere</c:v>
                </c:pt>
                <c:pt idx="3">
                  <c:v>Vantaa</c:v>
                </c:pt>
                <c:pt idx="4">
                  <c:v>Oulu</c:v>
                </c:pt>
                <c:pt idx="5">
                  <c:v>Turku</c:v>
                </c:pt>
                <c:pt idx="6">
                  <c:v>Jyväskylä</c:v>
                </c:pt>
                <c:pt idx="7">
                  <c:v>Kuopio</c:v>
                </c:pt>
                <c:pt idx="8">
                  <c:v>Lahti</c:v>
                </c:pt>
                <c:pt idx="9">
                  <c:v>Pori</c:v>
                </c:pt>
                <c:pt idx="10">
                  <c:v>Kouvola</c:v>
                </c:pt>
                <c:pt idx="11">
                  <c:v>Joensuu</c:v>
                </c:pt>
                <c:pt idx="12">
                  <c:v>Lappeenranta</c:v>
                </c:pt>
                <c:pt idx="13">
                  <c:v>Hämeenlinna</c:v>
                </c:pt>
                <c:pt idx="14">
                  <c:v>Vaasa</c:v>
                </c:pt>
                <c:pt idx="15">
                  <c:v>Seinäjoki</c:v>
                </c:pt>
                <c:pt idx="16">
                  <c:v>Rovaniemi</c:v>
                </c:pt>
                <c:pt idx="17">
                  <c:v>Mikkeli</c:v>
                </c:pt>
                <c:pt idx="18">
                  <c:v>Kotka</c:v>
                </c:pt>
                <c:pt idx="19">
                  <c:v>Salo</c:v>
                </c:pt>
                <c:pt idx="20">
                  <c:v>Porvoo</c:v>
                </c:pt>
              </c:strCache>
            </c:strRef>
          </c:cat>
          <c:val>
            <c:numRef>
              <c:f>TaulÄLÄKOSKE!$O$12:$O$32</c:f>
              <c:numCache>
                <c:formatCode>#\ ##0_ ;[Red]\-#\ ##0\ </c:formatCode>
                <c:ptCount val="21"/>
                <c:pt idx="0">
                  <c:v>552.90323917807461</c:v>
                </c:pt>
                <c:pt idx="1">
                  <c:v>547.17382957768439</c:v>
                </c:pt>
                <c:pt idx="2">
                  <c:v>1517.3777695651013</c:v>
                </c:pt>
                <c:pt idx="3">
                  <c:v>1181.443574692533</c:v>
                </c:pt>
                <c:pt idx="4">
                  <c:v>1637.2252644976234</c:v>
                </c:pt>
                <c:pt idx="5">
                  <c:v>1610.3760651587445</c:v>
                </c:pt>
                <c:pt idx="6">
                  <c:v>1528.6240960595612</c:v>
                </c:pt>
                <c:pt idx="7">
                  <c:v>2015.9326557580737</c:v>
                </c:pt>
                <c:pt idx="8">
                  <c:v>2065.1956635699216</c:v>
                </c:pt>
                <c:pt idx="9">
                  <c:v>2188.3028526801886</c:v>
                </c:pt>
                <c:pt idx="10">
                  <c:v>2177.1215388075998</c:v>
                </c:pt>
                <c:pt idx="11">
                  <c:v>2276.6690130151246</c:v>
                </c:pt>
                <c:pt idx="12">
                  <c:v>1803.5867917675837</c:v>
                </c:pt>
                <c:pt idx="13">
                  <c:v>1735.4862297468862</c:v>
                </c:pt>
                <c:pt idx="14">
                  <c:v>2046.9320851719756</c:v>
                </c:pt>
                <c:pt idx="15">
                  <c:v>1903.5681152973839</c:v>
                </c:pt>
                <c:pt idx="16">
                  <c:v>1926.3722945591069</c:v>
                </c:pt>
                <c:pt idx="17">
                  <c:v>2537.8566687601096</c:v>
                </c:pt>
                <c:pt idx="18">
                  <c:v>2541.1663298962244</c:v>
                </c:pt>
                <c:pt idx="19">
                  <c:v>2524.1194567852449</c:v>
                </c:pt>
                <c:pt idx="20">
                  <c:v>1298.4774823150749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C7-40F0-9CC1-D8CFC4F7E00C}"/>
            </c:ext>
          </c:extLst>
        </c:ser>
        <c:ser>
          <c:idx val="0"/>
          <c:order val="1"/>
          <c:tx>
            <c:strRef>
              <c:f>TaulÄLÄKOSKE!$P$11</c:f>
              <c:strCache>
                <c:ptCount val="1"/>
                <c:pt idx="0">
                  <c:v>Valtionosuudet €/as.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downArrow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TaulÄLÄKOSKE!$B$12:$B$32</c:f>
              <c:strCache>
                <c:ptCount val="21"/>
                <c:pt idx="0">
                  <c:v>Helsinki</c:v>
                </c:pt>
                <c:pt idx="1">
                  <c:v>Espoo</c:v>
                </c:pt>
                <c:pt idx="2">
                  <c:v>Tampere</c:v>
                </c:pt>
                <c:pt idx="3">
                  <c:v>Vantaa</c:v>
                </c:pt>
                <c:pt idx="4">
                  <c:v>Oulu</c:v>
                </c:pt>
                <c:pt idx="5">
                  <c:v>Turku</c:v>
                </c:pt>
                <c:pt idx="6">
                  <c:v>Jyväskylä</c:v>
                </c:pt>
                <c:pt idx="7">
                  <c:v>Kuopio</c:v>
                </c:pt>
                <c:pt idx="8">
                  <c:v>Lahti</c:v>
                </c:pt>
                <c:pt idx="9">
                  <c:v>Pori</c:v>
                </c:pt>
                <c:pt idx="10">
                  <c:v>Kouvola</c:v>
                </c:pt>
                <c:pt idx="11">
                  <c:v>Joensuu</c:v>
                </c:pt>
                <c:pt idx="12">
                  <c:v>Lappeenranta</c:v>
                </c:pt>
                <c:pt idx="13">
                  <c:v>Hämeenlinna</c:v>
                </c:pt>
                <c:pt idx="14">
                  <c:v>Vaasa</c:v>
                </c:pt>
                <c:pt idx="15">
                  <c:v>Seinäjoki</c:v>
                </c:pt>
                <c:pt idx="16">
                  <c:v>Rovaniemi</c:v>
                </c:pt>
                <c:pt idx="17">
                  <c:v>Mikkeli</c:v>
                </c:pt>
                <c:pt idx="18">
                  <c:v>Kotka</c:v>
                </c:pt>
                <c:pt idx="19">
                  <c:v>Salo</c:v>
                </c:pt>
                <c:pt idx="20">
                  <c:v>Porvoo</c:v>
                </c:pt>
              </c:strCache>
            </c:strRef>
          </c:cat>
          <c:val>
            <c:numRef>
              <c:f>TaulÄLÄKOSKE!$P$12:$P$32</c:f>
              <c:numCache>
                <c:formatCode>#\ ##0_ ;[Red]\-#\ ##0\ </c:formatCode>
                <c:ptCount val="21"/>
                <c:pt idx="0">
                  <c:v>376.11221652314362</c:v>
                </c:pt>
                <c:pt idx="1">
                  <c:v>1025.6612277911709</c:v>
                </c:pt>
                <c:pt idx="2">
                  <c:v>27.16978234333488</c:v>
                </c:pt>
                <c:pt idx="3">
                  <c:v>881.35076509423129</c:v>
                </c:pt>
                <c:pt idx="4">
                  <c:v>451.34279611737315</c:v>
                </c:pt>
                <c:pt idx="5">
                  <c:v>62.756865916384008</c:v>
                </c:pt>
                <c:pt idx="6">
                  <c:v>382.28810013303138</c:v>
                </c:pt>
                <c:pt idx="7">
                  <c:v>355.40443974612447</c:v>
                </c:pt>
                <c:pt idx="8">
                  <c:v>812.18095259781285</c:v>
                </c:pt>
                <c:pt idx="9">
                  <c:v>267.55127092432804</c:v>
                </c:pt>
                <c:pt idx="10">
                  <c:v>197.02259949542335</c:v>
                </c:pt>
                <c:pt idx="11">
                  <c:v>611.21473687256002</c:v>
                </c:pt>
                <c:pt idx="12">
                  <c:v>119.97627669233816</c:v>
                </c:pt>
                <c:pt idx="13">
                  <c:v>251.48142034447122</c:v>
                </c:pt>
                <c:pt idx="14">
                  <c:v>621.33844790483488</c:v>
                </c:pt>
                <c:pt idx="15">
                  <c:v>515.42513943098641</c:v>
                </c:pt>
                <c:pt idx="16">
                  <c:v>236.27333033709169</c:v>
                </c:pt>
                <c:pt idx="17">
                  <c:v>243.77130126433229</c:v>
                </c:pt>
                <c:pt idx="18">
                  <c:v>386.47982188952903</c:v>
                </c:pt>
                <c:pt idx="19">
                  <c:v>450.34002052531326</c:v>
                </c:pt>
                <c:pt idx="20">
                  <c:v>793.56520905667549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7-40F0-9CC1-D8CFC4F7E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2825183"/>
        <c:axId val="1892826015"/>
      </c:barChart>
      <c:catAx>
        <c:axId val="1892825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892826015"/>
        <c:crosses val="autoZero"/>
        <c:auto val="1"/>
        <c:lblAlgn val="ctr"/>
        <c:lblOffset val="100"/>
        <c:noMultiLvlLbl val="0"/>
      </c:catAx>
      <c:valAx>
        <c:axId val="1892826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892825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sz="2000">
                <a:latin typeface="+mj-lt"/>
              </a:rPr>
              <a:t>Valtionosuudet 2022 sotella ja 2023 ilman €/as.</a:t>
            </a:r>
          </a:p>
          <a:p>
            <a:pPr>
              <a:defRPr>
                <a:latin typeface="+mj-lt"/>
              </a:defRPr>
            </a:pPr>
            <a:r>
              <a:rPr lang="en-US" sz="2000">
                <a:latin typeface="+mj-lt"/>
              </a:rPr>
              <a:t>2.000-3000 asukkaan kunnat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TaulÄLÄKOSKE!$O$237</c:f>
              <c:strCache>
                <c:ptCount val="1"/>
                <c:pt idx="0">
                  <c:v>Valtionosuudet €/as.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downArrow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TaulÄLÄKOSKE!$B$238:$B$276</c:f>
              <c:strCache>
                <c:ptCount val="39"/>
                <c:pt idx="0">
                  <c:v>Toholampi</c:v>
                </c:pt>
                <c:pt idx="1">
                  <c:v>Lemi</c:v>
                </c:pt>
                <c:pt idx="2">
                  <c:v>Sauvo</c:v>
                </c:pt>
                <c:pt idx="3">
                  <c:v>Simo</c:v>
                </c:pt>
                <c:pt idx="4">
                  <c:v>Lappajärvi</c:v>
                </c:pt>
                <c:pt idx="5">
                  <c:v>Tervola</c:v>
                </c:pt>
                <c:pt idx="6">
                  <c:v>Padasjoki</c:v>
                </c:pt>
                <c:pt idx="7">
                  <c:v>Kaavi</c:v>
                </c:pt>
                <c:pt idx="8">
                  <c:v>Punkalaidun</c:v>
                </c:pt>
                <c:pt idx="9">
                  <c:v>Vimpeli</c:v>
                </c:pt>
                <c:pt idx="10">
                  <c:v>Vaala</c:v>
                </c:pt>
                <c:pt idx="11">
                  <c:v>Reisjärvi</c:v>
                </c:pt>
                <c:pt idx="12">
                  <c:v>Perho</c:v>
                </c:pt>
                <c:pt idx="13">
                  <c:v>Hartola</c:v>
                </c:pt>
                <c:pt idx="14">
                  <c:v>Lapinjärvi</c:v>
                </c:pt>
                <c:pt idx="15">
                  <c:v>Utajärvi</c:v>
                </c:pt>
                <c:pt idx="16">
                  <c:v>Konnevesi</c:v>
                </c:pt>
                <c:pt idx="17">
                  <c:v>Kärsämäki</c:v>
                </c:pt>
                <c:pt idx="18">
                  <c:v>Alavieska</c:v>
                </c:pt>
                <c:pt idx="19">
                  <c:v>Puolanka</c:v>
                </c:pt>
                <c:pt idx="20">
                  <c:v>Sulkava</c:v>
                </c:pt>
                <c:pt idx="21">
                  <c:v>Tuusniemi</c:v>
                </c:pt>
                <c:pt idx="22">
                  <c:v>Evijärvi</c:v>
                </c:pt>
                <c:pt idx="23">
                  <c:v>Toivakka</c:v>
                </c:pt>
                <c:pt idx="24">
                  <c:v>Karvia</c:v>
                </c:pt>
                <c:pt idx="25">
                  <c:v>Ypäjä</c:v>
                </c:pt>
                <c:pt idx="26">
                  <c:v>Muonio</c:v>
                </c:pt>
                <c:pt idx="27">
                  <c:v>Koski Tl</c:v>
                </c:pt>
                <c:pt idx="28">
                  <c:v>Vehmaa</c:v>
                </c:pt>
                <c:pt idx="29">
                  <c:v>Hyrynsalmi</c:v>
                </c:pt>
                <c:pt idx="30">
                  <c:v>Humppila</c:v>
                </c:pt>
                <c:pt idx="31">
                  <c:v>Kuhmoinen</c:v>
                </c:pt>
                <c:pt idx="32">
                  <c:v>Hirvensalmi</c:v>
                </c:pt>
                <c:pt idx="33">
                  <c:v>Keitele</c:v>
                </c:pt>
                <c:pt idx="34">
                  <c:v>Puumala</c:v>
                </c:pt>
                <c:pt idx="35">
                  <c:v>Korsnäs</c:v>
                </c:pt>
                <c:pt idx="36">
                  <c:v>Rääkkylä</c:v>
                </c:pt>
                <c:pt idx="37">
                  <c:v>Pomarkku</c:v>
                </c:pt>
                <c:pt idx="38">
                  <c:v>Lumijoki</c:v>
                </c:pt>
              </c:strCache>
            </c:strRef>
          </c:cat>
          <c:val>
            <c:numRef>
              <c:f>TaulÄLÄKOSKE!$O$238:$O$277</c:f>
              <c:numCache>
                <c:formatCode>#\ ##0_ ;[Red]\-#\ ##0\ </c:formatCode>
                <c:ptCount val="40"/>
                <c:pt idx="0">
                  <c:v>4069.2514032499071</c:v>
                </c:pt>
                <c:pt idx="1">
                  <c:v>2408.0184586189384</c:v>
                </c:pt>
                <c:pt idx="2">
                  <c:v>1799.027202625975</c:v>
                </c:pt>
                <c:pt idx="3">
                  <c:v>3399.7848256203888</c:v>
                </c:pt>
                <c:pt idx="4">
                  <c:v>4241.4953463825586</c:v>
                </c:pt>
                <c:pt idx="5">
                  <c:v>4077.1134659336863</c:v>
                </c:pt>
                <c:pt idx="6">
                  <c:v>3866.6106020630928</c:v>
                </c:pt>
                <c:pt idx="7">
                  <c:v>4408.0061559725691</c:v>
                </c:pt>
                <c:pt idx="8">
                  <c:v>4219.0917214402243</c:v>
                </c:pt>
                <c:pt idx="9">
                  <c:v>3261.3098501771992</c:v>
                </c:pt>
                <c:pt idx="10">
                  <c:v>5574.7845747382335</c:v>
                </c:pt>
                <c:pt idx="11">
                  <c:v>4704.0286864981317</c:v>
                </c:pt>
                <c:pt idx="12">
                  <c:v>5058.5303386816331</c:v>
                </c:pt>
                <c:pt idx="13">
                  <c:v>3716.2373116232689</c:v>
                </c:pt>
                <c:pt idx="14">
                  <c:v>3202.0944677580237</c:v>
                </c:pt>
                <c:pt idx="15">
                  <c:v>4834.8588608857335</c:v>
                </c:pt>
                <c:pt idx="16">
                  <c:v>3975.2697639925382</c:v>
                </c:pt>
                <c:pt idx="17">
                  <c:v>4892.8301160272576</c:v>
                </c:pt>
                <c:pt idx="18">
                  <c:v>4204.7240199239186</c:v>
                </c:pt>
                <c:pt idx="19">
                  <c:v>6148.0041740725037</c:v>
                </c:pt>
                <c:pt idx="20">
                  <c:v>4556.4869929209281</c:v>
                </c:pt>
                <c:pt idx="21">
                  <c:v>4553.2372236196506</c:v>
                </c:pt>
                <c:pt idx="22">
                  <c:v>4177.4803403786118</c:v>
                </c:pt>
                <c:pt idx="23">
                  <c:v>2936.6525649115742</c:v>
                </c:pt>
                <c:pt idx="24">
                  <c:v>3777.0200791265511</c:v>
                </c:pt>
                <c:pt idx="25">
                  <c:v>2453.0998704618501</c:v>
                </c:pt>
                <c:pt idx="26">
                  <c:v>4419.6292133742536</c:v>
                </c:pt>
                <c:pt idx="27">
                  <c:v>4084.5422630057124</c:v>
                </c:pt>
                <c:pt idx="28">
                  <c:v>2762.5446174803269</c:v>
                </c:pt>
                <c:pt idx="29">
                  <c:v>5537.1581792099523</c:v>
                </c:pt>
                <c:pt idx="30">
                  <c:v>2738.9304319930334</c:v>
                </c:pt>
                <c:pt idx="31">
                  <c:v>4293.1938325941373</c:v>
                </c:pt>
                <c:pt idx="32">
                  <c:v>3415.8801803189863</c:v>
                </c:pt>
                <c:pt idx="33">
                  <c:v>3968.5660242149479</c:v>
                </c:pt>
                <c:pt idx="34">
                  <c:v>3899.4001492543825</c:v>
                </c:pt>
                <c:pt idx="35">
                  <c:v>3602.9416956790119</c:v>
                </c:pt>
                <c:pt idx="36">
                  <c:v>4801.0568324862652</c:v>
                </c:pt>
                <c:pt idx="37">
                  <c:v>3828.1909385448339</c:v>
                </c:pt>
                <c:pt idx="38">
                  <c:v>3425.0742950889598</c:v>
                </c:pt>
                <c:pt idx="39">
                  <c:v>4239.1775624515567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B-48F4-B3E2-1DAD02EE2AC0}"/>
            </c:ext>
          </c:extLst>
        </c:ser>
        <c:ser>
          <c:idx val="0"/>
          <c:order val="1"/>
          <c:tx>
            <c:strRef>
              <c:f>TaulÄLÄKOSKE!$P$237</c:f>
              <c:strCache>
                <c:ptCount val="1"/>
                <c:pt idx="0">
                  <c:v>Valtionosuudet €/as.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TaulÄLÄKOSKE!$B$238:$B$276</c:f>
              <c:strCache>
                <c:ptCount val="39"/>
                <c:pt idx="0">
                  <c:v>Toholampi</c:v>
                </c:pt>
                <c:pt idx="1">
                  <c:v>Lemi</c:v>
                </c:pt>
                <c:pt idx="2">
                  <c:v>Sauvo</c:v>
                </c:pt>
                <c:pt idx="3">
                  <c:v>Simo</c:v>
                </c:pt>
                <c:pt idx="4">
                  <c:v>Lappajärvi</c:v>
                </c:pt>
                <c:pt idx="5">
                  <c:v>Tervola</c:v>
                </c:pt>
                <c:pt idx="6">
                  <c:v>Padasjoki</c:v>
                </c:pt>
                <c:pt idx="7">
                  <c:v>Kaavi</c:v>
                </c:pt>
                <c:pt idx="8">
                  <c:v>Punkalaidun</c:v>
                </c:pt>
                <c:pt idx="9">
                  <c:v>Vimpeli</c:v>
                </c:pt>
                <c:pt idx="10">
                  <c:v>Vaala</c:v>
                </c:pt>
                <c:pt idx="11">
                  <c:v>Reisjärvi</c:v>
                </c:pt>
                <c:pt idx="12">
                  <c:v>Perho</c:v>
                </c:pt>
                <c:pt idx="13">
                  <c:v>Hartola</c:v>
                </c:pt>
                <c:pt idx="14">
                  <c:v>Lapinjärvi</c:v>
                </c:pt>
                <c:pt idx="15">
                  <c:v>Utajärvi</c:v>
                </c:pt>
                <c:pt idx="16">
                  <c:v>Konnevesi</c:v>
                </c:pt>
                <c:pt idx="17">
                  <c:v>Kärsämäki</c:v>
                </c:pt>
                <c:pt idx="18">
                  <c:v>Alavieska</c:v>
                </c:pt>
                <c:pt idx="19">
                  <c:v>Puolanka</c:v>
                </c:pt>
                <c:pt idx="20">
                  <c:v>Sulkava</c:v>
                </c:pt>
                <c:pt idx="21">
                  <c:v>Tuusniemi</c:v>
                </c:pt>
                <c:pt idx="22">
                  <c:v>Evijärvi</c:v>
                </c:pt>
                <c:pt idx="23">
                  <c:v>Toivakka</c:v>
                </c:pt>
                <c:pt idx="24">
                  <c:v>Karvia</c:v>
                </c:pt>
                <c:pt idx="25">
                  <c:v>Ypäjä</c:v>
                </c:pt>
                <c:pt idx="26">
                  <c:v>Muonio</c:v>
                </c:pt>
                <c:pt idx="27">
                  <c:v>Koski Tl</c:v>
                </c:pt>
                <c:pt idx="28">
                  <c:v>Vehmaa</c:v>
                </c:pt>
                <c:pt idx="29">
                  <c:v>Hyrynsalmi</c:v>
                </c:pt>
                <c:pt idx="30">
                  <c:v>Humppila</c:v>
                </c:pt>
                <c:pt idx="31">
                  <c:v>Kuhmoinen</c:v>
                </c:pt>
                <c:pt idx="32">
                  <c:v>Hirvensalmi</c:v>
                </c:pt>
                <c:pt idx="33">
                  <c:v>Keitele</c:v>
                </c:pt>
                <c:pt idx="34">
                  <c:v>Puumala</c:v>
                </c:pt>
                <c:pt idx="35">
                  <c:v>Korsnäs</c:v>
                </c:pt>
                <c:pt idx="36">
                  <c:v>Rääkkylä</c:v>
                </c:pt>
                <c:pt idx="37">
                  <c:v>Pomarkku</c:v>
                </c:pt>
                <c:pt idx="38">
                  <c:v>Lumijoki</c:v>
                </c:pt>
              </c:strCache>
            </c:strRef>
          </c:cat>
          <c:val>
            <c:numRef>
              <c:f>TaulÄLÄKOSKE!$P$238:$P$277</c:f>
              <c:numCache>
                <c:formatCode>#\ ##0_ ;[Red]\-#\ ##0\ </c:formatCode>
                <c:ptCount val="40"/>
                <c:pt idx="0">
                  <c:v>1538.4021898656401</c:v>
                </c:pt>
                <c:pt idx="1">
                  <c:v>492.62110978373619</c:v>
                </c:pt>
                <c:pt idx="2">
                  <c:v>500.3648462694938</c:v>
                </c:pt>
                <c:pt idx="3">
                  <c:v>989.88503854219118</c:v>
                </c:pt>
                <c:pt idx="4">
                  <c:v>1273.9687396619397</c:v>
                </c:pt>
                <c:pt idx="5">
                  <c:v>1690.8389815530875</c:v>
                </c:pt>
                <c:pt idx="6">
                  <c:v>770.45913137852403</c:v>
                </c:pt>
                <c:pt idx="7">
                  <c:v>-6.5366789511693417</c:v>
                </c:pt>
                <c:pt idx="8">
                  <c:v>1146.4705672031266</c:v>
                </c:pt>
                <c:pt idx="9">
                  <c:v>586.19518002940924</c:v>
                </c:pt>
                <c:pt idx="10">
                  <c:v>1716.7458816698004</c:v>
                </c:pt>
                <c:pt idx="11">
                  <c:v>1381.4881228311269</c:v>
                </c:pt>
                <c:pt idx="12">
                  <c:v>1946.0309800943157</c:v>
                </c:pt>
                <c:pt idx="13">
                  <c:v>254.84061608751779</c:v>
                </c:pt>
                <c:pt idx="14">
                  <c:v>859.15770785813208</c:v>
                </c:pt>
                <c:pt idx="15">
                  <c:v>1920.8990806237528</c:v>
                </c:pt>
                <c:pt idx="16">
                  <c:v>1265.8055103742306</c:v>
                </c:pt>
                <c:pt idx="17">
                  <c:v>2117.6705056648702</c:v>
                </c:pt>
                <c:pt idx="18">
                  <c:v>1229.4082609426084</c:v>
                </c:pt>
                <c:pt idx="19">
                  <c:v>1467.0915817624323</c:v>
                </c:pt>
                <c:pt idx="20">
                  <c:v>1056.7008531771482</c:v>
                </c:pt>
                <c:pt idx="21">
                  <c:v>530.93668183773809</c:v>
                </c:pt>
                <c:pt idx="22">
                  <c:v>1355.0178927231682</c:v>
                </c:pt>
                <c:pt idx="23">
                  <c:v>1202.8575165860959</c:v>
                </c:pt>
                <c:pt idx="24">
                  <c:v>652.69580854653464</c:v>
                </c:pt>
                <c:pt idx="25">
                  <c:v>700.68117251062154</c:v>
                </c:pt>
                <c:pt idx="26">
                  <c:v>1237.6735490308722</c:v>
                </c:pt>
                <c:pt idx="27">
                  <c:v>1833.7034730137389</c:v>
                </c:pt>
                <c:pt idx="28">
                  <c:v>268.02844996793294</c:v>
                </c:pt>
                <c:pt idx="29">
                  <c:v>1608.9154160875059</c:v>
                </c:pt>
                <c:pt idx="30">
                  <c:v>869.90780576261227</c:v>
                </c:pt>
                <c:pt idx="31">
                  <c:v>1011.7310317941732</c:v>
                </c:pt>
                <c:pt idx="32">
                  <c:v>316.43329560237783</c:v>
                </c:pt>
                <c:pt idx="33">
                  <c:v>980.99323662049585</c:v>
                </c:pt>
                <c:pt idx="34">
                  <c:v>295.79381583097313</c:v>
                </c:pt>
                <c:pt idx="35">
                  <c:v>1106.192317865723</c:v>
                </c:pt>
                <c:pt idx="36">
                  <c:v>515.01997310942329</c:v>
                </c:pt>
                <c:pt idx="37">
                  <c:v>806.60526952818987</c:v>
                </c:pt>
                <c:pt idx="38">
                  <c:v>1888.1609493086582</c:v>
                </c:pt>
                <c:pt idx="39">
                  <c:v>1135.3229137402757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B-48F4-B3E2-1DAD02EE2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4049535"/>
        <c:axId val="2004050367"/>
      </c:barChart>
      <c:catAx>
        <c:axId val="2004049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004050367"/>
        <c:crosses val="autoZero"/>
        <c:auto val="1"/>
        <c:lblAlgn val="ctr"/>
        <c:lblOffset val="100"/>
        <c:noMultiLvlLbl val="0"/>
      </c:catAx>
      <c:valAx>
        <c:axId val="2004050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004049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sz="2000">
                <a:latin typeface="+mj-lt"/>
              </a:rPr>
              <a:t>Valtionosuudet 2022 sotella ja 2023 ilman €/as.</a:t>
            </a:r>
          </a:p>
          <a:p>
            <a:pPr>
              <a:defRPr>
                <a:latin typeface="+mj-lt"/>
              </a:defRPr>
            </a:pPr>
            <a:r>
              <a:rPr lang="en-US" sz="2000">
                <a:latin typeface="+mj-lt"/>
              </a:rPr>
              <a:t>alle 2000 asukkaan kunnat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TaulÄLÄKOSKE!$O$278</c:f>
              <c:strCache>
                <c:ptCount val="1"/>
                <c:pt idx="0">
                  <c:v>Valtionosuudet €/as.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TaulÄLÄKOSKE!$B$279:$B$314</c:f>
              <c:strCache>
                <c:ptCount val="36"/>
                <c:pt idx="0">
                  <c:v>Marttila</c:v>
                </c:pt>
                <c:pt idx="1">
                  <c:v>Pyhäranta</c:v>
                </c:pt>
                <c:pt idx="2">
                  <c:v>Vesanto</c:v>
                </c:pt>
                <c:pt idx="3">
                  <c:v>Isojoki</c:v>
                </c:pt>
                <c:pt idx="4">
                  <c:v>Myrskylä</c:v>
                </c:pt>
                <c:pt idx="5">
                  <c:v>Miehikkälä</c:v>
                </c:pt>
                <c:pt idx="6">
                  <c:v>Pukkila</c:v>
                </c:pt>
                <c:pt idx="7">
                  <c:v>Kihniö</c:v>
                </c:pt>
                <c:pt idx="8">
                  <c:v>Enontekiö</c:v>
                </c:pt>
                <c:pt idx="9">
                  <c:v>Juupajoki</c:v>
                </c:pt>
                <c:pt idx="10">
                  <c:v>Jämijärvi</c:v>
                </c:pt>
                <c:pt idx="11">
                  <c:v>Taivassalo</c:v>
                </c:pt>
                <c:pt idx="12">
                  <c:v>Pertunmaa</c:v>
                </c:pt>
                <c:pt idx="13">
                  <c:v>Kinnula</c:v>
                </c:pt>
                <c:pt idx="14">
                  <c:v>Pyhäntä</c:v>
                </c:pt>
                <c:pt idx="15">
                  <c:v>Rautavaara</c:v>
                </c:pt>
                <c:pt idx="16">
                  <c:v>Multia</c:v>
                </c:pt>
                <c:pt idx="17">
                  <c:v>Tervo</c:v>
                </c:pt>
                <c:pt idx="18">
                  <c:v>Siikainen</c:v>
                </c:pt>
                <c:pt idx="19">
                  <c:v>Enonkoski</c:v>
                </c:pt>
                <c:pt idx="20">
                  <c:v>Oripää</c:v>
                </c:pt>
                <c:pt idx="21">
                  <c:v>Kannonkoski</c:v>
                </c:pt>
                <c:pt idx="22">
                  <c:v>Kyyjärvi</c:v>
                </c:pt>
                <c:pt idx="23">
                  <c:v>Kaskinen</c:v>
                </c:pt>
                <c:pt idx="24">
                  <c:v>Ristijärvi</c:v>
                </c:pt>
                <c:pt idx="25">
                  <c:v>Utsjoki</c:v>
                </c:pt>
                <c:pt idx="26">
                  <c:v>Karijoki</c:v>
                </c:pt>
                <c:pt idx="27">
                  <c:v>Kivijärvi</c:v>
                </c:pt>
                <c:pt idx="28">
                  <c:v>Halsua</c:v>
                </c:pt>
                <c:pt idx="29">
                  <c:v>Merijärvi</c:v>
                </c:pt>
                <c:pt idx="30">
                  <c:v>Savukoski</c:v>
                </c:pt>
                <c:pt idx="31">
                  <c:v>Kustavi</c:v>
                </c:pt>
                <c:pt idx="32">
                  <c:v>Hailuoto</c:v>
                </c:pt>
                <c:pt idx="33">
                  <c:v>Pelkosenniemi</c:v>
                </c:pt>
                <c:pt idx="34">
                  <c:v>Lestijärvi</c:v>
                </c:pt>
                <c:pt idx="35">
                  <c:v>Luhanka</c:v>
                </c:pt>
              </c:strCache>
            </c:strRef>
          </c:cat>
          <c:val>
            <c:numRef>
              <c:f>TaulÄLÄKOSKE!$O$279:$O$314</c:f>
              <c:numCache>
                <c:formatCode>#\ ##0_ ;[Red]\-#\ ##0\ </c:formatCode>
                <c:ptCount val="36"/>
                <c:pt idx="0">
                  <c:v>2573.7001214085617</c:v>
                </c:pt>
                <c:pt idx="1">
                  <c:v>2112.1099650797478</c:v>
                </c:pt>
                <c:pt idx="2">
                  <c:v>5775.0175013540875</c:v>
                </c:pt>
                <c:pt idx="3">
                  <c:v>4292.3503965097871</c:v>
                </c:pt>
                <c:pt idx="4">
                  <c:v>2852.9945096200513</c:v>
                </c:pt>
                <c:pt idx="5">
                  <c:v>4338.4478644444625</c:v>
                </c:pt>
                <c:pt idx="6">
                  <c:v>2205.709049187079</c:v>
                </c:pt>
                <c:pt idx="7">
                  <c:v>3960.1573336701053</c:v>
                </c:pt>
                <c:pt idx="8">
                  <c:v>5458.9285173447197</c:v>
                </c:pt>
                <c:pt idx="9">
                  <c:v>2617.4363939589371</c:v>
                </c:pt>
                <c:pt idx="10">
                  <c:v>3299.9142036935118</c:v>
                </c:pt>
                <c:pt idx="11">
                  <c:v>3005.7753887303311</c:v>
                </c:pt>
                <c:pt idx="12">
                  <c:v>3786.0672298122586</c:v>
                </c:pt>
                <c:pt idx="13">
                  <c:v>4874.0941078126962</c:v>
                </c:pt>
                <c:pt idx="14">
                  <c:v>4286.4643026315143</c:v>
                </c:pt>
                <c:pt idx="15">
                  <c:v>5346.5407755454153</c:v>
                </c:pt>
                <c:pt idx="16">
                  <c:v>3814.0970775577312</c:v>
                </c:pt>
                <c:pt idx="17">
                  <c:v>4551.0413296271909</c:v>
                </c:pt>
                <c:pt idx="18">
                  <c:v>4175.1344359532814</c:v>
                </c:pt>
                <c:pt idx="19">
                  <c:v>4398.9600520987779</c:v>
                </c:pt>
                <c:pt idx="20">
                  <c:v>3155.4696153219588</c:v>
                </c:pt>
                <c:pt idx="21">
                  <c:v>4822.7502604473384</c:v>
                </c:pt>
                <c:pt idx="22">
                  <c:v>3896.7178309285905</c:v>
                </c:pt>
                <c:pt idx="23">
                  <c:v>2139.4887572698867</c:v>
                </c:pt>
                <c:pt idx="24">
                  <c:v>4878.0495526057084</c:v>
                </c:pt>
                <c:pt idx="25">
                  <c:v>6619.3272490089639</c:v>
                </c:pt>
                <c:pt idx="26">
                  <c:v>4652.7948071270948</c:v>
                </c:pt>
                <c:pt idx="27">
                  <c:v>4875.1401889993567</c:v>
                </c:pt>
                <c:pt idx="28">
                  <c:v>4387.2958092104836</c:v>
                </c:pt>
                <c:pt idx="29">
                  <c:v>4264.3992920289011</c:v>
                </c:pt>
                <c:pt idx="30">
                  <c:v>4771.1053563770765</c:v>
                </c:pt>
                <c:pt idx="31">
                  <c:v>2438.1185482245896</c:v>
                </c:pt>
                <c:pt idx="32">
                  <c:v>4178.9917510058622</c:v>
                </c:pt>
                <c:pt idx="33">
                  <c:v>5530.9184826677192</c:v>
                </c:pt>
                <c:pt idx="34">
                  <c:v>3919.2080267962865</c:v>
                </c:pt>
                <c:pt idx="35">
                  <c:v>3564.6851476873139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43-44C6-9035-59741E6E8228}"/>
            </c:ext>
          </c:extLst>
        </c:ser>
        <c:ser>
          <c:idx val="0"/>
          <c:order val="1"/>
          <c:tx>
            <c:strRef>
              <c:f>TaulÄLÄKOSKE!$P$278</c:f>
              <c:strCache>
                <c:ptCount val="1"/>
                <c:pt idx="0">
                  <c:v>Valtionosuudet €/as.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TaulÄLÄKOSKE!$B$279:$B$314</c:f>
              <c:strCache>
                <c:ptCount val="36"/>
                <c:pt idx="0">
                  <c:v>Marttila</c:v>
                </c:pt>
                <c:pt idx="1">
                  <c:v>Pyhäranta</c:v>
                </c:pt>
                <c:pt idx="2">
                  <c:v>Vesanto</c:v>
                </c:pt>
                <c:pt idx="3">
                  <c:v>Isojoki</c:v>
                </c:pt>
                <c:pt idx="4">
                  <c:v>Myrskylä</c:v>
                </c:pt>
                <c:pt idx="5">
                  <c:v>Miehikkälä</c:v>
                </c:pt>
                <c:pt idx="6">
                  <c:v>Pukkila</c:v>
                </c:pt>
                <c:pt idx="7">
                  <c:v>Kihniö</c:v>
                </c:pt>
                <c:pt idx="8">
                  <c:v>Enontekiö</c:v>
                </c:pt>
                <c:pt idx="9">
                  <c:v>Juupajoki</c:v>
                </c:pt>
                <c:pt idx="10">
                  <c:v>Jämijärvi</c:v>
                </c:pt>
                <c:pt idx="11">
                  <c:v>Taivassalo</c:v>
                </c:pt>
                <c:pt idx="12">
                  <c:v>Pertunmaa</c:v>
                </c:pt>
                <c:pt idx="13">
                  <c:v>Kinnula</c:v>
                </c:pt>
                <c:pt idx="14">
                  <c:v>Pyhäntä</c:v>
                </c:pt>
                <c:pt idx="15">
                  <c:v>Rautavaara</c:v>
                </c:pt>
                <c:pt idx="16">
                  <c:v>Multia</c:v>
                </c:pt>
                <c:pt idx="17">
                  <c:v>Tervo</c:v>
                </c:pt>
                <c:pt idx="18">
                  <c:v>Siikainen</c:v>
                </c:pt>
                <c:pt idx="19">
                  <c:v>Enonkoski</c:v>
                </c:pt>
                <c:pt idx="20">
                  <c:v>Oripää</c:v>
                </c:pt>
                <c:pt idx="21">
                  <c:v>Kannonkoski</c:v>
                </c:pt>
                <c:pt idx="22">
                  <c:v>Kyyjärvi</c:v>
                </c:pt>
                <c:pt idx="23">
                  <c:v>Kaskinen</c:v>
                </c:pt>
                <c:pt idx="24">
                  <c:v>Ristijärvi</c:v>
                </c:pt>
                <c:pt idx="25">
                  <c:v>Utsjoki</c:v>
                </c:pt>
                <c:pt idx="26">
                  <c:v>Karijoki</c:v>
                </c:pt>
                <c:pt idx="27">
                  <c:v>Kivijärvi</c:v>
                </c:pt>
                <c:pt idx="28">
                  <c:v>Halsua</c:v>
                </c:pt>
                <c:pt idx="29">
                  <c:v>Merijärvi</c:v>
                </c:pt>
                <c:pt idx="30">
                  <c:v>Savukoski</c:v>
                </c:pt>
                <c:pt idx="31">
                  <c:v>Kustavi</c:v>
                </c:pt>
                <c:pt idx="32">
                  <c:v>Hailuoto</c:v>
                </c:pt>
                <c:pt idx="33">
                  <c:v>Pelkosenniemi</c:v>
                </c:pt>
                <c:pt idx="34">
                  <c:v>Lestijärvi</c:v>
                </c:pt>
                <c:pt idx="35">
                  <c:v>Luhanka</c:v>
                </c:pt>
              </c:strCache>
            </c:strRef>
          </c:cat>
          <c:val>
            <c:numRef>
              <c:f>TaulÄLÄKOSKE!$P$279:$P$314</c:f>
              <c:numCache>
                <c:formatCode>#\ ##0_ ;[Red]\-#\ ##0\ </c:formatCode>
                <c:ptCount val="36"/>
                <c:pt idx="0">
                  <c:v>1099.8025525998492</c:v>
                </c:pt>
                <c:pt idx="1">
                  <c:v>710.15108507032926</c:v>
                </c:pt>
                <c:pt idx="2">
                  <c:v>1638.2954400424253</c:v>
                </c:pt>
                <c:pt idx="3">
                  <c:v>646.78490767152857</c:v>
                </c:pt>
                <c:pt idx="4">
                  <c:v>770.01374889540602</c:v>
                </c:pt>
                <c:pt idx="5">
                  <c:v>1649.7019584510185</c:v>
                </c:pt>
                <c:pt idx="6">
                  <c:v>548.23144527931663</c:v>
                </c:pt>
                <c:pt idx="7">
                  <c:v>814.07548590773308</c:v>
                </c:pt>
                <c:pt idx="8">
                  <c:v>2081.1633421503943</c:v>
                </c:pt>
                <c:pt idx="9">
                  <c:v>492.17419251799879</c:v>
                </c:pt>
                <c:pt idx="10">
                  <c:v>920.80723036280222</c:v>
                </c:pt>
                <c:pt idx="11">
                  <c:v>719.14865008981292</c:v>
                </c:pt>
                <c:pt idx="12">
                  <c:v>228.34172783037769</c:v>
                </c:pt>
                <c:pt idx="13">
                  <c:v>1640.7904167662132</c:v>
                </c:pt>
                <c:pt idx="14">
                  <c:v>1974.4385839826427</c:v>
                </c:pt>
                <c:pt idx="15">
                  <c:v>418.4803267335825</c:v>
                </c:pt>
                <c:pt idx="16">
                  <c:v>1090.8336541470244</c:v>
                </c:pt>
                <c:pt idx="17">
                  <c:v>480.00714375835321</c:v>
                </c:pt>
                <c:pt idx="18">
                  <c:v>1158.529068852743</c:v>
                </c:pt>
                <c:pt idx="19">
                  <c:v>1043.5800561753683</c:v>
                </c:pt>
                <c:pt idx="20">
                  <c:v>835.63738442405725</c:v>
                </c:pt>
                <c:pt idx="21">
                  <c:v>1029.0117375363559</c:v>
                </c:pt>
                <c:pt idx="22">
                  <c:v>611.89589446796367</c:v>
                </c:pt>
                <c:pt idx="23">
                  <c:v>212.10189815904727</c:v>
                </c:pt>
                <c:pt idx="24">
                  <c:v>506.93982215701652</c:v>
                </c:pt>
                <c:pt idx="25">
                  <c:v>3516.4310342756903</c:v>
                </c:pt>
                <c:pt idx="26">
                  <c:v>1003.6590911830649</c:v>
                </c:pt>
                <c:pt idx="27">
                  <c:v>1114.7057734156463</c:v>
                </c:pt>
                <c:pt idx="28">
                  <c:v>949.39594902234819</c:v>
                </c:pt>
                <c:pt idx="29">
                  <c:v>1625.1387837484187</c:v>
                </c:pt>
                <c:pt idx="30">
                  <c:v>1086.6836063814239</c:v>
                </c:pt>
                <c:pt idx="31">
                  <c:v>-173.04517996204765</c:v>
                </c:pt>
                <c:pt idx="32">
                  <c:v>1080.0956276846364</c:v>
                </c:pt>
                <c:pt idx="33">
                  <c:v>-126.33773194730323</c:v>
                </c:pt>
                <c:pt idx="34">
                  <c:v>114.13951325885716</c:v>
                </c:pt>
                <c:pt idx="35">
                  <c:v>928.56834609828888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43-44C6-9035-59741E6E8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0466383"/>
        <c:axId val="1690453487"/>
      </c:barChart>
      <c:catAx>
        <c:axId val="1690466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690453487"/>
        <c:crosses val="autoZero"/>
        <c:auto val="1"/>
        <c:lblAlgn val="ctr"/>
        <c:lblOffset val="100"/>
        <c:noMultiLvlLbl val="0"/>
      </c:catAx>
      <c:valAx>
        <c:axId val="1690453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690466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2000" b="1"/>
              <a:t>Valtionosuudet 2022 sotella ja 2023 ilman €/as. </a:t>
            </a:r>
          </a:p>
          <a:p>
            <a:pPr>
              <a:defRPr b="1"/>
            </a:pPr>
            <a:r>
              <a:rPr lang="fi-FI" sz="2000" b="1"/>
              <a:t>25.000-50.000 asukkaan kunnissa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TaulÄLÄKOSKE!$O$33</c:f>
              <c:strCache>
                <c:ptCount val="1"/>
                <c:pt idx="0">
                  <c:v>Valtionosuudet €/as.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TaulÄLÄKOSKE!$B$34:$B$52</c:f>
              <c:strCache>
                <c:ptCount val="19"/>
                <c:pt idx="0">
                  <c:v>Kokkola</c:v>
                </c:pt>
                <c:pt idx="1">
                  <c:v>Hyvinkää</c:v>
                </c:pt>
                <c:pt idx="2">
                  <c:v>Lohja</c:v>
                </c:pt>
                <c:pt idx="3">
                  <c:v>Järvenpää</c:v>
                </c:pt>
                <c:pt idx="4">
                  <c:v>Nurmijärvi</c:v>
                </c:pt>
                <c:pt idx="5">
                  <c:v>Kirkkonummi</c:v>
                </c:pt>
                <c:pt idx="6">
                  <c:v>Rauma</c:v>
                </c:pt>
                <c:pt idx="7">
                  <c:v>Tuusula</c:v>
                </c:pt>
                <c:pt idx="8">
                  <c:v>Kerava</c:v>
                </c:pt>
                <c:pt idx="9">
                  <c:v>Kajaani</c:v>
                </c:pt>
                <c:pt idx="10">
                  <c:v>Kaarina</c:v>
                </c:pt>
                <c:pt idx="11">
                  <c:v>Nokia</c:v>
                </c:pt>
                <c:pt idx="12">
                  <c:v>Ylöjärvi</c:v>
                </c:pt>
                <c:pt idx="13">
                  <c:v>Savonlinna</c:v>
                </c:pt>
                <c:pt idx="14">
                  <c:v>Kangasala</c:v>
                </c:pt>
                <c:pt idx="15">
                  <c:v>Vihti</c:v>
                </c:pt>
                <c:pt idx="16">
                  <c:v>Riihimäki</c:v>
                </c:pt>
                <c:pt idx="17">
                  <c:v>Raasepori</c:v>
                </c:pt>
                <c:pt idx="18">
                  <c:v>Imatra</c:v>
                </c:pt>
              </c:strCache>
            </c:strRef>
          </c:cat>
          <c:val>
            <c:numRef>
              <c:f>TaulÄLÄKOSKE!$O$34:$O$52</c:f>
              <c:numCache>
                <c:formatCode>#\ ##0_ ;[Red]\-#\ ##0\ </c:formatCode>
                <c:ptCount val="19"/>
                <c:pt idx="0">
                  <c:v>2267.5287012098906</c:v>
                </c:pt>
                <c:pt idx="1">
                  <c:v>1475.7156555081713</c:v>
                </c:pt>
                <c:pt idx="2">
                  <c:v>1914.3502387017268</c:v>
                </c:pt>
                <c:pt idx="3">
                  <c:v>982.46392316602385</c:v>
                </c:pt>
                <c:pt idx="4">
                  <c:v>1009.7736699014475</c:v>
                </c:pt>
                <c:pt idx="5">
                  <c:v>865.0014303877075</c:v>
                </c:pt>
                <c:pt idx="6">
                  <c:v>1684.7892648129925</c:v>
                </c:pt>
                <c:pt idx="7">
                  <c:v>913.81962089633362</c:v>
                </c:pt>
                <c:pt idx="8">
                  <c:v>1087.2679451988597</c:v>
                </c:pt>
                <c:pt idx="9">
                  <c:v>3356.1616491198292</c:v>
                </c:pt>
                <c:pt idx="10">
                  <c:v>1164.7129945159149</c:v>
                </c:pt>
                <c:pt idx="11">
                  <c:v>1492.5854231888729</c:v>
                </c:pt>
                <c:pt idx="12">
                  <c:v>1553.6643857799165</c:v>
                </c:pt>
                <c:pt idx="13">
                  <c:v>2988.1859858884222</c:v>
                </c:pt>
                <c:pt idx="14">
                  <c:v>1524.7736705050745</c:v>
                </c:pt>
                <c:pt idx="15">
                  <c:v>1192.0625717543112</c:v>
                </c:pt>
                <c:pt idx="16">
                  <c:v>1673.6437959173832</c:v>
                </c:pt>
                <c:pt idx="17">
                  <c:v>2571.2390647253796</c:v>
                </c:pt>
                <c:pt idx="18">
                  <c:v>2729.5454277780113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AB-4C39-B4BE-DEDAF9B326CF}"/>
            </c:ext>
          </c:extLst>
        </c:ser>
        <c:ser>
          <c:idx val="0"/>
          <c:order val="1"/>
          <c:tx>
            <c:strRef>
              <c:f>TaulÄLÄKOSKE!$P$33</c:f>
              <c:strCache>
                <c:ptCount val="1"/>
                <c:pt idx="0">
                  <c:v>Valtionosuudet €/as.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TaulÄLÄKOSKE!$B$34:$B$52</c:f>
              <c:strCache>
                <c:ptCount val="19"/>
                <c:pt idx="0">
                  <c:v>Kokkola</c:v>
                </c:pt>
                <c:pt idx="1">
                  <c:v>Hyvinkää</c:v>
                </c:pt>
                <c:pt idx="2">
                  <c:v>Lohja</c:v>
                </c:pt>
                <c:pt idx="3">
                  <c:v>Järvenpää</c:v>
                </c:pt>
                <c:pt idx="4">
                  <c:v>Nurmijärvi</c:v>
                </c:pt>
                <c:pt idx="5">
                  <c:v>Kirkkonummi</c:v>
                </c:pt>
                <c:pt idx="6">
                  <c:v>Rauma</c:v>
                </c:pt>
                <c:pt idx="7">
                  <c:v>Tuusula</c:v>
                </c:pt>
                <c:pt idx="8">
                  <c:v>Kerava</c:v>
                </c:pt>
                <c:pt idx="9">
                  <c:v>Kajaani</c:v>
                </c:pt>
                <c:pt idx="10">
                  <c:v>Kaarina</c:v>
                </c:pt>
                <c:pt idx="11">
                  <c:v>Nokia</c:v>
                </c:pt>
                <c:pt idx="12">
                  <c:v>Ylöjärvi</c:v>
                </c:pt>
                <c:pt idx="13">
                  <c:v>Savonlinna</c:v>
                </c:pt>
                <c:pt idx="14">
                  <c:v>Kangasala</c:v>
                </c:pt>
                <c:pt idx="15">
                  <c:v>Vihti</c:v>
                </c:pt>
                <c:pt idx="16">
                  <c:v>Riihimäki</c:v>
                </c:pt>
                <c:pt idx="17">
                  <c:v>Raasepori</c:v>
                </c:pt>
                <c:pt idx="18">
                  <c:v>Imatra</c:v>
                </c:pt>
              </c:strCache>
            </c:strRef>
          </c:cat>
          <c:val>
            <c:numRef>
              <c:f>TaulÄLÄKOSKE!$P$34:$P$52</c:f>
              <c:numCache>
                <c:formatCode>#\ ##0_ ;[Red]\-#\ ##0\ </c:formatCode>
                <c:ptCount val="19"/>
                <c:pt idx="0">
                  <c:v>507.63521257303915</c:v>
                </c:pt>
                <c:pt idx="1">
                  <c:v>221.12287010446218</c:v>
                </c:pt>
                <c:pt idx="2">
                  <c:v>656.07672781860128</c:v>
                </c:pt>
                <c:pt idx="3">
                  <c:v>177.04463614514054</c:v>
                </c:pt>
                <c:pt idx="4">
                  <c:v>565.88561097173124</c:v>
                </c:pt>
                <c:pt idx="5">
                  <c:v>587.11735851263813</c:v>
                </c:pt>
                <c:pt idx="6">
                  <c:v>508.86753271304923</c:v>
                </c:pt>
                <c:pt idx="7">
                  <c:v>456.56991678270356</c:v>
                </c:pt>
                <c:pt idx="8">
                  <c:v>821.38139883546296</c:v>
                </c:pt>
                <c:pt idx="9">
                  <c:v>1405.4750567566136</c:v>
                </c:pt>
                <c:pt idx="10">
                  <c:v>625.83709837727963</c:v>
                </c:pt>
                <c:pt idx="11">
                  <c:v>693.39784209923391</c:v>
                </c:pt>
                <c:pt idx="12">
                  <c:v>878.26760270203067</c:v>
                </c:pt>
                <c:pt idx="13">
                  <c:v>206.46070153335356</c:v>
                </c:pt>
                <c:pt idx="14">
                  <c:v>969.87156755228909</c:v>
                </c:pt>
                <c:pt idx="15">
                  <c:v>458.65325883260948</c:v>
                </c:pt>
                <c:pt idx="16">
                  <c:v>473.02652828760324</c:v>
                </c:pt>
                <c:pt idx="17">
                  <c:v>505.04491710149375</c:v>
                </c:pt>
                <c:pt idx="18">
                  <c:v>646.36262560645002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AB-4C39-B4BE-DEDAF9B32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9401583"/>
        <c:axId val="1809393263"/>
      </c:barChart>
      <c:catAx>
        <c:axId val="1809401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809393263"/>
        <c:crosses val="autoZero"/>
        <c:auto val="1"/>
        <c:lblAlgn val="ctr"/>
        <c:lblOffset val="100"/>
        <c:noMultiLvlLbl val="0"/>
      </c:catAx>
      <c:valAx>
        <c:axId val="1809393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809401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Valtionosuudet 2022 sotella ja 2023 ilman €/as. </a:t>
            </a:r>
          </a:p>
          <a:p>
            <a:pPr>
              <a:defRPr sz="2000" b="1"/>
            </a:pPr>
            <a:r>
              <a:rPr lang="en-US" sz="2000" b="1"/>
              <a:t>20.000-25.000 asukkaan kunnissa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TaulÄLÄKOSKE!$O$53</c:f>
              <c:strCache>
                <c:ptCount val="1"/>
                <c:pt idx="0">
                  <c:v>Valtionosuudet €/as.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8.203124873844659E-3"/>
                  <c:y val="-7.673054994981521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9D-4EE9-828D-70A46662A20D}"/>
                </c:ext>
              </c:extLst>
            </c:dLbl>
            <c:dLbl>
              <c:idx val="10"/>
              <c:layout>
                <c:manualLayout>
                  <c:x val="9.5703123528187699E-3"/>
                  <c:y val="-4.18535107350967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9D-4EE9-828D-70A46662A2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TaulÄLÄKOSKE!$B$54:$B$68</c:f>
              <c:strCache>
                <c:ptCount val="15"/>
                <c:pt idx="0">
                  <c:v>Raisio</c:v>
                </c:pt>
                <c:pt idx="1">
                  <c:v>Raahe</c:v>
                </c:pt>
                <c:pt idx="2">
                  <c:v>Sastamala</c:v>
                </c:pt>
                <c:pt idx="3">
                  <c:v>Lempäälä</c:v>
                </c:pt>
                <c:pt idx="4">
                  <c:v>Hollola</c:v>
                </c:pt>
                <c:pt idx="5">
                  <c:v>Sipoo</c:v>
                </c:pt>
                <c:pt idx="6">
                  <c:v>Tornio</c:v>
                </c:pt>
                <c:pt idx="7">
                  <c:v>Siilinjärvi</c:v>
                </c:pt>
                <c:pt idx="8">
                  <c:v>Iisalmi</c:v>
                </c:pt>
                <c:pt idx="9">
                  <c:v>Mäntsälä</c:v>
                </c:pt>
                <c:pt idx="10">
                  <c:v>Valkeakoski</c:v>
                </c:pt>
                <c:pt idx="11">
                  <c:v>Kurikka</c:v>
                </c:pt>
                <c:pt idx="12">
                  <c:v>Kemi</c:v>
                </c:pt>
                <c:pt idx="13">
                  <c:v>Varkaus</c:v>
                </c:pt>
                <c:pt idx="14">
                  <c:v>Lieto</c:v>
                </c:pt>
              </c:strCache>
            </c:strRef>
          </c:cat>
          <c:val>
            <c:numRef>
              <c:f>TaulÄLÄKOSKE!$O$54:$O$68</c:f>
              <c:numCache>
                <c:formatCode>#\ ##0_ ;[Red]\-#\ ##0\ </c:formatCode>
                <c:ptCount val="15"/>
                <c:pt idx="0">
                  <c:v>1596.5911683570373</c:v>
                </c:pt>
                <c:pt idx="1">
                  <c:v>2866.4682633735347</c:v>
                </c:pt>
                <c:pt idx="2">
                  <c:v>3125.9748509300593</c:v>
                </c:pt>
                <c:pt idx="3">
                  <c:v>1296.41389293884</c:v>
                </c:pt>
                <c:pt idx="4">
                  <c:v>2031.9204559919253</c:v>
                </c:pt>
                <c:pt idx="5">
                  <c:v>857.39282139276941</c:v>
                </c:pt>
                <c:pt idx="6">
                  <c:v>2160.21549593481</c:v>
                </c:pt>
                <c:pt idx="7">
                  <c:v>2043.1604551268133</c:v>
                </c:pt>
                <c:pt idx="8">
                  <c:v>3095.9581735665547</c:v>
                </c:pt>
                <c:pt idx="9">
                  <c:v>1678.5272857251091</c:v>
                </c:pt>
                <c:pt idx="10">
                  <c:v>2222.8687230404512</c:v>
                </c:pt>
                <c:pt idx="11">
                  <c:v>3517.1753446332132</c:v>
                </c:pt>
                <c:pt idx="12">
                  <c:v>2713.4216563568475</c:v>
                </c:pt>
                <c:pt idx="13">
                  <c:v>2905.1679458061358</c:v>
                </c:pt>
                <c:pt idx="14">
                  <c:v>1319.8170226073719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9D-466D-93F9-7F9C12DEC00E}"/>
            </c:ext>
          </c:extLst>
        </c:ser>
        <c:ser>
          <c:idx val="0"/>
          <c:order val="1"/>
          <c:tx>
            <c:strRef>
              <c:f>TaulÄLÄKOSKE!$P$53</c:f>
              <c:strCache>
                <c:ptCount val="1"/>
                <c:pt idx="0">
                  <c:v>Valtionosuudet €/as.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TaulÄLÄKOSKE!$B$54:$B$68</c:f>
              <c:strCache>
                <c:ptCount val="15"/>
                <c:pt idx="0">
                  <c:v>Raisio</c:v>
                </c:pt>
                <c:pt idx="1">
                  <c:v>Raahe</c:v>
                </c:pt>
                <c:pt idx="2">
                  <c:v>Sastamala</c:v>
                </c:pt>
                <c:pt idx="3">
                  <c:v>Lempäälä</c:v>
                </c:pt>
                <c:pt idx="4">
                  <c:v>Hollola</c:v>
                </c:pt>
                <c:pt idx="5">
                  <c:v>Sipoo</c:v>
                </c:pt>
                <c:pt idx="6">
                  <c:v>Tornio</c:v>
                </c:pt>
                <c:pt idx="7">
                  <c:v>Siilinjärvi</c:v>
                </c:pt>
                <c:pt idx="8">
                  <c:v>Iisalmi</c:v>
                </c:pt>
                <c:pt idx="9">
                  <c:v>Mäntsälä</c:v>
                </c:pt>
                <c:pt idx="10">
                  <c:v>Valkeakoski</c:v>
                </c:pt>
                <c:pt idx="11">
                  <c:v>Kurikka</c:v>
                </c:pt>
                <c:pt idx="12">
                  <c:v>Kemi</c:v>
                </c:pt>
                <c:pt idx="13">
                  <c:v>Varkaus</c:v>
                </c:pt>
                <c:pt idx="14">
                  <c:v>Lieto</c:v>
                </c:pt>
              </c:strCache>
            </c:strRef>
          </c:cat>
          <c:val>
            <c:numRef>
              <c:f>TaulÄLÄKOSKE!$P$54:$P$68</c:f>
              <c:numCache>
                <c:formatCode>#\ ##0_ ;[Red]\-#\ ##0\ </c:formatCode>
                <c:ptCount val="15"/>
                <c:pt idx="0">
                  <c:v>389.0234449708073</c:v>
                </c:pt>
                <c:pt idx="1">
                  <c:v>896.56701947087947</c:v>
                </c:pt>
                <c:pt idx="2">
                  <c:v>793.93878271821336</c:v>
                </c:pt>
                <c:pt idx="3">
                  <c:v>1036.9879911164421</c:v>
                </c:pt>
                <c:pt idx="4">
                  <c:v>834.93577815254127</c:v>
                </c:pt>
                <c:pt idx="5">
                  <c:v>662.96473821102688</c:v>
                </c:pt>
                <c:pt idx="6">
                  <c:v>739.53248961146244</c:v>
                </c:pt>
                <c:pt idx="7">
                  <c:v>329.72910340675259</c:v>
                </c:pt>
                <c:pt idx="8">
                  <c:v>1051.9415576690033</c:v>
                </c:pt>
                <c:pt idx="9">
                  <c:v>523.64863545595847</c:v>
                </c:pt>
                <c:pt idx="10">
                  <c:v>744.04575363468371</c:v>
                </c:pt>
                <c:pt idx="11">
                  <c:v>775.19740159181902</c:v>
                </c:pt>
                <c:pt idx="12">
                  <c:v>132.46805840664402</c:v>
                </c:pt>
                <c:pt idx="13">
                  <c:v>546.60730931781552</c:v>
                </c:pt>
                <c:pt idx="14">
                  <c:v>577.58736971254552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D-466D-93F9-7F9C12DEC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8956655"/>
        <c:axId val="1958954575"/>
      </c:barChart>
      <c:catAx>
        <c:axId val="1958956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58954575"/>
        <c:crosses val="autoZero"/>
        <c:auto val="1"/>
        <c:lblAlgn val="ctr"/>
        <c:lblOffset val="100"/>
        <c:noMultiLvlLbl val="0"/>
      </c:catAx>
      <c:valAx>
        <c:axId val="1958954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58956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Valtionosuudet 2022 sotella ja 2023 ilman €/as. </a:t>
            </a:r>
          </a:p>
          <a:p>
            <a:pPr>
              <a:defRPr sz="2000" b="1"/>
            </a:pPr>
            <a:r>
              <a:rPr lang="en-US" sz="2000" b="1"/>
              <a:t>15.000-20.000 asukkaan kunnat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TaulÄLÄKOSKE!$O$69</c:f>
              <c:strCache>
                <c:ptCount val="1"/>
                <c:pt idx="0">
                  <c:v>Valtionosuudet €/as.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TaulÄLÄKOSKE!$B$70:$B$90</c:f>
              <c:strCache>
                <c:ptCount val="21"/>
                <c:pt idx="0">
                  <c:v>Jämsä</c:v>
                </c:pt>
                <c:pt idx="1">
                  <c:v>Hamina</c:v>
                </c:pt>
                <c:pt idx="2">
                  <c:v>Pirkkala</c:v>
                </c:pt>
                <c:pt idx="3">
                  <c:v>Mustasaari</c:v>
                </c:pt>
                <c:pt idx="4">
                  <c:v>Naantali</c:v>
                </c:pt>
                <c:pt idx="5">
                  <c:v>Pietarsaari</c:v>
                </c:pt>
                <c:pt idx="6">
                  <c:v>Laukaa</c:v>
                </c:pt>
                <c:pt idx="7">
                  <c:v>Kempele</c:v>
                </c:pt>
                <c:pt idx="8">
                  <c:v>Äänekoski</c:v>
                </c:pt>
                <c:pt idx="9">
                  <c:v>Heinola</c:v>
                </c:pt>
                <c:pt idx="10">
                  <c:v>Pieksämäki</c:v>
                </c:pt>
                <c:pt idx="11">
                  <c:v>Forssa</c:v>
                </c:pt>
                <c:pt idx="12">
                  <c:v>Akaa</c:v>
                </c:pt>
                <c:pt idx="13">
                  <c:v>Janakkala</c:v>
                </c:pt>
                <c:pt idx="14">
                  <c:v>Orimattila</c:v>
                </c:pt>
                <c:pt idx="15">
                  <c:v>Loimaa</c:v>
                </c:pt>
                <c:pt idx="16">
                  <c:v>Kauhava</c:v>
                </c:pt>
                <c:pt idx="17">
                  <c:v>Uusikaupunki</c:v>
                </c:pt>
                <c:pt idx="18">
                  <c:v>Ylivieska</c:v>
                </c:pt>
                <c:pt idx="19">
                  <c:v>Kuusamo</c:v>
                </c:pt>
                <c:pt idx="20">
                  <c:v>Parainen</c:v>
                </c:pt>
              </c:strCache>
            </c:strRef>
          </c:cat>
          <c:val>
            <c:numRef>
              <c:f>TaulÄLÄKOSKE!$O$70:$O$90</c:f>
              <c:numCache>
                <c:formatCode>#\ ##0_ ;[Red]\-#\ ##0\ </c:formatCode>
                <c:ptCount val="21"/>
                <c:pt idx="0">
                  <c:v>2355.4385129976599</c:v>
                </c:pt>
                <c:pt idx="1">
                  <c:v>2128.1489410633117</c:v>
                </c:pt>
                <c:pt idx="2">
                  <c:v>974.68065400357398</c:v>
                </c:pt>
                <c:pt idx="3">
                  <c:v>2210.151338357799</c:v>
                </c:pt>
                <c:pt idx="4">
                  <c:v>1069.4875561300748</c:v>
                </c:pt>
                <c:pt idx="5">
                  <c:v>2620.8927302823049</c:v>
                </c:pt>
                <c:pt idx="6">
                  <c:v>2450.6029974774442</c:v>
                </c:pt>
                <c:pt idx="7">
                  <c:v>1770.2544031127334</c:v>
                </c:pt>
                <c:pt idx="8">
                  <c:v>2789.233801731631</c:v>
                </c:pt>
                <c:pt idx="9">
                  <c:v>2896.7254331176496</c:v>
                </c:pt>
                <c:pt idx="10">
                  <c:v>3165.1651612262094</c:v>
                </c:pt>
                <c:pt idx="11">
                  <c:v>2973.9216331719235</c:v>
                </c:pt>
                <c:pt idx="12">
                  <c:v>2155.2990256150551</c:v>
                </c:pt>
                <c:pt idx="13">
                  <c:v>1899.9674697608466</c:v>
                </c:pt>
                <c:pt idx="14">
                  <c:v>2427.1205065732352</c:v>
                </c:pt>
                <c:pt idx="15">
                  <c:v>3064.3609969851937</c:v>
                </c:pt>
                <c:pt idx="16">
                  <c:v>3636.6323365020103</c:v>
                </c:pt>
                <c:pt idx="17">
                  <c:v>2187.7402972889286</c:v>
                </c:pt>
                <c:pt idx="18">
                  <c:v>3129.4282656003097</c:v>
                </c:pt>
                <c:pt idx="19">
                  <c:v>3554.8065248877506</c:v>
                </c:pt>
                <c:pt idx="20">
                  <c:v>2310.3970145844464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5D-4FC3-9AA3-9897AE33095F}"/>
            </c:ext>
          </c:extLst>
        </c:ser>
        <c:ser>
          <c:idx val="0"/>
          <c:order val="1"/>
          <c:tx>
            <c:strRef>
              <c:f>TaulÄLÄKOSKE!$P$69</c:f>
              <c:strCache>
                <c:ptCount val="1"/>
                <c:pt idx="0">
                  <c:v>Valtionosuudet €/as.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TaulÄLÄKOSKE!$B$70:$B$90</c:f>
              <c:strCache>
                <c:ptCount val="21"/>
                <c:pt idx="0">
                  <c:v>Jämsä</c:v>
                </c:pt>
                <c:pt idx="1">
                  <c:v>Hamina</c:v>
                </c:pt>
                <c:pt idx="2">
                  <c:v>Pirkkala</c:v>
                </c:pt>
                <c:pt idx="3">
                  <c:v>Mustasaari</c:v>
                </c:pt>
                <c:pt idx="4">
                  <c:v>Naantali</c:v>
                </c:pt>
                <c:pt idx="5">
                  <c:v>Pietarsaari</c:v>
                </c:pt>
                <c:pt idx="6">
                  <c:v>Laukaa</c:v>
                </c:pt>
                <c:pt idx="7">
                  <c:v>Kempele</c:v>
                </c:pt>
                <c:pt idx="8">
                  <c:v>Äänekoski</c:v>
                </c:pt>
                <c:pt idx="9">
                  <c:v>Heinola</c:v>
                </c:pt>
                <c:pt idx="10">
                  <c:v>Pieksämäki</c:v>
                </c:pt>
                <c:pt idx="11">
                  <c:v>Forssa</c:v>
                </c:pt>
                <c:pt idx="12">
                  <c:v>Akaa</c:v>
                </c:pt>
                <c:pt idx="13">
                  <c:v>Janakkala</c:v>
                </c:pt>
                <c:pt idx="14">
                  <c:v>Orimattila</c:v>
                </c:pt>
                <c:pt idx="15">
                  <c:v>Loimaa</c:v>
                </c:pt>
                <c:pt idx="16">
                  <c:v>Kauhava</c:v>
                </c:pt>
                <c:pt idx="17">
                  <c:v>Uusikaupunki</c:v>
                </c:pt>
                <c:pt idx="18">
                  <c:v>Ylivieska</c:v>
                </c:pt>
                <c:pt idx="19">
                  <c:v>Kuusamo</c:v>
                </c:pt>
                <c:pt idx="20">
                  <c:v>Parainen</c:v>
                </c:pt>
              </c:strCache>
            </c:strRef>
          </c:cat>
          <c:val>
            <c:numRef>
              <c:f>TaulÄLÄKOSKE!$P$70:$P$90</c:f>
              <c:numCache>
                <c:formatCode>#\ ##0_ ;[Red]\-#\ ##0\ </c:formatCode>
                <c:ptCount val="21"/>
                <c:pt idx="0">
                  <c:v>135.83986135735091</c:v>
                </c:pt>
                <c:pt idx="1">
                  <c:v>286.75878743469724</c:v>
                </c:pt>
                <c:pt idx="2">
                  <c:v>589.27239513732889</c:v>
                </c:pt>
                <c:pt idx="3">
                  <c:v>1221.809726184943</c:v>
                </c:pt>
                <c:pt idx="4">
                  <c:v>300.21818469712775</c:v>
                </c:pt>
                <c:pt idx="5">
                  <c:v>624.41114311426225</c:v>
                </c:pt>
                <c:pt idx="6">
                  <c:v>1205.3038065655903</c:v>
                </c:pt>
                <c:pt idx="7">
                  <c:v>910.99142419107045</c:v>
                </c:pt>
                <c:pt idx="8">
                  <c:v>1003.8195215696813</c:v>
                </c:pt>
                <c:pt idx="9">
                  <c:v>629.71403409743584</c:v>
                </c:pt>
                <c:pt idx="10">
                  <c:v>187.94507568553058</c:v>
                </c:pt>
                <c:pt idx="11">
                  <c:v>726.29851096911091</c:v>
                </c:pt>
                <c:pt idx="12">
                  <c:v>432.34156171339555</c:v>
                </c:pt>
                <c:pt idx="13">
                  <c:v>581.51802033447643</c:v>
                </c:pt>
                <c:pt idx="14">
                  <c:v>811.71385082987149</c:v>
                </c:pt>
                <c:pt idx="15">
                  <c:v>860.51425285683854</c:v>
                </c:pt>
                <c:pt idx="16">
                  <c:v>895.56838841241154</c:v>
                </c:pt>
                <c:pt idx="17">
                  <c:v>459.42580466362409</c:v>
                </c:pt>
                <c:pt idx="18">
                  <c:v>1101.5676388794554</c:v>
                </c:pt>
                <c:pt idx="19">
                  <c:v>1318.6309596347342</c:v>
                </c:pt>
                <c:pt idx="20">
                  <c:v>643.90062445590775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D-4FC3-9AA3-9897AE330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7919183"/>
        <c:axId val="1887918767"/>
      </c:barChart>
      <c:catAx>
        <c:axId val="1887919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887918767"/>
        <c:crosses val="autoZero"/>
        <c:auto val="1"/>
        <c:lblAlgn val="ctr"/>
        <c:lblOffset val="100"/>
        <c:noMultiLvlLbl val="0"/>
      </c:catAx>
      <c:valAx>
        <c:axId val="1887918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887919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fi-FI" sz="2000">
                <a:latin typeface="+mj-lt"/>
              </a:rPr>
              <a:t>Valtionosuudet 2022</a:t>
            </a:r>
            <a:r>
              <a:rPr lang="fi-FI" sz="2000" baseline="0">
                <a:latin typeface="+mj-lt"/>
              </a:rPr>
              <a:t> sotella ja 2023 ilman €/as.</a:t>
            </a:r>
          </a:p>
          <a:p>
            <a:pPr>
              <a:defRPr sz="2000">
                <a:latin typeface="+mj-lt"/>
              </a:defRPr>
            </a:pPr>
            <a:r>
              <a:rPr lang="fi-FI" sz="2000" baseline="0">
                <a:latin typeface="+mj-lt"/>
              </a:rPr>
              <a:t>10.000-15.000 asukkaan kunnat</a:t>
            </a:r>
            <a:endParaRPr lang="fi-FI" sz="200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TaulÄLÄKOSKE!$O$91</c:f>
              <c:strCache>
                <c:ptCount val="1"/>
                <c:pt idx="0">
                  <c:v>Valtionosuudet €/as.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1.6406249747689321E-2"/>
                  <c:y val="-1.7347234759768071E-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250922071067267E-2"/>
                      <c:h val="3.25516503630215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2687-4DD8-9A45-2D64A241873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borderCallout1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TaulÄLÄKOSKE!$B$92:$B$111</c:f>
              <c:strCache>
                <c:ptCount val="20"/>
                <c:pt idx="0">
                  <c:v>Kontiolahti</c:v>
                </c:pt>
                <c:pt idx="1">
                  <c:v>Loviisa</c:v>
                </c:pt>
                <c:pt idx="2">
                  <c:v>Lapua</c:v>
                </c:pt>
                <c:pt idx="3">
                  <c:v>Kauhajoki</c:v>
                </c:pt>
                <c:pt idx="4">
                  <c:v>Kankaanpää</c:v>
                </c:pt>
                <c:pt idx="5">
                  <c:v>Ulvila</c:v>
                </c:pt>
                <c:pt idx="6">
                  <c:v>Kalajoki</c:v>
                </c:pt>
                <c:pt idx="7">
                  <c:v>Ilmajoki</c:v>
                </c:pt>
                <c:pt idx="8">
                  <c:v>Liperi</c:v>
                </c:pt>
                <c:pt idx="9">
                  <c:v>Eura</c:v>
                </c:pt>
                <c:pt idx="10">
                  <c:v>Alavus</c:v>
                </c:pt>
                <c:pt idx="11">
                  <c:v>Pedersöre</c:v>
                </c:pt>
                <c:pt idx="12">
                  <c:v>Paimio</c:v>
                </c:pt>
                <c:pt idx="13">
                  <c:v>Lieksa</c:v>
                </c:pt>
                <c:pt idx="14">
                  <c:v>Nivala</c:v>
                </c:pt>
                <c:pt idx="15">
                  <c:v>Hämeenkyrö</c:v>
                </c:pt>
                <c:pt idx="16">
                  <c:v>Sotkamo</c:v>
                </c:pt>
                <c:pt idx="17">
                  <c:v>Muurame</c:v>
                </c:pt>
                <c:pt idx="18">
                  <c:v>Liminka</c:v>
                </c:pt>
                <c:pt idx="19">
                  <c:v>Kauniainen</c:v>
                </c:pt>
              </c:strCache>
            </c:strRef>
          </c:cat>
          <c:val>
            <c:numRef>
              <c:f>TaulÄLÄKOSKE!$O$92:$O$111</c:f>
              <c:numCache>
                <c:formatCode>#\ ##0_ ;[Red]\-#\ ##0\ </c:formatCode>
                <c:ptCount val="20"/>
                <c:pt idx="0">
                  <c:v>1857.5875892513659</c:v>
                </c:pt>
                <c:pt idx="1">
                  <c:v>2356.9479980727638</c:v>
                </c:pt>
                <c:pt idx="2">
                  <c:v>3040.8864149513893</c:v>
                </c:pt>
                <c:pt idx="3">
                  <c:v>3453.3037665744969</c:v>
                </c:pt>
                <c:pt idx="4">
                  <c:v>2932.2703190273505</c:v>
                </c:pt>
                <c:pt idx="5">
                  <c:v>2076.8354428620391</c:v>
                </c:pt>
                <c:pt idx="6">
                  <c:v>3162.968509629603</c:v>
                </c:pt>
                <c:pt idx="7">
                  <c:v>2835.6186732843225</c:v>
                </c:pt>
                <c:pt idx="8">
                  <c:v>2596.1088578590911</c:v>
                </c:pt>
                <c:pt idx="9">
                  <c:v>2362.2997888982209</c:v>
                </c:pt>
                <c:pt idx="10">
                  <c:v>3942.2789892648275</c:v>
                </c:pt>
                <c:pt idx="11">
                  <c:v>2853.6495929940379</c:v>
                </c:pt>
                <c:pt idx="12">
                  <c:v>1845.3262463007097</c:v>
                </c:pt>
                <c:pt idx="13">
                  <c:v>3943.5077792218467</c:v>
                </c:pt>
                <c:pt idx="14">
                  <c:v>4162.7660418676824</c:v>
                </c:pt>
                <c:pt idx="15">
                  <c:v>2430.5755487175566</c:v>
                </c:pt>
                <c:pt idx="16">
                  <c:v>2871.2102139579956</c:v>
                </c:pt>
                <c:pt idx="17">
                  <c:v>1421.3418320039364</c:v>
                </c:pt>
                <c:pt idx="18">
                  <c:v>2828.1652362077289</c:v>
                </c:pt>
                <c:pt idx="19">
                  <c:v>383.51036856246094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9A-4835-B068-E3862FE5F78B}"/>
            </c:ext>
          </c:extLst>
        </c:ser>
        <c:ser>
          <c:idx val="0"/>
          <c:order val="1"/>
          <c:tx>
            <c:strRef>
              <c:f>TaulÄLÄKOSKE!$P$91</c:f>
              <c:strCache>
                <c:ptCount val="1"/>
                <c:pt idx="0">
                  <c:v>Valtionosuudet €/as.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TaulÄLÄKOSKE!$B$92:$B$111</c:f>
              <c:strCache>
                <c:ptCount val="20"/>
                <c:pt idx="0">
                  <c:v>Kontiolahti</c:v>
                </c:pt>
                <c:pt idx="1">
                  <c:v>Loviisa</c:v>
                </c:pt>
                <c:pt idx="2">
                  <c:v>Lapua</c:v>
                </c:pt>
                <c:pt idx="3">
                  <c:v>Kauhajoki</c:v>
                </c:pt>
                <c:pt idx="4">
                  <c:v>Kankaanpää</c:v>
                </c:pt>
                <c:pt idx="5">
                  <c:v>Ulvila</c:v>
                </c:pt>
                <c:pt idx="6">
                  <c:v>Kalajoki</c:v>
                </c:pt>
                <c:pt idx="7">
                  <c:v>Ilmajoki</c:v>
                </c:pt>
                <c:pt idx="8">
                  <c:v>Liperi</c:v>
                </c:pt>
                <c:pt idx="9">
                  <c:v>Eura</c:v>
                </c:pt>
                <c:pt idx="10">
                  <c:v>Alavus</c:v>
                </c:pt>
                <c:pt idx="11">
                  <c:v>Pedersöre</c:v>
                </c:pt>
                <c:pt idx="12">
                  <c:v>Paimio</c:v>
                </c:pt>
                <c:pt idx="13">
                  <c:v>Lieksa</c:v>
                </c:pt>
                <c:pt idx="14">
                  <c:v>Nivala</c:v>
                </c:pt>
                <c:pt idx="15">
                  <c:v>Hämeenkyrö</c:v>
                </c:pt>
                <c:pt idx="16">
                  <c:v>Sotkamo</c:v>
                </c:pt>
                <c:pt idx="17">
                  <c:v>Muurame</c:v>
                </c:pt>
                <c:pt idx="18">
                  <c:v>Liminka</c:v>
                </c:pt>
                <c:pt idx="19">
                  <c:v>Kauniainen</c:v>
                </c:pt>
              </c:strCache>
            </c:strRef>
          </c:cat>
          <c:val>
            <c:numRef>
              <c:f>TaulÄLÄKOSKE!$P$92:$P$111</c:f>
              <c:numCache>
                <c:formatCode>#\ ##0_ ;[Red]\-#\ ##0\ </c:formatCode>
                <c:ptCount val="20"/>
                <c:pt idx="0">
                  <c:v>1076.1930202830338</c:v>
                </c:pt>
                <c:pt idx="1">
                  <c:v>633.14632543822529</c:v>
                </c:pt>
                <c:pt idx="2">
                  <c:v>1248.777227297873</c:v>
                </c:pt>
                <c:pt idx="3">
                  <c:v>959.97482028878858</c:v>
                </c:pt>
                <c:pt idx="4">
                  <c:v>673.37476042753724</c:v>
                </c:pt>
                <c:pt idx="5">
                  <c:v>489.28952168047033</c:v>
                </c:pt>
                <c:pt idx="6">
                  <c:v>1321.4986916751977</c:v>
                </c:pt>
                <c:pt idx="7">
                  <c:v>1270.7092080313696</c:v>
                </c:pt>
                <c:pt idx="8">
                  <c:v>854.24134239348143</c:v>
                </c:pt>
                <c:pt idx="9">
                  <c:v>517.08363108927119</c:v>
                </c:pt>
                <c:pt idx="10">
                  <c:v>1104.582454268015</c:v>
                </c:pt>
                <c:pt idx="11">
                  <c:v>1356.36799912591</c:v>
                </c:pt>
                <c:pt idx="12">
                  <c:v>668.30806425898231</c:v>
                </c:pt>
                <c:pt idx="13">
                  <c:v>651.61685086832802</c:v>
                </c:pt>
                <c:pt idx="14">
                  <c:v>1468.895157229291</c:v>
                </c:pt>
                <c:pt idx="15">
                  <c:v>926.00911056943482</c:v>
                </c:pt>
                <c:pt idx="16">
                  <c:v>749.67698783125309</c:v>
                </c:pt>
                <c:pt idx="17">
                  <c:v>1164.7250705327972</c:v>
                </c:pt>
                <c:pt idx="18">
                  <c:v>2243.5469391082556</c:v>
                </c:pt>
                <c:pt idx="19">
                  <c:v>1699.4107141885595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9A-4835-B068-E3862FE5F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9006991"/>
        <c:axId val="1959012399"/>
      </c:barChart>
      <c:catAx>
        <c:axId val="195900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59012399"/>
        <c:crosses val="autoZero"/>
        <c:auto val="1"/>
        <c:lblAlgn val="ctr"/>
        <c:lblOffset val="100"/>
        <c:noMultiLvlLbl val="0"/>
      </c:catAx>
      <c:valAx>
        <c:axId val="1959012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59006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sz="2000">
                <a:latin typeface="+mj-lt"/>
              </a:rPr>
              <a:t>Valtionosuudet 2022 sotella ja 2023 ilman €/as.</a:t>
            </a:r>
          </a:p>
          <a:p>
            <a:pPr>
              <a:defRPr>
                <a:latin typeface="+mj-lt"/>
              </a:defRPr>
            </a:pPr>
            <a:r>
              <a:rPr lang="en-US" sz="2000">
                <a:latin typeface="+mj-lt"/>
              </a:rPr>
              <a:t>7.500-10.000 asukkaan kunnat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TaulÄLÄKOSKE!$O$112</c:f>
              <c:strCache>
                <c:ptCount val="1"/>
                <c:pt idx="0">
                  <c:v>Valtionosuudet €/as.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TaulÄLÄKOSKE!$B$113:$B$144</c:f>
              <c:strCache>
                <c:ptCount val="32"/>
                <c:pt idx="0">
                  <c:v>Huittinen</c:v>
                </c:pt>
                <c:pt idx="1">
                  <c:v>Kitee</c:v>
                </c:pt>
                <c:pt idx="2">
                  <c:v>Ii</c:v>
                </c:pt>
                <c:pt idx="3">
                  <c:v>Mänttä-Vilppula</c:v>
                </c:pt>
                <c:pt idx="4">
                  <c:v>Närpiö</c:v>
                </c:pt>
                <c:pt idx="5">
                  <c:v>Masku</c:v>
                </c:pt>
                <c:pt idx="6">
                  <c:v>Nurmes</c:v>
                </c:pt>
                <c:pt idx="7">
                  <c:v>Keuruu</c:v>
                </c:pt>
                <c:pt idx="8">
                  <c:v>Eurajoki</c:v>
                </c:pt>
                <c:pt idx="9">
                  <c:v>Alajärvi</c:v>
                </c:pt>
                <c:pt idx="10">
                  <c:v>Leppävirta</c:v>
                </c:pt>
                <c:pt idx="11">
                  <c:v>Hattula</c:v>
                </c:pt>
                <c:pt idx="12">
                  <c:v>Lapinlahti</c:v>
                </c:pt>
                <c:pt idx="13">
                  <c:v>Saarijärvi</c:v>
                </c:pt>
                <c:pt idx="14">
                  <c:v>Orivesi</c:v>
                </c:pt>
                <c:pt idx="15">
                  <c:v>Muhos</c:v>
                </c:pt>
                <c:pt idx="16">
                  <c:v>Karkkila</c:v>
                </c:pt>
                <c:pt idx="17">
                  <c:v>Somero</c:v>
                </c:pt>
                <c:pt idx="18">
                  <c:v>Laitila</c:v>
                </c:pt>
                <c:pt idx="19">
                  <c:v>Sodankylä</c:v>
                </c:pt>
                <c:pt idx="20">
                  <c:v>Pöytyä</c:v>
                </c:pt>
                <c:pt idx="21">
                  <c:v>Hausjärvi</c:v>
                </c:pt>
                <c:pt idx="22">
                  <c:v>Asikkala</c:v>
                </c:pt>
                <c:pt idx="23">
                  <c:v>Hanko</c:v>
                </c:pt>
                <c:pt idx="24">
                  <c:v>Kuhmo</c:v>
                </c:pt>
                <c:pt idx="25">
                  <c:v>Laihia</c:v>
                </c:pt>
                <c:pt idx="26">
                  <c:v>Keminmaa</c:v>
                </c:pt>
                <c:pt idx="27">
                  <c:v>Kiuruvesi</c:v>
                </c:pt>
                <c:pt idx="28">
                  <c:v>Loppi</c:v>
                </c:pt>
                <c:pt idx="29">
                  <c:v>Pudasjärvi</c:v>
                </c:pt>
                <c:pt idx="30">
                  <c:v>Mynämäki</c:v>
                </c:pt>
                <c:pt idx="31">
                  <c:v>Suomussalmi</c:v>
                </c:pt>
              </c:strCache>
            </c:strRef>
          </c:cat>
          <c:val>
            <c:numRef>
              <c:f>TaulÄLÄKOSKE!$O$113:$O$144</c:f>
              <c:numCache>
                <c:formatCode>#\ ##0_ ;[Red]\-#\ ##0\ </c:formatCode>
                <c:ptCount val="32"/>
                <c:pt idx="0">
                  <c:v>2970.5800736234119</c:v>
                </c:pt>
                <c:pt idx="1">
                  <c:v>4401.7706695865581</c:v>
                </c:pt>
                <c:pt idx="2">
                  <c:v>3325.8887779429556</c:v>
                </c:pt>
                <c:pt idx="3">
                  <c:v>2730.9699479672895</c:v>
                </c:pt>
                <c:pt idx="4">
                  <c:v>3903.4419538105035</c:v>
                </c:pt>
                <c:pt idx="5">
                  <c:v>1081.3184350750275</c:v>
                </c:pt>
                <c:pt idx="6">
                  <c:v>4582.1735279482882</c:v>
                </c:pt>
                <c:pt idx="7">
                  <c:v>3254.3346595686276</c:v>
                </c:pt>
                <c:pt idx="8">
                  <c:v>1472.3144224262971</c:v>
                </c:pt>
                <c:pt idx="9">
                  <c:v>4141.0685171185378</c:v>
                </c:pt>
                <c:pt idx="10">
                  <c:v>3035.0042847891764</c:v>
                </c:pt>
                <c:pt idx="11">
                  <c:v>1450.6502467116954</c:v>
                </c:pt>
                <c:pt idx="12">
                  <c:v>3569.4459594799923</c:v>
                </c:pt>
                <c:pt idx="13">
                  <c:v>3918.0572129259003</c:v>
                </c:pt>
                <c:pt idx="14">
                  <c:v>2940.1525055447892</c:v>
                </c:pt>
                <c:pt idx="15">
                  <c:v>3258.3561795058449</c:v>
                </c:pt>
                <c:pt idx="16">
                  <c:v>2504.7358701992616</c:v>
                </c:pt>
                <c:pt idx="17">
                  <c:v>3464.9844711352407</c:v>
                </c:pt>
                <c:pt idx="18">
                  <c:v>3014.7494904604205</c:v>
                </c:pt>
                <c:pt idx="19">
                  <c:v>3263.9778180574876</c:v>
                </c:pt>
                <c:pt idx="20">
                  <c:v>2784.941218060485</c:v>
                </c:pt>
                <c:pt idx="21">
                  <c:v>1984.0592935193883</c:v>
                </c:pt>
                <c:pt idx="22">
                  <c:v>2832.0585618510263</c:v>
                </c:pt>
                <c:pt idx="23">
                  <c:v>1935.4134196631419</c:v>
                </c:pt>
                <c:pt idx="24">
                  <c:v>4484.5615417456138</c:v>
                </c:pt>
                <c:pt idx="25">
                  <c:v>2391.6399471063469</c:v>
                </c:pt>
                <c:pt idx="26">
                  <c:v>2003.4563843817541</c:v>
                </c:pt>
                <c:pt idx="27">
                  <c:v>4349.1434502525335</c:v>
                </c:pt>
                <c:pt idx="28">
                  <c:v>2332.4631901267571</c:v>
                </c:pt>
                <c:pt idx="29">
                  <c:v>5126.9915737982928</c:v>
                </c:pt>
                <c:pt idx="30">
                  <c:v>2535.7401227302807</c:v>
                </c:pt>
                <c:pt idx="31">
                  <c:v>4652.7860040671976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59-4394-89EE-D9D4AEC57B22}"/>
            </c:ext>
          </c:extLst>
        </c:ser>
        <c:ser>
          <c:idx val="0"/>
          <c:order val="1"/>
          <c:tx>
            <c:strRef>
              <c:f>TaulÄLÄKOSKE!$P$112</c:f>
              <c:strCache>
                <c:ptCount val="1"/>
                <c:pt idx="0">
                  <c:v>Valtionosuudet €/as.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TaulÄLÄKOSKE!$B$113:$B$144</c:f>
              <c:strCache>
                <c:ptCount val="32"/>
                <c:pt idx="0">
                  <c:v>Huittinen</c:v>
                </c:pt>
                <c:pt idx="1">
                  <c:v>Kitee</c:v>
                </c:pt>
                <c:pt idx="2">
                  <c:v>Ii</c:v>
                </c:pt>
                <c:pt idx="3">
                  <c:v>Mänttä-Vilppula</c:v>
                </c:pt>
                <c:pt idx="4">
                  <c:v>Närpiö</c:v>
                </c:pt>
                <c:pt idx="5">
                  <c:v>Masku</c:v>
                </c:pt>
                <c:pt idx="6">
                  <c:v>Nurmes</c:v>
                </c:pt>
                <c:pt idx="7">
                  <c:v>Keuruu</c:v>
                </c:pt>
                <c:pt idx="8">
                  <c:v>Eurajoki</c:v>
                </c:pt>
                <c:pt idx="9">
                  <c:v>Alajärvi</c:v>
                </c:pt>
                <c:pt idx="10">
                  <c:v>Leppävirta</c:v>
                </c:pt>
                <c:pt idx="11">
                  <c:v>Hattula</c:v>
                </c:pt>
                <c:pt idx="12">
                  <c:v>Lapinlahti</c:v>
                </c:pt>
                <c:pt idx="13">
                  <c:v>Saarijärvi</c:v>
                </c:pt>
                <c:pt idx="14">
                  <c:v>Orivesi</c:v>
                </c:pt>
                <c:pt idx="15">
                  <c:v>Muhos</c:v>
                </c:pt>
                <c:pt idx="16">
                  <c:v>Karkkila</c:v>
                </c:pt>
                <c:pt idx="17">
                  <c:v>Somero</c:v>
                </c:pt>
                <c:pt idx="18">
                  <c:v>Laitila</c:v>
                </c:pt>
                <c:pt idx="19">
                  <c:v>Sodankylä</c:v>
                </c:pt>
                <c:pt idx="20">
                  <c:v>Pöytyä</c:v>
                </c:pt>
                <c:pt idx="21">
                  <c:v>Hausjärvi</c:v>
                </c:pt>
                <c:pt idx="22">
                  <c:v>Asikkala</c:v>
                </c:pt>
                <c:pt idx="23">
                  <c:v>Hanko</c:v>
                </c:pt>
                <c:pt idx="24">
                  <c:v>Kuhmo</c:v>
                </c:pt>
                <c:pt idx="25">
                  <c:v>Laihia</c:v>
                </c:pt>
                <c:pt idx="26">
                  <c:v>Keminmaa</c:v>
                </c:pt>
                <c:pt idx="27">
                  <c:v>Kiuruvesi</c:v>
                </c:pt>
                <c:pt idx="28">
                  <c:v>Loppi</c:v>
                </c:pt>
                <c:pt idx="29">
                  <c:v>Pudasjärvi</c:v>
                </c:pt>
                <c:pt idx="30">
                  <c:v>Mynämäki</c:v>
                </c:pt>
                <c:pt idx="31">
                  <c:v>Suomussalmi</c:v>
                </c:pt>
              </c:strCache>
            </c:strRef>
          </c:cat>
          <c:val>
            <c:numRef>
              <c:f>TaulÄLÄKOSKE!$P$113:$P$144</c:f>
              <c:numCache>
                <c:formatCode>#\ ##0_ ;[Red]\-#\ ##0\ </c:formatCode>
                <c:ptCount val="32"/>
                <c:pt idx="0">
                  <c:v>663.90275729352697</c:v>
                </c:pt>
                <c:pt idx="1">
                  <c:v>1555.9596743887805</c:v>
                </c:pt>
                <c:pt idx="2">
                  <c:v>1561.6669172320915</c:v>
                </c:pt>
                <c:pt idx="3">
                  <c:v>149.04835168742721</c:v>
                </c:pt>
                <c:pt idx="4">
                  <c:v>1717.6973348964184</c:v>
                </c:pt>
                <c:pt idx="5">
                  <c:v>692.0727752218595</c:v>
                </c:pt>
                <c:pt idx="6">
                  <c:v>1562.9325603242712</c:v>
                </c:pt>
                <c:pt idx="7">
                  <c:v>1054.1562622362183</c:v>
                </c:pt>
                <c:pt idx="8">
                  <c:v>-224.14226933756251</c:v>
                </c:pt>
                <c:pt idx="9">
                  <c:v>1599.8166858013096</c:v>
                </c:pt>
                <c:pt idx="10">
                  <c:v>723.81662688172526</c:v>
                </c:pt>
                <c:pt idx="11">
                  <c:v>583.22105451069615</c:v>
                </c:pt>
                <c:pt idx="12">
                  <c:v>977.10330538831249</c:v>
                </c:pt>
                <c:pt idx="13">
                  <c:v>932.47803990566558</c:v>
                </c:pt>
                <c:pt idx="14">
                  <c:v>733.54578217864696</c:v>
                </c:pt>
                <c:pt idx="15">
                  <c:v>1234.4962068171021</c:v>
                </c:pt>
                <c:pt idx="16">
                  <c:v>340.70543656590621</c:v>
                </c:pt>
                <c:pt idx="17">
                  <c:v>1380.209079040548</c:v>
                </c:pt>
                <c:pt idx="18">
                  <c:v>1166.7573215243629</c:v>
                </c:pt>
                <c:pt idx="19">
                  <c:v>1505.6707723678653</c:v>
                </c:pt>
                <c:pt idx="20">
                  <c:v>957.34442048127221</c:v>
                </c:pt>
                <c:pt idx="21">
                  <c:v>699.45591231428159</c:v>
                </c:pt>
                <c:pt idx="22">
                  <c:v>845.70142277585228</c:v>
                </c:pt>
                <c:pt idx="23">
                  <c:v>35.135476760870347</c:v>
                </c:pt>
                <c:pt idx="24">
                  <c:v>923.37120829783146</c:v>
                </c:pt>
                <c:pt idx="25">
                  <c:v>864.35181612661154</c:v>
                </c:pt>
                <c:pt idx="26">
                  <c:v>462.90253486069935</c:v>
                </c:pt>
                <c:pt idx="27">
                  <c:v>958.16181087564314</c:v>
                </c:pt>
                <c:pt idx="28">
                  <c:v>957.24587835322291</c:v>
                </c:pt>
                <c:pt idx="29">
                  <c:v>1903.8767290869423</c:v>
                </c:pt>
                <c:pt idx="30">
                  <c:v>525.44016156702594</c:v>
                </c:pt>
                <c:pt idx="31">
                  <c:v>1481.5622130333973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9-4394-89EE-D9D4AEC57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8142063"/>
        <c:axId val="1898163279"/>
      </c:barChart>
      <c:catAx>
        <c:axId val="1898142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898163279"/>
        <c:crosses val="autoZero"/>
        <c:auto val="1"/>
        <c:lblAlgn val="ctr"/>
        <c:lblOffset val="100"/>
        <c:noMultiLvlLbl val="0"/>
      </c:catAx>
      <c:valAx>
        <c:axId val="1898163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898142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sz="2000">
                <a:latin typeface="+mj-lt"/>
              </a:rPr>
              <a:t>Valtionosuudet 2022 sotella ja 2023 ilman €/as.</a:t>
            </a:r>
          </a:p>
          <a:p>
            <a:pPr>
              <a:defRPr>
                <a:latin typeface="+mj-lt"/>
              </a:defRPr>
            </a:pPr>
            <a:r>
              <a:rPr lang="en-US" sz="2000">
                <a:latin typeface="+mj-lt"/>
              </a:rPr>
              <a:t>6.000-7.500</a:t>
            </a:r>
            <a:r>
              <a:rPr lang="en-US" sz="2000" baseline="0">
                <a:latin typeface="+mj-lt"/>
              </a:rPr>
              <a:t> asukkaan kunnat</a:t>
            </a:r>
            <a:endParaRPr lang="en-US" sz="200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TaulÄLÄKOSKE!$O$145</c:f>
              <c:strCache>
                <c:ptCount val="1"/>
                <c:pt idx="0">
                  <c:v>Valtionosuudet €/as.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TaulÄLÄKOSKE!$B$146:$B$171</c:f>
              <c:strCache>
                <c:ptCount val="26"/>
                <c:pt idx="0">
                  <c:v>Uusikaarlepyy</c:v>
                </c:pt>
                <c:pt idx="1">
                  <c:v>Kemijärvi</c:v>
                </c:pt>
                <c:pt idx="2">
                  <c:v>Oulainen</c:v>
                </c:pt>
                <c:pt idx="3">
                  <c:v>Kokemäki</c:v>
                </c:pt>
                <c:pt idx="4">
                  <c:v>Suonenjoki</c:v>
                </c:pt>
                <c:pt idx="5">
                  <c:v>Haapajärvi</c:v>
                </c:pt>
                <c:pt idx="6">
                  <c:v>Harjavalta</c:v>
                </c:pt>
                <c:pt idx="7">
                  <c:v>Ikaalinen</c:v>
                </c:pt>
                <c:pt idx="8">
                  <c:v>Inari</c:v>
                </c:pt>
                <c:pt idx="9">
                  <c:v>Haapavesi</c:v>
                </c:pt>
                <c:pt idx="10">
                  <c:v>Säkylä</c:v>
                </c:pt>
                <c:pt idx="11">
                  <c:v>Iitti</c:v>
                </c:pt>
                <c:pt idx="12">
                  <c:v>Kemiönsaari</c:v>
                </c:pt>
                <c:pt idx="13">
                  <c:v>Tyrnävä</c:v>
                </c:pt>
                <c:pt idx="14">
                  <c:v>Outokumpu</c:v>
                </c:pt>
                <c:pt idx="15">
                  <c:v>Virrat</c:v>
                </c:pt>
                <c:pt idx="16">
                  <c:v>Kittilä</c:v>
                </c:pt>
                <c:pt idx="17">
                  <c:v>Kruunupyy</c:v>
                </c:pt>
                <c:pt idx="18">
                  <c:v>Pälkäne</c:v>
                </c:pt>
                <c:pt idx="19">
                  <c:v>Kristiinankaupunki</c:v>
                </c:pt>
                <c:pt idx="20">
                  <c:v>Vöyri</c:v>
                </c:pt>
                <c:pt idx="21">
                  <c:v>Rusko</c:v>
                </c:pt>
                <c:pt idx="22">
                  <c:v>Parkano</c:v>
                </c:pt>
                <c:pt idx="23">
                  <c:v>Siuntio</c:v>
                </c:pt>
                <c:pt idx="24">
                  <c:v>Viitasaari</c:v>
                </c:pt>
                <c:pt idx="25">
                  <c:v>Tammela</c:v>
                </c:pt>
              </c:strCache>
            </c:strRef>
          </c:cat>
          <c:val>
            <c:numRef>
              <c:f>TaulÄLÄKOSKE!$O$146:$O$171</c:f>
              <c:numCache>
                <c:formatCode>#\ ##0_ ;[Red]\-#\ ##0\ </c:formatCode>
                <c:ptCount val="26"/>
                <c:pt idx="0">
                  <c:v>3249.8469851573368</c:v>
                </c:pt>
                <c:pt idx="1">
                  <c:v>4200.8671452760618</c:v>
                </c:pt>
                <c:pt idx="2">
                  <c:v>4053.6114443472347</c:v>
                </c:pt>
                <c:pt idx="3">
                  <c:v>2947.4576725022034</c:v>
                </c:pt>
                <c:pt idx="4">
                  <c:v>3940.952001489311</c:v>
                </c:pt>
                <c:pt idx="5">
                  <c:v>3927.1450300464189</c:v>
                </c:pt>
                <c:pt idx="6">
                  <c:v>1964.0357307836514</c:v>
                </c:pt>
                <c:pt idx="7">
                  <c:v>2994.6692238623118</c:v>
                </c:pt>
                <c:pt idx="8">
                  <c:v>4032.3601289377816</c:v>
                </c:pt>
                <c:pt idx="9">
                  <c:v>4244.8967008275458</c:v>
                </c:pt>
                <c:pt idx="10">
                  <c:v>2407.0159360498046</c:v>
                </c:pt>
                <c:pt idx="11">
                  <c:v>2873.459344038853</c:v>
                </c:pt>
                <c:pt idx="12">
                  <c:v>3755.2366025887923</c:v>
                </c:pt>
                <c:pt idx="13">
                  <c:v>3356.5614019203576</c:v>
                </c:pt>
                <c:pt idx="14">
                  <c:v>3673.2178703510062</c:v>
                </c:pt>
                <c:pt idx="15">
                  <c:v>4248.7249475250928</c:v>
                </c:pt>
                <c:pt idx="16">
                  <c:v>3954.2509284730882</c:v>
                </c:pt>
                <c:pt idx="17">
                  <c:v>3017.3444491798723</c:v>
                </c:pt>
                <c:pt idx="18">
                  <c:v>2856.6654384056556</c:v>
                </c:pt>
                <c:pt idx="19">
                  <c:v>3669.2024900000561</c:v>
                </c:pt>
                <c:pt idx="20">
                  <c:v>3515.6988222238697</c:v>
                </c:pt>
                <c:pt idx="21">
                  <c:v>1193.1150348722229</c:v>
                </c:pt>
                <c:pt idx="22">
                  <c:v>3471.8430303392379</c:v>
                </c:pt>
                <c:pt idx="23">
                  <c:v>1020.7578700757254</c:v>
                </c:pt>
                <c:pt idx="24">
                  <c:v>4526.2292185180968</c:v>
                </c:pt>
                <c:pt idx="25">
                  <c:v>2335.023618717787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0B-4CFC-96B8-4CBA052E0EF8}"/>
            </c:ext>
          </c:extLst>
        </c:ser>
        <c:ser>
          <c:idx val="0"/>
          <c:order val="1"/>
          <c:tx>
            <c:strRef>
              <c:f>TaulÄLÄKOSKE!$P$145</c:f>
              <c:strCache>
                <c:ptCount val="1"/>
                <c:pt idx="0">
                  <c:v>Valtionosuudet €/as.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borderCallout1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TaulÄLÄKOSKE!$B$146:$B$171</c:f>
              <c:strCache>
                <c:ptCount val="26"/>
                <c:pt idx="0">
                  <c:v>Uusikaarlepyy</c:v>
                </c:pt>
                <c:pt idx="1">
                  <c:v>Kemijärvi</c:v>
                </c:pt>
                <c:pt idx="2">
                  <c:v>Oulainen</c:v>
                </c:pt>
                <c:pt idx="3">
                  <c:v>Kokemäki</c:v>
                </c:pt>
                <c:pt idx="4">
                  <c:v>Suonenjoki</c:v>
                </c:pt>
                <c:pt idx="5">
                  <c:v>Haapajärvi</c:v>
                </c:pt>
                <c:pt idx="6">
                  <c:v>Harjavalta</c:v>
                </c:pt>
                <c:pt idx="7">
                  <c:v>Ikaalinen</c:v>
                </c:pt>
                <c:pt idx="8">
                  <c:v>Inari</c:v>
                </c:pt>
                <c:pt idx="9">
                  <c:v>Haapavesi</c:v>
                </c:pt>
                <c:pt idx="10">
                  <c:v>Säkylä</c:v>
                </c:pt>
                <c:pt idx="11">
                  <c:v>Iitti</c:v>
                </c:pt>
                <c:pt idx="12">
                  <c:v>Kemiönsaari</c:v>
                </c:pt>
                <c:pt idx="13">
                  <c:v>Tyrnävä</c:v>
                </c:pt>
                <c:pt idx="14">
                  <c:v>Outokumpu</c:v>
                </c:pt>
                <c:pt idx="15">
                  <c:v>Virrat</c:v>
                </c:pt>
                <c:pt idx="16">
                  <c:v>Kittilä</c:v>
                </c:pt>
                <c:pt idx="17">
                  <c:v>Kruunupyy</c:v>
                </c:pt>
                <c:pt idx="18">
                  <c:v>Pälkäne</c:v>
                </c:pt>
                <c:pt idx="19">
                  <c:v>Kristiinankaupunki</c:v>
                </c:pt>
                <c:pt idx="20">
                  <c:v>Vöyri</c:v>
                </c:pt>
                <c:pt idx="21">
                  <c:v>Rusko</c:v>
                </c:pt>
                <c:pt idx="22">
                  <c:v>Parkano</c:v>
                </c:pt>
                <c:pt idx="23">
                  <c:v>Siuntio</c:v>
                </c:pt>
                <c:pt idx="24">
                  <c:v>Viitasaari</c:v>
                </c:pt>
                <c:pt idx="25">
                  <c:v>Tammela</c:v>
                </c:pt>
              </c:strCache>
            </c:strRef>
          </c:cat>
          <c:val>
            <c:numRef>
              <c:f>TaulÄLÄKOSKE!$P$146:$P$171</c:f>
              <c:numCache>
                <c:formatCode>#\ ##0_ ;[Red]\-#\ ##0\ </c:formatCode>
                <c:ptCount val="26"/>
                <c:pt idx="0">
                  <c:v>1253.9620478890274</c:v>
                </c:pt>
                <c:pt idx="1">
                  <c:v>1025.8821638207019</c:v>
                </c:pt>
                <c:pt idx="2">
                  <c:v>1093.9600873944319</c:v>
                </c:pt>
                <c:pt idx="3">
                  <c:v>389.89721876203106</c:v>
                </c:pt>
                <c:pt idx="4">
                  <c:v>677.6700456403729</c:v>
                </c:pt>
                <c:pt idx="5">
                  <c:v>906.85071709118358</c:v>
                </c:pt>
                <c:pt idx="6">
                  <c:v>-263.43425526562783</c:v>
                </c:pt>
                <c:pt idx="7">
                  <c:v>718.78263630516346</c:v>
                </c:pt>
                <c:pt idx="8">
                  <c:v>1290.0091904866906</c:v>
                </c:pt>
                <c:pt idx="9">
                  <c:v>1554.5520595183802</c:v>
                </c:pt>
                <c:pt idx="10">
                  <c:v>256.30237785307651</c:v>
                </c:pt>
                <c:pt idx="11">
                  <c:v>700.19505179657858</c:v>
                </c:pt>
                <c:pt idx="12">
                  <c:v>1427.6346722023513</c:v>
                </c:pt>
                <c:pt idx="13">
                  <c:v>1853.5177346161295</c:v>
                </c:pt>
                <c:pt idx="14">
                  <c:v>814.82786047569209</c:v>
                </c:pt>
                <c:pt idx="15">
                  <c:v>1122.1267847127715</c:v>
                </c:pt>
                <c:pt idx="16">
                  <c:v>1403.7798316739152</c:v>
                </c:pt>
                <c:pt idx="17">
                  <c:v>1052.8723455419354</c:v>
                </c:pt>
                <c:pt idx="18">
                  <c:v>549.80437229363031</c:v>
                </c:pt>
                <c:pt idx="19">
                  <c:v>1335.6652578111057</c:v>
                </c:pt>
                <c:pt idx="20">
                  <c:v>1621.9208129750498</c:v>
                </c:pt>
                <c:pt idx="21">
                  <c:v>811.74517262953816</c:v>
                </c:pt>
                <c:pt idx="22">
                  <c:v>891.28223589623246</c:v>
                </c:pt>
                <c:pt idx="23">
                  <c:v>755.72766852924747</c:v>
                </c:pt>
                <c:pt idx="24">
                  <c:v>1495.7422405426546</c:v>
                </c:pt>
                <c:pt idx="25">
                  <c:v>749.18026470152392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0B-4CFC-96B8-4CBA052E0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0457647"/>
        <c:axId val="1690468879"/>
      </c:barChart>
      <c:catAx>
        <c:axId val="1690457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690468879"/>
        <c:crosses val="autoZero"/>
        <c:auto val="1"/>
        <c:lblAlgn val="ctr"/>
        <c:lblOffset val="100"/>
        <c:noMultiLvlLbl val="0"/>
      </c:catAx>
      <c:valAx>
        <c:axId val="1690468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690457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sz="2000">
                <a:latin typeface="+mj-lt"/>
              </a:rPr>
              <a:t>Valtionosuudet 2022 sotella ja 2023 ilman €/as.</a:t>
            </a:r>
          </a:p>
          <a:p>
            <a:pPr>
              <a:defRPr>
                <a:latin typeface="+mj-lt"/>
              </a:defRPr>
            </a:pPr>
            <a:r>
              <a:rPr lang="en-US" sz="2000">
                <a:latin typeface="+mj-lt"/>
              </a:rPr>
              <a:t>4.000-6.000 asukkaan kunnat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TaulÄLÄKOSKE!$O$172</c:f>
              <c:strCache>
                <c:ptCount val="1"/>
                <c:pt idx="0">
                  <c:v>Valtionosuudet €/as.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TaulÄLÄKOSKE!$B$173:$B$209</c:f>
              <c:strCache>
                <c:ptCount val="37"/>
                <c:pt idx="0">
                  <c:v>Juva</c:v>
                </c:pt>
                <c:pt idx="1">
                  <c:v>Mäntyharju</c:v>
                </c:pt>
                <c:pt idx="2">
                  <c:v>Luoto</c:v>
                </c:pt>
                <c:pt idx="3">
                  <c:v>Ähtäri</c:v>
                </c:pt>
                <c:pt idx="4">
                  <c:v>Maalahti</c:v>
                </c:pt>
                <c:pt idx="5">
                  <c:v>Kannus</c:v>
                </c:pt>
                <c:pt idx="6">
                  <c:v>Inkoo</c:v>
                </c:pt>
                <c:pt idx="7">
                  <c:v>Kangasniemi</c:v>
                </c:pt>
                <c:pt idx="8">
                  <c:v>Nakkila</c:v>
                </c:pt>
                <c:pt idx="9">
                  <c:v>Siikalatva</c:v>
                </c:pt>
                <c:pt idx="10">
                  <c:v>Pyhtää</c:v>
                </c:pt>
                <c:pt idx="11">
                  <c:v>Pornainen</c:v>
                </c:pt>
                <c:pt idx="12">
                  <c:v>Jokioinen</c:v>
                </c:pt>
                <c:pt idx="13">
                  <c:v>Siikajoki</c:v>
                </c:pt>
                <c:pt idx="14">
                  <c:v>Pyhäjärvi</c:v>
                </c:pt>
                <c:pt idx="15">
                  <c:v>Teuva</c:v>
                </c:pt>
                <c:pt idx="16">
                  <c:v>Ruokolahti</c:v>
                </c:pt>
                <c:pt idx="17">
                  <c:v>Askola</c:v>
                </c:pt>
                <c:pt idx="18">
                  <c:v>Sievi</c:v>
                </c:pt>
                <c:pt idx="19">
                  <c:v>Hankasalmi</c:v>
                </c:pt>
                <c:pt idx="20">
                  <c:v>Ilomantsi</c:v>
                </c:pt>
                <c:pt idx="21">
                  <c:v>Nousiainen</c:v>
                </c:pt>
                <c:pt idx="22">
                  <c:v>Joroinen</c:v>
                </c:pt>
                <c:pt idx="23">
                  <c:v>Parikkala</c:v>
                </c:pt>
                <c:pt idx="24">
                  <c:v>Urjala</c:v>
                </c:pt>
                <c:pt idx="25">
                  <c:v>Taipalsaari</c:v>
                </c:pt>
                <c:pt idx="26">
                  <c:v>Luumäki</c:v>
                </c:pt>
                <c:pt idx="27">
                  <c:v>Juuka</c:v>
                </c:pt>
                <c:pt idx="28">
                  <c:v>Isokyrö</c:v>
                </c:pt>
                <c:pt idx="29">
                  <c:v>Vesilahti</c:v>
                </c:pt>
                <c:pt idx="30">
                  <c:v>Kärkölä</c:v>
                </c:pt>
                <c:pt idx="31">
                  <c:v>Pielavesi</c:v>
                </c:pt>
                <c:pt idx="32">
                  <c:v>Tohmajärvi</c:v>
                </c:pt>
                <c:pt idx="33">
                  <c:v>Joutsa</c:v>
                </c:pt>
                <c:pt idx="34">
                  <c:v>Kaustinen</c:v>
                </c:pt>
                <c:pt idx="35">
                  <c:v>Ruovesi</c:v>
                </c:pt>
                <c:pt idx="36">
                  <c:v>Polvijärvi</c:v>
                </c:pt>
              </c:strCache>
            </c:strRef>
          </c:cat>
          <c:val>
            <c:numRef>
              <c:f>TaulÄLÄKOSKE!$O$173:$O$209</c:f>
              <c:numCache>
                <c:formatCode>#\ ##0_ ;[Red]\-#\ ##0\ </c:formatCode>
                <c:ptCount val="37"/>
                <c:pt idx="0">
                  <c:v>4026.1101992550271</c:v>
                </c:pt>
                <c:pt idx="1">
                  <c:v>3570.0583274029123</c:v>
                </c:pt>
                <c:pt idx="2">
                  <c:v>2968.2606496448188</c:v>
                </c:pt>
                <c:pt idx="3">
                  <c:v>3620.5335889781741</c:v>
                </c:pt>
                <c:pt idx="4">
                  <c:v>3528.5552909953158</c:v>
                </c:pt>
                <c:pt idx="5">
                  <c:v>3150.7889150113892</c:v>
                </c:pt>
                <c:pt idx="6">
                  <c:v>1533.9609874942157</c:v>
                </c:pt>
                <c:pt idx="7">
                  <c:v>3700.5831351932757</c:v>
                </c:pt>
                <c:pt idx="8">
                  <c:v>2559.2372894518762</c:v>
                </c:pt>
                <c:pt idx="9">
                  <c:v>4796.8945477992047</c:v>
                </c:pt>
                <c:pt idx="10">
                  <c:v>2016.7380011887724</c:v>
                </c:pt>
                <c:pt idx="11">
                  <c:v>1237.7216102484097</c:v>
                </c:pt>
                <c:pt idx="12">
                  <c:v>2007.9681960078087</c:v>
                </c:pt>
                <c:pt idx="13">
                  <c:v>3943.2265468316027</c:v>
                </c:pt>
                <c:pt idx="14">
                  <c:v>4065.8299347501343</c:v>
                </c:pt>
                <c:pt idx="15">
                  <c:v>4162.6476956233892</c:v>
                </c:pt>
                <c:pt idx="16">
                  <c:v>2471.0104289978058</c:v>
                </c:pt>
                <c:pt idx="17">
                  <c:v>1738.0619565687089</c:v>
                </c:pt>
                <c:pt idx="18">
                  <c:v>4341.0133384239898</c:v>
                </c:pt>
                <c:pt idx="19">
                  <c:v>4174.9287559419463</c:v>
                </c:pt>
                <c:pt idx="20">
                  <c:v>4914.7851647819825</c:v>
                </c:pt>
                <c:pt idx="21">
                  <c:v>2333.1357836994198</c:v>
                </c:pt>
                <c:pt idx="22">
                  <c:v>2916.7441457541167</c:v>
                </c:pt>
                <c:pt idx="23">
                  <c:v>3973.6504651406517</c:v>
                </c:pt>
                <c:pt idx="24">
                  <c:v>3465.05761045699</c:v>
                </c:pt>
                <c:pt idx="25">
                  <c:v>1519.2437881948892</c:v>
                </c:pt>
                <c:pt idx="26">
                  <c:v>2996.3021179206507</c:v>
                </c:pt>
                <c:pt idx="27">
                  <c:v>4867.9072625297385</c:v>
                </c:pt>
                <c:pt idx="28">
                  <c:v>3316.5996084415015</c:v>
                </c:pt>
                <c:pt idx="29">
                  <c:v>1768.3856466719637</c:v>
                </c:pt>
                <c:pt idx="30">
                  <c:v>2125.4307004335928</c:v>
                </c:pt>
                <c:pt idx="31">
                  <c:v>5278.6253327147815</c:v>
                </c:pt>
                <c:pt idx="32">
                  <c:v>4368.3305356851679</c:v>
                </c:pt>
                <c:pt idx="33">
                  <c:v>3997.0614521095072</c:v>
                </c:pt>
                <c:pt idx="34">
                  <c:v>3333.5199863024291</c:v>
                </c:pt>
                <c:pt idx="35">
                  <c:v>3488.5927444314202</c:v>
                </c:pt>
                <c:pt idx="36">
                  <c:v>3977.5645391263506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5D-449B-A21B-FF4B40BCB99D}"/>
            </c:ext>
          </c:extLst>
        </c:ser>
        <c:ser>
          <c:idx val="0"/>
          <c:order val="1"/>
          <c:tx>
            <c:strRef>
              <c:f>TaulÄLÄKOSKE!$P$172</c:f>
              <c:strCache>
                <c:ptCount val="1"/>
                <c:pt idx="0">
                  <c:v>Valtionosuudet €/as.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TaulÄLÄKOSKE!$B$173:$B$209</c:f>
              <c:strCache>
                <c:ptCount val="37"/>
                <c:pt idx="0">
                  <c:v>Juva</c:v>
                </c:pt>
                <c:pt idx="1">
                  <c:v>Mäntyharju</c:v>
                </c:pt>
                <c:pt idx="2">
                  <c:v>Luoto</c:v>
                </c:pt>
                <c:pt idx="3">
                  <c:v>Ähtäri</c:v>
                </c:pt>
                <c:pt idx="4">
                  <c:v>Maalahti</c:v>
                </c:pt>
                <c:pt idx="5">
                  <c:v>Kannus</c:v>
                </c:pt>
                <c:pt idx="6">
                  <c:v>Inkoo</c:v>
                </c:pt>
                <c:pt idx="7">
                  <c:v>Kangasniemi</c:v>
                </c:pt>
                <c:pt idx="8">
                  <c:v>Nakkila</c:v>
                </c:pt>
                <c:pt idx="9">
                  <c:v>Siikalatva</c:v>
                </c:pt>
                <c:pt idx="10">
                  <c:v>Pyhtää</c:v>
                </c:pt>
                <c:pt idx="11">
                  <c:v>Pornainen</c:v>
                </c:pt>
                <c:pt idx="12">
                  <c:v>Jokioinen</c:v>
                </c:pt>
                <c:pt idx="13">
                  <c:v>Siikajoki</c:v>
                </c:pt>
                <c:pt idx="14">
                  <c:v>Pyhäjärvi</c:v>
                </c:pt>
                <c:pt idx="15">
                  <c:v>Teuva</c:v>
                </c:pt>
                <c:pt idx="16">
                  <c:v>Ruokolahti</c:v>
                </c:pt>
                <c:pt idx="17">
                  <c:v>Askola</c:v>
                </c:pt>
                <c:pt idx="18">
                  <c:v>Sievi</c:v>
                </c:pt>
                <c:pt idx="19">
                  <c:v>Hankasalmi</c:v>
                </c:pt>
                <c:pt idx="20">
                  <c:v>Ilomantsi</c:v>
                </c:pt>
                <c:pt idx="21">
                  <c:v>Nousiainen</c:v>
                </c:pt>
                <c:pt idx="22">
                  <c:v>Joroinen</c:v>
                </c:pt>
                <c:pt idx="23">
                  <c:v>Parikkala</c:v>
                </c:pt>
                <c:pt idx="24">
                  <c:v>Urjala</c:v>
                </c:pt>
                <c:pt idx="25">
                  <c:v>Taipalsaari</c:v>
                </c:pt>
                <c:pt idx="26">
                  <c:v>Luumäki</c:v>
                </c:pt>
                <c:pt idx="27">
                  <c:v>Juuka</c:v>
                </c:pt>
                <c:pt idx="28">
                  <c:v>Isokyrö</c:v>
                </c:pt>
                <c:pt idx="29">
                  <c:v>Vesilahti</c:v>
                </c:pt>
                <c:pt idx="30">
                  <c:v>Kärkölä</c:v>
                </c:pt>
                <c:pt idx="31">
                  <c:v>Pielavesi</c:v>
                </c:pt>
                <c:pt idx="32">
                  <c:v>Tohmajärvi</c:v>
                </c:pt>
                <c:pt idx="33">
                  <c:v>Joutsa</c:v>
                </c:pt>
                <c:pt idx="34">
                  <c:v>Kaustinen</c:v>
                </c:pt>
                <c:pt idx="35">
                  <c:v>Ruovesi</c:v>
                </c:pt>
                <c:pt idx="36">
                  <c:v>Polvijärvi</c:v>
                </c:pt>
              </c:strCache>
            </c:strRef>
          </c:cat>
          <c:val>
            <c:numRef>
              <c:f>TaulÄLÄKOSKE!$P$173:$P$209</c:f>
              <c:numCache>
                <c:formatCode>#\ ##0_ ;[Red]\-#\ ##0\ </c:formatCode>
                <c:ptCount val="37"/>
                <c:pt idx="0">
                  <c:v>947.49669136672935</c:v>
                </c:pt>
                <c:pt idx="1">
                  <c:v>448.47700940078482</c:v>
                </c:pt>
                <c:pt idx="2">
                  <c:v>1772.7504730649803</c:v>
                </c:pt>
                <c:pt idx="3">
                  <c:v>694.28112008582605</c:v>
                </c:pt>
                <c:pt idx="4">
                  <c:v>1152.9514091068102</c:v>
                </c:pt>
                <c:pt idx="5">
                  <c:v>1035.7131715284404</c:v>
                </c:pt>
                <c:pt idx="6">
                  <c:v>644.80522831311964</c:v>
                </c:pt>
                <c:pt idx="7">
                  <c:v>555.72551417700834</c:v>
                </c:pt>
                <c:pt idx="8">
                  <c:v>657.85394665924571</c:v>
                </c:pt>
                <c:pt idx="9">
                  <c:v>1565.7414494968184</c:v>
                </c:pt>
                <c:pt idx="10">
                  <c:v>921.25220923759844</c:v>
                </c:pt>
                <c:pt idx="11">
                  <c:v>767.41523833960878</c:v>
                </c:pt>
                <c:pt idx="12">
                  <c:v>529.36693431714559</c:v>
                </c:pt>
                <c:pt idx="13">
                  <c:v>1595.2755178267403</c:v>
                </c:pt>
                <c:pt idx="14">
                  <c:v>340.69290292734814</c:v>
                </c:pt>
                <c:pt idx="15">
                  <c:v>826.61573075623335</c:v>
                </c:pt>
                <c:pt idx="16">
                  <c:v>319.49459088389716</c:v>
                </c:pt>
                <c:pt idx="17">
                  <c:v>567.24710814145385</c:v>
                </c:pt>
                <c:pt idx="18">
                  <c:v>1713.4556450718935</c:v>
                </c:pt>
                <c:pt idx="19">
                  <c:v>1093.8158492028867</c:v>
                </c:pt>
                <c:pt idx="20">
                  <c:v>1511.3820674387161</c:v>
                </c:pt>
                <c:pt idx="21">
                  <c:v>1241.3245895304469</c:v>
                </c:pt>
                <c:pt idx="22">
                  <c:v>821.61468066151315</c:v>
                </c:pt>
                <c:pt idx="23">
                  <c:v>492.75870816284834</c:v>
                </c:pt>
                <c:pt idx="24">
                  <c:v>519.89343262512034</c:v>
                </c:pt>
                <c:pt idx="25">
                  <c:v>465.70557172163785</c:v>
                </c:pt>
                <c:pt idx="26">
                  <c:v>244.98278545798956</c:v>
                </c:pt>
                <c:pt idx="27">
                  <c:v>688.12054735378729</c:v>
                </c:pt>
                <c:pt idx="28">
                  <c:v>1320.1995317606902</c:v>
                </c:pt>
                <c:pt idx="29">
                  <c:v>396.012833966919</c:v>
                </c:pt>
                <c:pt idx="30">
                  <c:v>-12.009668162124321</c:v>
                </c:pt>
                <c:pt idx="31">
                  <c:v>1274.0584895265815</c:v>
                </c:pt>
                <c:pt idx="32">
                  <c:v>1328.8503600971153</c:v>
                </c:pt>
                <c:pt idx="33">
                  <c:v>270.71917655116238</c:v>
                </c:pt>
                <c:pt idx="34">
                  <c:v>1415.0704907325212</c:v>
                </c:pt>
                <c:pt idx="35">
                  <c:v>551.05484076475818</c:v>
                </c:pt>
                <c:pt idx="36">
                  <c:v>1113.95990857578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5D-449B-A21B-FF4B40BCB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3277695"/>
        <c:axId val="1963286431"/>
      </c:barChart>
      <c:catAx>
        <c:axId val="1963277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63286431"/>
        <c:crosses val="autoZero"/>
        <c:auto val="1"/>
        <c:lblAlgn val="ctr"/>
        <c:lblOffset val="100"/>
        <c:noMultiLvlLbl val="0"/>
      </c:catAx>
      <c:valAx>
        <c:axId val="1963286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63277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sz="2000">
                <a:latin typeface="+mj-lt"/>
              </a:rPr>
              <a:t>Valtionosuudet 2022 sotella ja 2023 ilman €/as.</a:t>
            </a:r>
          </a:p>
          <a:p>
            <a:pPr>
              <a:defRPr>
                <a:latin typeface="+mj-lt"/>
              </a:defRPr>
            </a:pPr>
            <a:r>
              <a:rPr lang="en-US" sz="2000">
                <a:latin typeface="+mj-lt"/>
              </a:rPr>
              <a:t>3.000-4.000 asukkaan kunnat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TaulÄLÄKOSKE!$O$210</c:f>
              <c:strCache>
                <c:ptCount val="1"/>
                <c:pt idx="0">
                  <c:v>Valtionosuudet €/as.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j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TaulÄLÄKOSKE!$B$211:$B$236</c:f>
              <c:strCache>
                <c:ptCount val="26"/>
                <c:pt idx="0">
                  <c:v>Aura</c:v>
                </c:pt>
                <c:pt idx="1">
                  <c:v>Pihtipudas</c:v>
                </c:pt>
                <c:pt idx="2">
                  <c:v>Kolari</c:v>
                </c:pt>
                <c:pt idx="3">
                  <c:v>Taivalkoski</c:v>
                </c:pt>
                <c:pt idx="4">
                  <c:v>Ylitornio</c:v>
                </c:pt>
                <c:pt idx="5">
                  <c:v>Karstula</c:v>
                </c:pt>
                <c:pt idx="6">
                  <c:v>Sonkajärvi</c:v>
                </c:pt>
                <c:pt idx="7">
                  <c:v>Petäjävesi</c:v>
                </c:pt>
                <c:pt idx="8">
                  <c:v>Ranua</c:v>
                </c:pt>
                <c:pt idx="9">
                  <c:v>Uurainen</c:v>
                </c:pt>
                <c:pt idx="10">
                  <c:v>Sysmä</c:v>
                </c:pt>
                <c:pt idx="11">
                  <c:v>Kuortane</c:v>
                </c:pt>
                <c:pt idx="12">
                  <c:v>Vieremä</c:v>
                </c:pt>
                <c:pt idx="13">
                  <c:v>Salla</c:v>
                </c:pt>
                <c:pt idx="14">
                  <c:v>Rantasalmi</c:v>
                </c:pt>
                <c:pt idx="15">
                  <c:v>Savitaipale</c:v>
                </c:pt>
                <c:pt idx="16">
                  <c:v>Pello</c:v>
                </c:pt>
                <c:pt idx="17">
                  <c:v>Paltamo</c:v>
                </c:pt>
                <c:pt idx="18">
                  <c:v>Heinävesi</c:v>
                </c:pt>
                <c:pt idx="19">
                  <c:v>Rautjärvi</c:v>
                </c:pt>
                <c:pt idx="20">
                  <c:v>Posio</c:v>
                </c:pt>
                <c:pt idx="21">
                  <c:v>Virolahti</c:v>
                </c:pt>
                <c:pt idx="22">
                  <c:v>Merikarvia</c:v>
                </c:pt>
                <c:pt idx="23">
                  <c:v>Veteli</c:v>
                </c:pt>
                <c:pt idx="24">
                  <c:v>Rautalampi</c:v>
                </c:pt>
                <c:pt idx="25">
                  <c:v>Pyhäjoki</c:v>
                </c:pt>
              </c:strCache>
            </c:strRef>
          </c:cat>
          <c:val>
            <c:numRef>
              <c:f>TaulÄLÄKOSKE!$O$211:$O$236</c:f>
              <c:numCache>
                <c:formatCode>#\ ##0_ ;[Red]\-#\ ##0\ </c:formatCode>
                <c:ptCount val="26"/>
                <c:pt idx="0">
                  <c:v>2017.5934770902272</c:v>
                </c:pt>
                <c:pt idx="1">
                  <c:v>4890.6447131843133</c:v>
                </c:pt>
                <c:pt idx="2">
                  <c:v>4413.7590933571828</c:v>
                </c:pt>
                <c:pt idx="3">
                  <c:v>5227.49024884562</c:v>
                </c:pt>
                <c:pt idx="4">
                  <c:v>5303.6865680291276</c:v>
                </c:pt>
                <c:pt idx="5">
                  <c:v>4388.9902221422553</c:v>
                </c:pt>
                <c:pt idx="6">
                  <c:v>4210.4574157835314</c:v>
                </c:pt>
                <c:pt idx="7">
                  <c:v>2906.8056023399172</c:v>
                </c:pt>
                <c:pt idx="8">
                  <c:v>5793.9793083386321</c:v>
                </c:pt>
                <c:pt idx="9">
                  <c:v>2938.1299902434375</c:v>
                </c:pt>
                <c:pt idx="10">
                  <c:v>4243.1656440787328</c:v>
                </c:pt>
                <c:pt idx="11">
                  <c:v>4444.585053994977</c:v>
                </c:pt>
                <c:pt idx="12">
                  <c:v>3203.1715111736207</c:v>
                </c:pt>
                <c:pt idx="13">
                  <c:v>6337.5853825600343</c:v>
                </c:pt>
                <c:pt idx="14">
                  <c:v>3678.2475443408753</c:v>
                </c:pt>
                <c:pt idx="15">
                  <c:v>4144.3240526763075</c:v>
                </c:pt>
                <c:pt idx="16">
                  <c:v>5124.1746872286358</c:v>
                </c:pt>
                <c:pt idx="17">
                  <c:v>4206.4328737688083</c:v>
                </c:pt>
                <c:pt idx="18">
                  <c:v>4227.264474092437</c:v>
                </c:pt>
                <c:pt idx="19">
                  <c:v>3496.5208763832716</c:v>
                </c:pt>
                <c:pt idx="20">
                  <c:v>5975.6594483864628</c:v>
                </c:pt>
                <c:pt idx="21">
                  <c:v>3275.2800197855954</c:v>
                </c:pt>
                <c:pt idx="22">
                  <c:v>3708.3367370870692</c:v>
                </c:pt>
                <c:pt idx="23">
                  <c:v>3924.3564167262866</c:v>
                </c:pt>
                <c:pt idx="24">
                  <c:v>4275.9024039542455</c:v>
                </c:pt>
                <c:pt idx="25">
                  <c:v>3793.3682238922552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F6-451D-9355-83028A952289}"/>
            </c:ext>
          </c:extLst>
        </c:ser>
        <c:ser>
          <c:idx val="0"/>
          <c:order val="1"/>
          <c:tx>
            <c:strRef>
              <c:f>TaulÄLÄKOSKE!$P$210</c:f>
              <c:strCache>
                <c:ptCount val="1"/>
                <c:pt idx="0">
                  <c:v>Valtionosuudet €/as.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downArrow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TaulÄLÄKOSKE!$B$211:$B$236</c:f>
              <c:strCache>
                <c:ptCount val="26"/>
                <c:pt idx="0">
                  <c:v>Aura</c:v>
                </c:pt>
                <c:pt idx="1">
                  <c:v>Pihtipudas</c:v>
                </c:pt>
                <c:pt idx="2">
                  <c:v>Kolari</c:v>
                </c:pt>
                <c:pt idx="3">
                  <c:v>Taivalkoski</c:v>
                </c:pt>
                <c:pt idx="4">
                  <c:v>Ylitornio</c:v>
                </c:pt>
                <c:pt idx="5">
                  <c:v>Karstula</c:v>
                </c:pt>
                <c:pt idx="6">
                  <c:v>Sonkajärvi</c:v>
                </c:pt>
                <c:pt idx="7">
                  <c:v>Petäjävesi</c:v>
                </c:pt>
                <c:pt idx="8">
                  <c:v>Ranua</c:v>
                </c:pt>
                <c:pt idx="9">
                  <c:v>Uurainen</c:v>
                </c:pt>
                <c:pt idx="10">
                  <c:v>Sysmä</c:v>
                </c:pt>
                <c:pt idx="11">
                  <c:v>Kuortane</c:v>
                </c:pt>
                <c:pt idx="12">
                  <c:v>Vieremä</c:v>
                </c:pt>
                <c:pt idx="13">
                  <c:v>Salla</c:v>
                </c:pt>
                <c:pt idx="14">
                  <c:v>Rantasalmi</c:v>
                </c:pt>
                <c:pt idx="15">
                  <c:v>Savitaipale</c:v>
                </c:pt>
                <c:pt idx="16">
                  <c:v>Pello</c:v>
                </c:pt>
                <c:pt idx="17">
                  <c:v>Paltamo</c:v>
                </c:pt>
                <c:pt idx="18">
                  <c:v>Heinävesi</c:v>
                </c:pt>
                <c:pt idx="19">
                  <c:v>Rautjärvi</c:v>
                </c:pt>
                <c:pt idx="20">
                  <c:v>Posio</c:v>
                </c:pt>
                <c:pt idx="21">
                  <c:v>Virolahti</c:v>
                </c:pt>
                <c:pt idx="22">
                  <c:v>Merikarvia</c:v>
                </c:pt>
                <c:pt idx="23">
                  <c:v>Veteli</c:v>
                </c:pt>
                <c:pt idx="24">
                  <c:v>Rautalampi</c:v>
                </c:pt>
                <c:pt idx="25">
                  <c:v>Pyhäjoki</c:v>
                </c:pt>
              </c:strCache>
            </c:strRef>
          </c:cat>
          <c:val>
            <c:numRef>
              <c:f>TaulÄLÄKOSKE!$P$211:$P$236</c:f>
              <c:numCache>
                <c:formatCode>#\ ##0_ ;[Red]\-#\ ##0\ </c:formatCode>
                <c:ptCount val="26"/>
                <c:pt idx="0">
                  <c:v>956.30911012271179</c:v>
                </c:pt>
                <c:pt idx="1">
                  <c:v>1784.6764358508256</c:v>
                </c:pt>
                <c:pt idx="2">
                  <c:v>1401.6879099075481</c:v>
                </c:pt>
                <c:pt idx="3">
                  <c:v>2502.536885185441</c:v>
                </c:pt>
                <c:pt idx="4">
                  <c:v>1310.7739201986308</c:v>
                </c:pt>
                <c:pt idx="5">
                  <c:v>1189.1943335033577</c:v>
                </c:pt>
                <c:pt idx="6">
                  <c:v>1102.3977126585346</c:v>
                </c:pt>
                <c:pt idx="7">
                  <c:v>1093.0276010823243</c:v>
                </c:pt>
                <c:pt idx="8">
                  <c:v>1960.9078917097688</c:v>
                </c:pt>
                <c:pt idx="9">
                  <c:v>1485.0860158192959</c:v>
                </c:pt>
                <c:pt idx="10">
                  <c:v>1240.9051941039093</c:v>
                </c:pt>
                <c:pt idx="11">
                  <c:v>1853.3490832565785</c:v>
                </c:pt>
                <c:pt idx="12">
                  <c:v>873.46397828615511</c:v>
                </c:pt>
                <c:pt idx="13">
                  <c:v>1485.6199929925685</c:v>
                </c:pt>
                <c:pt idx="14">
                  <c:v>604.51158339431061</c:v>
                </c:pt>
                <c:pt idx="15">
                  <c:v>1200.8870036174674</c:v>
                </c:pt>
                <c:pt idx="16">
                  <c:v>1585.2781532511297</c:v>
                </c:pt>
                <c:pt idx="17">
                  <c:v>1196.2031952812895</c:v>
                </c:pt>
                <c:pt idx="18">
                  <c:v>340.36740978049124</c:v>
                </c:pt>
                <c:pt idx="19">
                  <c:v>578.68869131828694</c:v>
                </c:pt>
                <c:pt idx="20">
                  <c:v>710.8831837787734</c:v>
                </c:pt>
                <c:pt idx="21">
                  <c:v>1410.7289608294225</c:v>
                </c:pt>
                <c:pt idx="22">
                  <c:v>388.05526307307235</c:v>
                </c:pt>
                <c:pt idx="23">
                  <c:v>817.34758233915284</c:v>
                </c:pt>
                <c:pt idx="24">
                  <c:v>655.47869454697388</c:v>
                </c:pt>
                <c:pt idx="25">
                  <c:v>1607.7126436182257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6-451D-9355-83028A952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0363999"/>
        <c:axId val="1900365663"/>
      </c:barChart>
      <c:catAx>
        <c:axId val="1900363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00365663"/>
        <c:crosses val="autoZero"/>
        <c:auto val="1"/>
        <c:lblAlgn val="ctr"/>
        <c:lblOffset val="100"/>
        <c:noMultiLvlLbl val="0"/>
      </c:catAx>
      <c:valAx>
        <c:axId val="1900365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00363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BFDFAC6-D8A7-49A5-BBBE-EEB9273F27F1}">
  <sheetPr/>
  <sheetViews>
    <sheetView zoomScale="90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5BC0D46-78FD-4FEA-B740-200BDCEC7F7C}">
  <sheetPr/>
  <sheetViews>
    <sheetView zoomScale="89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4576D51-7E46-46D3-9C1B-AD1ACD0C0713}">
  <sheetPr/>
  <sheetViews>
    <sheetView zoomScale="8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261984A-60B8-4B25-89B2-C4D939346765}">
  <sheetPr/>
  <sheetViews>
    <sheetView zoomScale="8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D901911-F020-49D4-A60C-FBBC56029C28}">
  <sheetPr/>
  <sheetViews>
    <sheetView zoomScale="89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F494E1E-A9BB-497C-80BA-23207E7B9599}">
  <sheetPr/>
  <sheetViews>
    <sheetView zoomScale="89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B8A00DC-F04A-44B2-9FE7-BAB39841787B}">
  <sheetPr/>
  <sheetViews>
    <sheetView zoomScale="89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A9E1B7B-A13C-40F1-84BB-771540941395}">
  <sheetPr/>
  <sheetViews>
    <sheetView zoomScale="89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8378A75-3CE0-43CB-AB66-F59939BB0611}">
  <sheetPr/>
  <sheetViews>
    <sheetView zoomScale="89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8543FC4-17A5-4377-AEFD-9916DA9872B1}">
  <sheetPr/>
  <sheetViews>
    <sheetView zoomScale="89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83B2CE3-49F1-4D7A-9A28-384D8C9D3B13}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untaliitto.fi/kayttoehdot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C:\Users\riikool\AppData\Roaming\Microsoft\Signatures\Muu%20henkil&#246;st&#246;,%20Suomi%20(Riikonen%20Olli)-Image01.jpg" TargetMode="External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2</xdr:col>
      <xdr:colOff>337500</xdr:colOff>
      <xdr:row>15</xdr:row>
      <xdr:rowOff>89160</xdr:rowOff>
    </xdr:to>
    <xdr:pic>
      <xdr:nvPicPr>
        <xdr:cNvPr id="2" name="Picture 1" descr="Icon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53270C-43DF-46FE-A4F5-29F29992F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2038350"/>
          <a:ext cx="1023300" cy="432060"/>
        </a:xfrm>
        <a:prstGeom prst="rect">
          <a:avLst/>
        </a:prstGeom>
      </xdr:spPr>
    </xdr:pic>
    <xdr:clientData/>
  </xdr:twoCellAnchor>
  <xdr:twoCellAnchor>
    <xdr:from>
      <xdr:col>1</xdr:col>
      <xdr:colOff>22860</xdr:colOff>
      <xdr:row>1</xdr:row>
      <xdr:rowOff>15240</xdr:rowOff>
    </xdr:from>
    <xdr:to>
      <xdr:col>1</xdr:col>
      <xdr:colOff>623583</xdr:colOff>
      <xdr:row>2</xdr:row>
      <xdr:rowOff>42840</xdr:rowOff>
    </xdr:to>
    <xdr:sp macro="" textlink="">
      <xdr:nvSpPr>
        <xdr:cNvPr id="5" name="Freeform 12">
          <a:extLst>
            <a:ext uri="{FF2B5EF4-FFF2-40B4-BE49-F238E27FC236}">
              <a16:creationId xmlns:a16="http://schemas.microsoft.com/office/drawing/2014/main" id="{2757B014-752C-4D36-AA0D-5E3446CCFFA6}"/>
            </a:ext>
          </a:extLst>
        </xdr:cNvPr>
        <xdr:cNvSpPr>
          <a:spLocks noChangeAspect="1" noEditPoints="1"/>
        </xdr:cNvSpPr>
      </xdr:nvSpPr>
      <xdr:spPr bwMode="auto">
        <a:xfrm>
          <a:off x="731520" y="167640"/>
          <a:ext cx="600723" cy="180000"/>
        </a:xfrm>
        <a:custGeom>
          <a:avLst/>
          <a:gdLst>
            <a:gd name="T0" fmla="*/ 9184 w 9693"/>
            <a:gd name="T1" fmla="*/ 1940 h 2907"/>
            <a:gd name="T2" fmla="*/ 8737 w 9693"/>
            <a:gd name="T3" fmla="*/ 1622 h 2907"/>
            <a:gd name="T4" fmla="*/ 8139 w 9693"/>
            <a:gd name="T5" fmla="*/ 1702 h 2907"/>
            <a:gd name="T6" fmla="*/ 8044 w 9693"/>
            <a:gd name="T7" fmla="*/ 2192 h 2907"/>
            <a:gd name="T8" fmla="*/ 8413 w 9693"/>
            <a:gd name="T9" fmla="*/ 2652 h 2907"/>
            <a:gd name="T10" fmla="*/ 8956 w 9693"/>
            <a:gd name="T11" fmla="*/ 2734 h 2907"/>
            <a:gd name="T12" fmla="*/ 9294 w 9693"/>
            <a:gd name="T13" fmla="*/ 2339 h 2907"/>
            <a:gd name="T14" fmla="*/ 7825 w 9693"/>
            <a:gd name="T15" fmla="*/ 1750 h 2907"/>
            <a:gd name="T16" fmla="*/ 8454 w 9693"/>
            <a:gd name="T17" fmla="*/ 1473 h 2907"/>
            <a:gd name="T18" fmla="*/ 9310 w 9693"/>
            <a:gd name="T19" fmla="*/ 1573 h 2907"/>
            <a:gd name="T20" fmla="*/ 9674 w 9693"/>
            <a:gd name="T21" fmla="*/ 1968 h 2907"/>
            <a:gd name="T22" fmla="*/ 9528 w 9693"/>
            <a:gd name="T23" fmla="*/ 2543 h 2907"/>
            <a:gd name="T24" fmla="*/ 8921 w 9693"/>
            <a:gd name="T25" fmla="*/ 2875 h 2907"/>
            <a:gd name="T26" fmla="*/ 8173 w 9693"/>
            <a:gd name="T27" fmla="*/ 2843 h 2907"/>
            <a:gd name="T28" fmla="*/ 7665 w 9693"/>
            <a:gd name="T29" fmla="*/ 2463 h 2907"/>
            <a:gd name="T30" fmla="*/ 7217 w 9693"/>
            <a:gd name="T31" fmla="*/ 1797 h 2907"/>
            <a:gd name="T32" fmla="*/ 6694 w 9693"/>
            <a:gd name="T33" fmla="*/ 1783 h 2907"/>
            <a:gd name="T34" fmla="*/ 6259 w 9693"/>
            <a:gd name="T35" fmla="*/ 2752 h 2907"/>
            <a:gd name="T36" fmla="*/ 5945 w 9693"/>
            <a:gd name="T37" fmla="*/ 1676 h 2907"/>
            <a:gd name="T38" fmla="*/ 6485 w 9693"/>
            <a:gd name="T39" fmla="*/ 1539 h 2907"/>
            <a:gd name="T40" fmla="*/ 5043 w 9693"/>
            <a:gd name="T41" fmla="*/ 1714 h 2907"/>
            <a:gd name="T42" fmla="*/ 4634 w 9693"/>
            <a:gd name="T43" fmla="*/ 2663 h 2907"/>
            <a:gd name="T44" fmla="*/ 4215 w 9693"/>
            <a:gd name="T45" fmla="*/ 1857 h 2907"/>
            <a:gd name="T46" fmla="*/ 3762 w 9693"/>
            <a:gd name="T47" fmla="*/ 1738 h 2907"/>
            <a:gd name="T48" fmla="*/ 3241 w 9693"/>
            <a:gd name="T49" fmla="*/ 1539 h 2907"/>
            <a:gd name="T50" fmla="*/ 3233 w 9693"/>
            <a:gd name="T51" fmla="*/ 2843 h 2907"/>
            <a:gd name="T52" fmla="*/ 2738 w 9693"/>
            <a:gd name="T53" fmla="*/ 1572 h 2907"/>
            <a:gd name="T54" fmla="*/ 2304 w 9693"/>
            <a:gd name="T55" fmla="*/ 2663 h 2907"/>
            <a:gd name="T56" fmla="*/ 1885 w 9693"/>
            <a:gd name="T57" fmla="*/ 1857 h 2907"/>
            <a:gd name="T58" fmla="*/ 16 w 9693"/>
            <a:gd name="T59" fmla="*/ 2824 h 2907"/>
            <a:gd name="T60" fmla="*/ 521 w 9693"/>
            <a:gd name="T61" fmla="*/ 1539 h 2907"/>
            <a:gd name="T62" fmla="*/ 784 w 9693"/>
            <a:gd name="T63" fmla="*/ 2742 h 2907"/>
            <a:gd name="T64" fmla="*/ 1483 w 9693"/>
            <a:gd name="T65" fmla="*/ 2422 h 2907"/>
            <a:gd name="T66" fmla="*/ 8242 w 9693"/>
            <a:gd name="T67" fmla="*/ 100 h 2907"/>
            <a:gd name="T68" fmla="*/ 9595 w 9693"/>
            <a:gd name="T69" fmla="*/ 1261 h 2907"/>
            <a:gd name="T70" fmla="*/ 8940 w 9693"/>
            <a:gd name="T71" fmla="*/ 1099 h 2907"/>
            <a:gd name="T72" fmla="*/ 7676 w 9693"/>
            <a:gd name="T73" fmla="*/ 1188 h 2907"/>
            <a:gd name="T74" fmla="*/ 7503 w 9693"/>
            <a:gd name="T75" fmla="*/ 181 h 2907"/>
            <a:gd name="T76" fmla="*/ 7081 w 9693"/>
            <a:gd name="T77" fmla="*/ 1130 h 2907"/>
            <a:gd name="T78" fmla="*/ 6663 w 9693"/>
            <a:gd name="T79" fmla="*/ 324 h 2907"/>
            <a:gd name="T80" fmla="*/ 6196 w 9693"/>
            <a:gd name="T81" fmla="*/ 204 h 2907"/>
            <a:gd name="T82" fmla="*/ 5797 w 9693"/>
            <a:gd name="T83" fmla="*/ 1323 h 2907"/>
            <a:gd name="T84" fmla="*/ 4154 w 9693"/>
            <a:gd name="T85" fmla="*/ 1290 h 2907"/>
            <a:gd name="T86" fmla="*/ 3984 w 9693"/>
            <a:gd name="T87" fmla="*/ 324 h 2907"/>
            <a:gd name="T88" fmla="*/ 5528 w 9693"/>
            <a:gd name="T89" fmla="*/ 110 h 2907"/>
            <a:gd name="T90" fmla="*/ 5678 w 9693"/>
            <a:gd name="T91" fmla="*/ 279 h 2907"/>
            <a:gd name="T92" fmla="*/ 3574 w 9693"/>
            <a:gd name="T93" fmla="*/ 922 h 2907"/>
            <a:gd name="T94" fmla="*/ 3210 w 9693"/>
            <a:gd name="T95" fmla="*/ 1290 h 2907"/>
            <a:gd name="T96" fmla="*/ 2500 w 9693"/>
            <a:gd name="T97" fmla="*/ 1316 h 2907"/>
            <a:gd name="T98" fmla="*/ 2064 w 9693"/>
            <a:gd name="T99" fmla="*/ 1013 h 2907"/>
            <a:gd name="T100" fmla="*/ 1978 w 9693"/>
            <a:gd name="T101" fmla="*/ 73 h 2907"/>
            <a:gd name="T102" fmla="*/ 2440 w 9693"/>
            <a:gd name="T103" fmla="*/ 801 h 2907"/>
            <a:gd name="T104" fmla="*/ 2715 w 9693"/>
            <a:gd name="T105" fmla="*/ 1200 h 2907"/>
            <a:gd name="T106" fmla="*/ 3209 w 9693"/>
            <a:gd name="T107" fmla="*/ 1162 h 2907"/>
            <a:gd name="T108" fmla="*/ 3488 w 9693"/>
            <a:gd name="T109" fmla="*/ 692 h 2907"/>
            <a:gd name="T110" fmla="*/ 3673 w 9693"/>
            <a:gd name="T111" fmla="*/ 16 h 2907"/>
            <a:gd name="T112" fmla="*/ 1110 w 9693"/>
            <a:gd name="T113" fmla="*/ 1206 h 2907"/>
            <a:gd name="T114" fmla="*/ 470 w 9693"/>
            <a:gd name="T115" fmla="*/ 986 h 2907"/>
            <a:gd name="T116" fmla="*/ 49 w 9693"/>
            <a:gd name="T117" fmla="*/ 1093 h 2907"/>
            <a:gd name="T118" fmla="*/ 486 w 9693"/>
            <a:gd name="T119" fmla="*/ 111 h 2907"/>
            <a:gd name="T120" fmla="*/ 1764 w 9693"/>
            <a:gd name="T121" fmla="*/ 35 h 2907"/>
            <a:gd name="T122" fmla="*/ 1579 w 9693"/>
            <a:gd name="T123" fmla="*/ 1101 h 29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9693" h="2907">
              <a:moveTo>
                <a:pt x="9444" y="838"/>
              </a:moveTo>
              <a:lnTo>
                <a:pt x="9690" y="535"/>
              </a:lnTo>
              <a:lnTo>
                <a:pt x="9444" y="203"/>
              </a:lnTo>
              <a:lnTo>
                <a:pt x="9444" y="838"/>
              </a:lnTo>
              <a:close/>
              <a:moveTo>
                <a:pt x="9296" y="2297"/>
              </a:moveTo>
              <a:lnTo>
                <a:pt x="9295" y="2257"/>
              </a:lnTo>
              <a:lnTo>
                <a:pt x="9291" y="2218"/>
              </a:lnTo>
              <a:lnTo>
                <a:pt x="9285" y="2180"/>
              </a:lnTo>
              <a:lnTo>
                <a:pt x="9277" y="2142"/>
              </a:lnTo>
              <a:lnTo>
                <a:pt x="9266" y="2106"/>
              </a:lnTo>
              <a:lnTo>
                <a:pt x="9253" y="2071"/>
              </a:lnTo>
              <a:lnTo>
                <a:pt x="9239" y="2036"/>
              </a:lnTo>
              <a:lnTo>
                <a:pt x="9222" y="2003"/>
              </a:lnTo>
              <a:lnTo>
                <a:pt x="9204" y="1971"/>
              </a:lnTo>
              <a:lnTo>
                <a:pt x="9184" y="1940"/>
              </a:lnTo>
              <a:lnTo>
                <a:pt x="9162" y="1910"/>
              </a:lnTo>
              <a:lnTo>
                <a:pt x="9139" y="1881"/>
              </a:lnTo>
              <a:lnTo>
                <a:pt x="9114" y="1853"/>
              </a:lnTo>
              <a:lnTo>
                <a:pt x="9088" y="1827"/>
              </a:lnTo>
              <a:lnTo>
                <a:pt x="9061" y="1802"/>
              </a:lnTo>
              <a:lnTo>
                <a:pt x="9032" y="1778"/>
              </a:lnTo>
              <a:lnTo>
                <a:pt x="9002" y="1755"/>
              </a:lnTo>
              <a:lnTo>
                <a:pt x="8987" y="1744"/>
              </a:lnTo>
              <a:lnTo>
                <a:pt x="8972" y="1734"/>
              </a:lnTo>
              <a:lnTo>
                <a:pt x="8940" y="1713"/>
              </a:lnTo>
              <a:lnTo>
                <a:pt x="8908" y="1695"/>
              </a:lnTo>
              <a:lnTo>
                <a:pt x="8875" y="1677"/>
              </a:lnTo>
              <a:lnTo>
                <a:pt x="8841" y="1661"/>
              </a:lnTo>
              <a:lnTo>
                <a:pt x="8772" y="1633"/>
              </a:lnTo>
              <a:lnTo>
                <a:pt x="8737" y="1622"/>
              </a:lnTo>
              <a:lnTo>
                <a:pt x="8702" y="1611"/>
              </a:lnTo>
              <a:lnTo>
                <a:pt x="8666" y="1603"/>
              </a:lnTo>
              <a:lnTo>
                <a:pt x="8630" y="1595"/>
              </a:lnTo>
              <a:lnTo>
                <a:pt x="8595" y="1590"/>
              </a:lnTo>
              <a:lnTo>
                <a:pt x="8559" y="1586"/>
              </a:lnTo>
              <a:lnTo>
                <a:pt x="8489" y="1583"/>
              </a:lnTo>
              <a:lnTo>
                <a:pt x="8427" y="1585"/>
              </a:lnTo>
              <a:lnTo>
                <a:pt x="8369" y="1592"/>
              </a:lnTo>
              <a:lnTo>
                <a:pt x="8317" y="1603"/>
              </a:lnTo>
              <a:lnTo>
                <a:pt x="8270" y="1619"/>
              </a:lnTo>
              <a:lnTo>
                <a:pt x="8227" y="1638"/>
              </a:lnTo>
              <a:lnTo>
                <a:pt x="8207" y="1649"/>
              </a:lnTo>
              <a:lnTo>
                <a:pt x="8188" y="1661"/>
              </a:lnTo>
              <a:lnTo>
                <a:pt x="8155" y="1688"/>
              </a:lnTo>
              <a:lnTo>
                <a:pt x="8139" y="1702"/>
              </a:lnTo>
              <a:lnTo>
                <a:pt x="8125" y="1717"/>
              </a:lnTo>
              <a:lnTo>
                <a:pt x="8099" y="1749"/>
              </a:lnTo>
              <a:lnTo>
                <a:pt x="8077" y="1784"/>
              </a:lnTo>
              <a:lnTo>
                <a:pt x="8068" y="1802"/>
              </a:lnTo>
              <a:lnTo>
                <a:pt x="8059" y="1821"/>
              </a:lnTo>
              <a:lnTo>
                <a:pt x="8045" y="1860"/>
              </a:lnTo>
              <a:lnTo>
                <a:pt x="8034" y="1901"/>
              </a:lnTo>
              <a:lnTo>
                <a:pt x="8026" y="1944"/>
              </a:lnTo>
              <a:lnTo>
                <a:pt x="8022" y="1987"/>
              </a:lnTo>
              <a:lnTo>
                <a:pt x="8020" y="2032"/>
              </a:lnTo>
              <a:lnTo>
                <a:pt x="8023" y="2082"/>
              </a:lnTo>
              <a:lnTo>
                <a:pt x="8026" y="2108"/>
              </a:lnTo>
              <a:lnTo>
                <a:pt x="8031" y="2135"/>
              </a:lnTo>
              <a:lnTo>
                <a:pt x="8037" y="2163"/>
              </a:lnTo>
              <a:lnTo>
                <a:pt x="8044" y="2192"/>
              </a:lnTo>
              <a:lnTo>
                <a:pt x="8053" y="2221"/>
              </a:lnTo>
              <a:lnTo>
                <a:pt x="8063" y="2250"/>
              </a:lnTo>
              <a:lnTo>
                <a:pt x="8075" y="2280"/>
              </a:lnTo>
              <a:lnTo>
                <a:pt x="8088" y="2310"/>
              </a:lnTo>
              <a:lnTo>
                <a:pt x="8103" y="2339"/>
              </a:lnTo>
              <a:lnTo>
                <a:pt x="8119" y="2369"/>
              </a:lnTo>
              <a:lnTo>
                <a:pt x="8137" y="2399"/>
              </a:lnTo>
              <a:lnTo>
                <a:pt x="8157" y="2428"/>
              </a:lnTo>
              <a:lnTo>
                <a:pt x="8201" y="2484"/>
              </a:lnTo>
              <a:lnTo>
                <a:pt x="8252" y="2538"/>
              </a:lnTo>
              <a:lnTo>
                <a:pt x="8281" y="2563"/>
              </a:lnTo>
              <a:lnTo>
                <a:pt x="8311" y="2587"/>
              </a:lnTo>
              <a:lnTo>
                <a:pt x="8343" y="2610"/>
              </a:lnTo>
              <a:lnTo>
                <a:pt x="8377" y="2632"/>
              </a:lnTo>
              <a:lnTo>
                <a:pt x="8413" y="2652"/>
              </a:lnTo>
              <a:lnTo>
                <a:pt x="8451" y="2671"/>
              </a:lnTo>
              <a:lnTo>
                <a:pt x="8490" y="2688"/>
              </a:lnTo>
              <a:lnTo>
                <a:pt x="8532" y="2703"/>
              </a:lnTo>
              <a:lnTo>
                <a:pt x="8576" y="2716"/>
              </a:lnTo>
              <a:lnTo>
                <a:pt x="8622" y="2727"/>
              </a:lnTo>
              <a:lnTo>
                <a:pt x="8670" y="2735"/>
              </a:lnTo>
              <a:lnTo>
                <a:pt x="8695" y="2739"/>
              </a:lnTo>
              <a:lnTo>
                <a:pt x="8720" y="2742"/>
              </a:lnTo>
              <a:lnTo>
                <a:pt x="8773" y="2746"/>
              </a:lnTo>
              <a:lnTo>
                <a:pt x="8827" y="2747"/>
              </a:lnTo>
              <a:lnTo>
                <a:pt x="8858" y="2746"/>
              </a:lnTo>
              <a:lnTo>
                <a:pt x="8888" y="2744"/>
              </a:lnTo>
              <a:lnTo>
                <a:pt x="8916" y="2741"/>
              </a:lnTo>
              <a:lnTo>
                <a:pt x="8943" y="2737"/>
              </a:lnTo>
              <a:lnTo>
                <a:pt x="8956" y="2734"/>
              </a:lnTo>
              <a:lnTo>
                <a:pt x="8969" y="2731"/>
              </a:lnTo>
              <a:lnTo>
                <a:pt x="8994" y="2725"/>
              </a:lnTo>
              <a:lnTo>
                <a:pt x="9041" y="2708"/>
              </a:lnTo>
              <a:lnTo>
                <a:pt x="9084" y="2688"/>
              </a:lnTo>
              <a:lnTo>
                <a:pt x="9103" y="2676"/>
              </a:lnTo>
              <a:lnTo>
                <a:pt x="9122" y="2664"/>
              </a:lnTo>
              <a:lnTo>
                <a:pt x="9156" y="2637"/>
              </a:lnTo>
              <a:lnTo>
                <a:pt x="9187" y="2606"/>
              </a:lnTo>
              <a:lnTo>
                <a:pt x="9213" y="2573"/>
              </a:lnTo>
              <a:lnTo>
                <a:pt x="9236" y="2538"/>
              </a:lnTo>
              <a:lnTo>
                <a:pt x="9254" y="2501"/>
              </a:lnTo>
              <a:lnTo>
                <a:pt x="9270" y="2462"/>
              </a:lnTo>
              <a:lnTo>
                <a:pt x="9281" y="2422"/>
              </a:lnTo>
              <a:lnTo>
                <a:pt x="9289" y="2381"/>
              </a:lnTo>
              <a:lnTo>
                <a:pt x="9294" y="2339"/>
              </a:lnTo>
              <a:lnTo>
                <a:pt x="9296" y="2297"/>
              </a:lnTo>
              <a:close/>
              <a:moveTo>
                <a:pt x="7605" y="2218"/>
              </a:moveTo>
              <a:lnTo>
                <a:pt x="7606" y="2174"/>
              </a:lnTo>
              <a:lnTo>
                <a:pt x="7611" y="2130"/>
              </a:lnTo>
              <a:lnTo>
                <a:pt x="7619" y="2088"/>
              </a:lnTo>
              <a:lnTo>
                <a:pt x="7629" y="2047"/>
              </a:lnTo>
              <a:lnTo>
                <a:pt x="7643" y="2007"/>
              </a:lnTo>
              <a:lnTo>
                <a:pt x="7659" y="1969"/>
              </a:lnTo>
              <a:lnTo>
                <a:pt x="7678" y="1932"/>
              </a:lnTo>
              <a:lnTo>
                <a:pt x="7700" y="1896"/>
              </a:lnTo>
              <a:lnTo>
                <a:pt x="7724" y="1861"/>
              </a:lnTo>
              <a:lnTo>
                <a:pt x="7750" y="1827"/>
              </a:lnTo>
              <a:lnTo>
                <a:pt x="7778" y="1795"/>
              </a:lnTo>
              <a:lnTo>
                <a:pt x="7809" y="1764"/>
              </a:lnTo>
              <a:lnTo>
                <a:pt x="7825" y="1750"/>
              </a:lnTo>
              <a:lnTo>
                <a:pt x="7841" y="1735"/>
              </a:lnTo>
              <a:lnTo>
                <a:pt x="7876" y="1707"/>
              </a:lnTo>
              <a:lnTo>
                <a:pt x="7912" y="1680"/>
              </a:lnTo>
              <a:lnTo>
                <a:pt x="7950" y="1655"/>
              </a:lnTo>
              <a:lnTo>
                <a:pt x="7990" y="1631"/>
              </a:lnTo>
              <a:lnTo>
                <a:pt x="8031" y="1609"/>
              </a:lnTo>
              <a:lnTo>
                <a:pt x="8074" y="1588"/>
              </a:lnTo>
              <a:lnTo>
                <a:pt x="8118" y="1568"/>
              </a:lnTo>
              <a:lnTo>
                <a:pt x="8163" y="1550"/>
              </a:lnTo>
              <a:lnTo>
                <a:pt x="8209" y="1533"/>
              </a:lnTo>
              <a:lnTo>
                <a:pt x="8256" y="1518"/>
              </a:lnTo>
              <a:lnTo>
                <a:pt x="8305" y="1505"/>
              </a:lnTo>
              <a:lnTo>
                <a:pt x="8354" y="1493"/>
              </a:lnTo>
              <a:lnTo>
                <a:pt x="8403" y="1482"/>
              </a:lnTo>
              <a:lnTo>
                <a:pt x="8454" y="1473"/>
              </a:lnTo>
              <a:lnTo>
                <a:pt x="8504" y="1466"/>
              </a:lnTo>
              <a:lnTo>
                <a:pt x="8556" y="1460"/>
              </a:lnTo>
              <a:lnTo>
                <a:pt x="8607" y="1456"/>
              </a:lnTo>
              <a:lnTo>
                <a:pt x="8711" y="1452"/>
              </a:lnTo>
              <a:lnTo>
                <a:pt x="8764" y="1452"/>
              </a:lnTo>
              <a:lnTo>
                <a:pt x="8816" y="1456"/>
              </a:lnTo>
              <a:lnTo>
                <a:pt x="8867" y="1459"/>
              </a:lnTo>
              <a:lnTo>
                <a:pt x="8917" y="1465"/>
              </a:lnTo>
              <a:lnTo>
                <a:pt x="8966" y="1471"/>
              </a:lnTo>
              <a:lnTo>
                <a:pt x="9013" y="1479"/>
              </a:lnTo>
              <a:lnTo>
                <a:pt x="9105" y="1499"/>
              </a:lnTo>
              <a:lnTo>
                <a:pt x="9191" y="1525"/>
              </a:lnTo>
              <a:lnTo>
                <a:pt x="9232" y="1539"/>
              </a:lnTo>
              <a:lnTo>
                <a:pt x="9272" y="1555"/>
              </a:lnTo>
              <a:lnTo>
                <a:pt x="9310" y="1573"/>
              </a:lnTo>
              <a:lnTo>
                <a:pt x="9347" y="1591"/>
              </a:lnTo>
              <a:lnTo>
                <a:pt x="9382" y="1611"/>
              </a:lnTo>
              <a:lnTo>
                <a:pt x="9416" y="1632"/>
              </a:lnTo>
              <a:lnTo>
                <a:pt x="9447" y="1654"/>
              </a:lnTo>
              <a:lnTo>
                <a:pt x="9478" y="1677"/>
              </a:lnTo>
              <a:lnTo>
                <a:pt x="9506" y="1701"/>
              </a:lnTo>
              <a:lnTo>
                <a:pt x="9532" y="1727"/>
              </a:lnTo>
              <a:lnTo>
                <a:pt x="9557" y="1753"/>
              </a:lnTo>
              <a:lnTo>
                <a:pt x="9580" y="1781"/>
              </a:lnTo>
              <a:lnTo>
                <a:pt x="9601" y="1810"/>
              </a:lnTo>
              <a:lnTo>
                <a:pt x="9620" y="1839"/>
              </a:lnTo>
              <a:lnTo>
                <a:pt x="9636" y="1870"/>
              </a:lnTo>
              <a:lnTo>
                <a:pt x="9651" y="1902"/>
              </a:lnTo>
              <a:lnTo>
                <a:pt x="9664" y="1934"/>
              </a:lnTo>
              <a:lnTo>
                <a:pt x="9674" y="1968"/>
              </a:lnTo>
              <a:lnTo>
                <a:pt x="9682" y="2002"/>
              </a:lnTo>
              <a:lnTo>
                <a:pt x="9688" y="2038"/>
              </a:lnTo>
              <a:lnTo>
                <a:pt x="9692" y="2074"/>
              </a:lnTo>
              <a:lnTo>
                <a:pt x="9693" y="2111"/>
              </a:lnTo>
              <a:lnTo>
                <a:pt x="9691" y="2156"/>
              </a:lnTo>
              <a:lnTo>
                <a:pt x="9687" y="2199"/>
              </a:lnTo>
              <a:lnTo>
                <a:pt x="9680" y="2242"/>
              </a:lnTo>
              <a:lnTo>
                <a:pt x="9669" y="2284"/>
              </a:lnTo>
              <a:lnTo>
                <a:pt x="9656" y="2324"/>
              </a:lnTo>
              <a:lnTo>
                <a:pt x="9641" y="2363"/>
              </a:lnTo>
              <a:lnTo>
                <a:pt x="9623" y="2402"/>
              </a:lnTo>
              <a:lnTo>
                <a:pt x="9603" y="2439"/>
              </a:lnTo>
              <a:lnTo>
                <a:pt x="9580" y="2475"/>
              </a:lnTo>
              <a:lnTo>
                <a:pt x="9555" y="2509"/>
              </a:lnTo>
              <a:lnTo>
                <a:pt x="9528" y="2543"/>
              </a:lnTo>
              <a:lnTo>
                <a:pt x="9498" y="2575"/>
              </a:lnTo>
              <a:lnTo>
                <a:pt x="9467" y="2605"/>
              </a:lnTo>
              <a:lnTo>
                <a:pt x="9434" y="2635"/>
              </a:lnTo>
              <a:lnTo>
                <a:pt x="9399" y="2663"/>
              </a:lnTo>
              <a:lnTo>
                <a:pt x="9362" y="2690"/>
              </a:lnTo>
              <a:lnTo>
                <a:pt x="9324" y="2715"/>
              </a:lnTo>
              <a:lnTo>
                <a:pt x="9284" y="2739"/>
              </a:lnTo>
              <a:lnTo>
                <a:pt x="9243" y="2761"/>
              </a:lnTo>
              <a:lnTo>
                <a:pt x="9200" y="2782"/>
              </a:lnTo>
              <a:lnTo>
                <a:pt x="9156" y="2802"/>
              </a:lnTo>
              <a:lnTo>
                <a:pt x="9111" y="2819"/>
              </a:lnTo>
              <a:lnTo>
                <a:pt x="9065" y="2836"/>
              </a:lnTo>
              <a:lnTo>
                <a:pt x="9018" y="2850"/>
              </a:lnTo>
              <a:lnTo>
                <a:pt x="8970" y="2863"/>
              </a:lnTo>
              <a:lnTo>
                <a:pt x="8921" y="2875"/>
              </a:lnTo>
              <a:lnTo>
                <a:pt x="8872" y="2885"/>
              </a:lnTo>
              <a:lnTo>
                <a:pt x="8822" y="2893"/>
              </a:lnTo>
              <a:lnTo>
                <a:pt x="8771" y="2899"/>
              </a:lnTo>
              <a:lnTo>
                <a:pt x="8720" y="2903"/>
              </a:lnTo>
              <a:lnTo>
                <a:pt x="8669" y="2906"/>
              </a:lnTo>
              <a:lnTo>
                <a:pt x="8617" y="2907"/>
              </a:lnTo>
              <a:lnTo>
                <a:pt x="8564" y="2906"/>
              </a:lnTo>
              <a:lnTo>
                <a:pt x="8511" y="2904"/>
              </a:lnTo>
              <a:lnTo>
                <a:pt x="8460" y="2900"/>
              </a:lnTo>
              <a:lnTo>
                <a:pt x="8410" y="2894"/>
              </a:lnTo>
              <a:lnTo>
                <a:pt x="8360" y="2887"/>
              </a:lnTo>
              <a:lnTo>
                <a:pt x="8312" y="2878"/>
              </a:lnTo>
              <a:lnTo>
                <a:pt x="8264" y="2868"/>
              </a:lnTo>
              <a:lnTo>
                <a:pt x="8218" y="2856"/>
              </a:lnTo>
              <a:lnTo>
                <a:pt x="8173" y="2843"/>
              </a:lnTo>
              <a:lnTo>
                <a:pt x="8129" y="2828"/>
              </a:lnTo>
              <a:lnTo>
                <a:pt x="8087" y="2812"/>
              </a:lnTo>
              <a:lnTo>
                <a:pt x="8046" y="2795"/>
              </a:lnTo>
              <a:lnTo>
                <a:pt x="7968" y="2756"/>
              </a:lnTo>
              <a:lnTo>
                <a:pt x="7932" y="2735"/>
              </a:lnTo>
              <a:lnTo>
                <a:pt x="7897" y="2713"/>
              </a:lnTo>
              <a:lnTo>
                <a:pt x="7864" y="2690"/>
              </a:lnTo>
              <a:lnTo>
                <a:pt x="7832" y="2665"/>
              </a:lnTo>
              <a:lnTo>
                <a:pt x="7802" y="2639"/>
              </a:lnTo>
              <a:lnTo>
                <a:pt x="7775" y="2612"/>
              </a:lnTo>
              <a:lnTo>
                <a:pt x="7749" y="2585"/>
              </a:lnTo>
              <a:lnTo>
                <a:pt x="7725" y="2556"/>
              </a:lnTo>
              <a:lnTo>
                <a:pt x="7703" y="2526"/>
              </a:lnTo>
              <a:lnTo>
                <a:pt x="7683" y="2495"/>
              </a:lnTo>
              <a:lnTo>
                <a:pt x="7665" y="2463"/>
              </a:lnTo>
              <a:lnTo>
                <a:pt x="7649" y="2431"/>
              </a:lnTo>
              <a:lnTo>
                <a:pt x="7636" y="2397"/>
              </a:lnTo>
              <a:lnTo>
                <a:pt x="7625" y="2363"/>
              </a:lnTo>
              <a:lnTo>
                <a:pt x="7616" y="2328"/>
              </a:lnTo>
              <a:lnTo>
                <a:pt x="7610" y="2292"/>
              </a:lnTo>
              <a:lnTo>
                <a:pt x="7606" y="2256"/>
              </a:lnTo>
              <a:lnTo>
                <a:pt x="7605" y="2218"/>
              </a:lnTo>
              <a:close/>
              <a:moveTo>
                <a:pt x="7425" y="2017"/>
              </a:moveTo>
              <a:lnTo>
                <a:pt x="7393" y="2025"/>
              </a:lnTo>
              <a:lnTo>
                <a:pt x="7357" y="1969"/>
              </a:lnTo>
              <a:lnTo>
                <a:pt x="7322" y="1918"/>
              </a:lnTo>
              <a:lnTo>
                <a:pt x="7288" y="1873"/>
              </a:lnTo>
              <a:lnTo>
                <a:pt x="7270" y="1852"/>
              </a:lnTo>
              <a:lnTo>
                <a:pt x="7252" y="1833"/>
              </a:lnTo>
              <a:lnTo>
                <a:pt x="7217" y="1797"/>
              </a:lnTo>
              <a:lnTo>
                <a:pt x="7181" y="1765"/>
              </a:lnTo>
              <a:lnTo>
                <a:pt x="7145" y="1738"/>
              </a:lnTo>
              <a:lnTo>
                <a:pt x="7126" y="1725"/>
              </a:lnTo>
              <a:lnTo>
                <a:pt x="7107" y="1714"/>
              </a:lnTo>
              <a:lnTo>
                <a:pt x="7067" y="1693"/>
              </a:lnTo>
              <a:lnTo>
                <a:pt x="7025" y="1676"/>
              </a:lnTo>
              <a:lnTo>
                <a:pt x="6980" y="1662"/>
              </a:lnTo>
              <a:lnTo>
                <a:pt x="6933" y="1651"/>
              </a:lnTo>
              <a:lnTo>
                <a:pt x="6883" y="1641"/>
              </a:lnTo>
              <a:lnTo>
                <a:pt x="6830" y="1634"/>
              </a:lnTo>
              <a:lnTo>
                <a:pt x="6773" y="1629"/>
              </a:lnTo>
              <a:lnTo>
                <a:pt x="6711" y="1626"/>
              </a:lnTo>
              <a:lnTo>
                <a:pt x="6704" y="1668"/>
              </a:lnTo>
              <a:lnTo>
                <a:pt x="6698" y="1720"/>
              </a:lnTo>
              <a:lnTo>
                <a:pt x="6694" y="1783"/>
              </a:lnTo>
              <a:lnTo>
                <a:pt x="6692" y="1859"/>
              </a:lnTo>
              <a:lnTo>
                <a:pt x="6692" y="2538"/>
              </a:lnTo>
              <a:lnTo>
                <a:pt x="6695" y="2626"/>
              </a:lnTo>
              <a:lnTo>
                <a:pt x="6697" y="2663"/>
              </a:lnTo>
              <a:lnTo>
                <a:pt x="6700" y="2697"/>
              </a:lnTo>
              <a:lnTo>
                <a:pt x="6708" y="2752"/>
              </a:lnTo>
              <a:lnTo>
                <a:pt x="6718" y="2794"/>
              </a:lnTo>
              <a:lnTo>
                <a:pt x="6727" y="2824"/>
              </a:lnTo>
              <a:lnTo>
                <a:pt x="6735" y="2843"/>
              </a:lnTo>
              <a:lnTo>
                <a:pt x="6743" y="2856"/>
              </a:lnTo>
              <a:lnTo>
                <a:pt x="6228" y="2856"/>
              </a:lnTo>
              <a:lnTo>
                <a:pt x="6235" y="2843"/>
              </a:lnTo>
              <a:lnTo>
                <a:pt x="6242" y="2824"/>
              </a:lnTo>
              <a:lnTo>
                <a:pt x="6250" y="2794"/>
              </a:lnTo>
              <a:lnTo>
                <a:pt x="6259" y="2752"/>
              </a:lnTo>
              <a:lnTo>
                <a:pt x="6266" y="2697"/>
              </a:lnTo>
              <a:lnTo>
                <a:pt x="6271" y="2626"/>
              </a:lnTo>
              <a:lnTo>
                <a:pt x="6273" y="2538"/>
              </a:lnTo>
              <a:lnTo>
                <a:pt x="6279" y="1857"/>
              </a:lnTo>
              <a:lnTo>
                <a:pt x="6277" y="1782"/>
              </a:lnTo>
              <a:lnTo>
                <a:pt x="6273" y="1719"/>
              </a:lnTo>
              <a:lnTo>
                <a:pt x="6267" y="1667"/>
              </a:lnTo>
              <a:lnTo>
                <a:pt x="6260" y="1626"/>
              </a:lnTo>
              <a:lnTo>
                <a:pt x="6198" y="1629"/>
              </a:lnTo>
              <a:lnTo>
                <a:pt x="6141" y="1634"/>
              </a:lnTo>
              <a:lnTo>
                <a:pt x="6087" y="1641"/>
              </a:lnTo>
              <a:lnTo>
                <a:pt x="6037" y="1651"/>
              </a:lnTo>
              <a:lnTo>
                <a:pt x="6013" y="1656"/>
              </a:lnTo>
              <a:lnTo>
                <a:pt x="5990" y="1662"/>
              </a:lnTo>
              <a:lnTo>
                <a:pt x="5945" y="1676"/>
              </a:lnTo>
              <a:lnTo>
                <a:pt x="5903" y="1693"/>
              </a:lnTo>
              <a:lnTo>
                <a:pt x="5864" y="1714"/>
              </a:lnTo>
              <a:lnTo>
                <a:pt x="5844" y="1725"/>
              </a:lnTo>
              <a:lnTo>
                <a:pt x="5826" y="1738"/>
              </a:lnTo>
              <a:lnTo>
                <a:pt x="5789" y="1765"/>
              </a:lnTo>
              <a:lnTo>
                <a:pt x="5753" y="1797"/>
              </a:lnTo>
              <a:lnTo>
                <a:pt x="5719" y="1833"/>
              </a:lnTo>
              <a:lnTo>
                <a:pt x="5684" y="1873"/>
              </a:lnTo>
              <a:lnTo>
                <a:pt x="5650" y="1918"/>
              </a:lnTo>
              <a:lnTo>
                <a:pt x="5615" y="1969"/>
              </a:lnTo>
              <a:lnTo>
                <a:pt x="5579" y="2025"/>
              </a:lnTo>
              <a:lnTo>
                <a:pt x="5547" y="2017"/>
              </a:lnTo>
              <a:lnTo>
                <a:pt x="5630" y="1534"/>
              </a:lnTo>
              <a:lnTo>
                <a:pt x="6057" y="1536"/>
              </a:lnTo>
              <a:lnTo>
                <a:pt x="6485" y="1539"/>
              </a:lnTo>
              <a:lnTo>
                <a:pt x="6913" y="1536"/>
              </a:lnTo>
              <a:lnTo>
                <a:pt x="7342" y="1534"/>
              </a:lnTo>
              <a:lnTo>
                <a:pt x="7425" y="2017"/>
              </a:lnTo>
              <a:close/>
              <a:moveTo>
                <a:pt x="5360" y="2017"/>
              </a:moveTo>
              <a:lnTo>
                <a:pt x="5328" y="2025"/>
              </a:lnTo>
              <a:lnTo>
                <a:pt x="5293" y="1969"/>
              </a:lnTo>
              <a:lnTo>
                <a:pt x="5258" y="1918"/>
              </a:lnTo>
              <a:lnTo>
                <a:pt x="5223" y="1873"/>
              </a:lnTo>
              <a:lnTo>
                <a:pt x="5206" y="1852"/>
              </a:lnTo>
              <a:lnTo>
                <a:pt x="5188" y="1833"/>
              </a:lnTo>
              <a:lnTo>
                <a:pt x="5153" y="1797"/>
              </a:lnTo>
              <a:lnTo>
                <a:pt x="5118" y="1765"/>
              </a:lnTo>
              <a:lnTo>
                <a:pt x="5081" y="1738"/>
              </a:lnTo>
              <a:lnTo>
                <a:pt x="5062" y="1725"/>
              </a:lnTo>
              <a:lnTo>
                <a:pt x="5043" y="1714"/>
              </a:lnTo>
              <a:lnTo>
                <a:pt x="5003" y="1693"/>
              </a:lnTo>
              <a:lnTo>
                <a:pt x="4961" y="1676"/>
              </a:lnTo>
              <a:lnTo>
                <a:pt x="4917" y="1662"/>
              </a:lnTo>
              <a:lnTo>
                <a:pt x="4870" y="1651"/>
              </a:lnTo>
              <a:lnTo>
                <a:pt x="4820" y="1641"/>
              </a:lnTo>
              <a:lnTo>
                <a:pt x="4766" y="1634"/>
              </a:lnTo>
              <a:lnTo>
                <a:pt x="4709" y="1629"/>
              </a:lnTo>
              <a:lnTo>
                <a:pt x="4648" y="1626"/>
              </a:lnTo>
              <a:lnTo>
                <a:pt x="4641" y="1668"/>
              </a:lnTo>
              <a:lnTo>
                <a:pt x="4635" y="1720"/>
              </a:lnTo>
              <a:lnTo>
                <a:pt x="4630" y="1783"/>
              </a:lnTo>
              <a:lnTo>
                <a:pt x="4629" y="1859"/>
              </a:lnTo>
              <a:lnTo>
                <a:pt x="4629" y="2538"/>
              </a:lnTo>
              <a:lnTo>
                <a:pt x="4631" y="2626"/>
              </a:lnTo>
              <a:lnTo>
                <a:pt x="4634" y="2663"/>
              </a:lnTo>
              <a:lnTo>
                <a:pt x="4637" y="2697"/>
              </a:lnTo>
              <a:lnTo>
                <a:pt x="4645" y="2752"/>
              </a:lnTo>
              <a:lnTo>
                <a:pt x="4654" y="2794"/>
              </a:lnTo>
              <a:lnTo>
                <a:pt x="4664" y="2824"/>
              </a:lnTo>
              <a:lnTo>
                <a:pt x="4672" y="2843"/>
              </a:lnTo>
              <a:lnTo>
                <a:pt x="4680" y="2856"/>
              </a:lnTo>
              <a:lnTo>
                <a:pt x="4164" y="2856"/>
              </a:lnTo>
              <a:lnTo>
                <a:pt x="4171" y="2843"/>
              </a:lnTo>
              <a:lnTo>
                <a:pt x="4178" y="2824"/>
              </a:lnTo>
              <a:lnTo>
                <a:pt x="4187" y="2794"/>
              </a:lnTo>
              <a:lnTo>
                <a:pt x="4195" y="2752"/>
              </a:lnTo>
              <a:lnTo>
                <a:pt x="4202" y="2697"/>
              </a:lnTo>
              <a:lnTo>
                <a:pt x="4207" y="2626"/>
              </a:lnTo>
              <a:lnTo>
                <a:pt x="4209" y="2538"/>
              </a:lnTo>
              <a:lnTo>
                <a:pt x="4215" y="1857"/>
              </a:lnTo>
              <a:lnTo>
                <a:pt x="4213" y="1782"/>
              </a:lnTo>
              <a:lnTo>
                <a:pt x="4209" y="1719"/>
              </a:lnTo>
              <a:lnTo>
                <a:pt x="4203" y="1667"/>
              </a:lnTo>
              <a:lnTo>
                <a:pt x="4196" y="1626"/>
              </a:lnTo>
              <a:lnTo>
                <a:pt x="4134" y="1629"/>
              </a:lnTo>
              <a:lnTo>
                <a:pt x="4077" y="1634"/>
              </a:lnTo>
              <a:lnTo>
                <a:pt x="4023" y="1641"/>
              </a:lnTo>
              <a:lnTo>
                <a:pt x="3973" y="1651"/>
              </a:lnTo>
              <a:lnTo>
                <a:pt x="3949" y="1656"/>
              </a:lnTo>
              <a:lnTo>
                <a:pt x="3926" y="1662"/>
              </a:lnTo>
              <a:lnTo>
                <a:pt x="3882" y="1676"/>
              </a:lnTo>
              <a:lnTo>
                <a:pt x="3840" y="1693"/>
              </a:lnTo>
              <a:lnTo>
                <a:pt x="3800" y="1714"/>
              </a:lnTo>
              <a:lnTo>
                <a:pt x="3781" y="1725"/>
              </a:lnTo>
              <a:lnTo>
                <a:pt x="3762" y="1738"/>
              </a:lnTo>
              <a:lnTo>
                <a:pt x="3725" y="1765"/>
              </a:lnTo>
              <a:lnTo>
                <a:pt x="3690" y="1797"/>
              </a:lnTo>
              <a:lnTo>
                <a:pt x="3655" y="1833"/>
              </a:lnTo>
              <a:lnTo>
                <a:pt x="3620" y="1873"/>
              </a:lnTo>
              <a:lnTo>
                <a:pt x="3586" y="1918"/>
              </a:lnTo>
              <a:lnTo>
                <a:pt x="3551" y="1969"/>
              </a:lnTo>
              <a:lnTo>
                <a:pt x="3516" y="2025"/>
              </a:lnTo>
              <a:lnTo>
                <a:pt x="3484" y="2017"/>
              </a:lnTo>
              <a:lnTo>
                <a:pt x="3566" y="1534"/>
              </a:lnTo>
              <a:lnTo>
                <a:pt x="3994" y="1536"/>
              </a:lnTo>
              <a:lnTo>
                <a:pt x="4422" y="1539"/>
              </a:lnTo>
              <a:lnTo>
                <a:pt x="4849" y="1536"/>
              </a:lnTo>
              <a:lnTo>
                <a:pt x="5277" y="1534"/>
              </a:lnTo>
              <a:lnTo>
                <a:pt x="5360" y="2017"/>
              </a:lnTo>
              <a:close/>
              <a:moveTo>
                <a:pt x="3241" y="1539"/>
              </a:moveTo>
              <a:lnTo>
                <a:pt x="3233" y="1553"/>
              </a:lnTo>
              <a:lnTo>
                <a:pt x="3225" y="1572"/>
              </a:lnTo>
              <a:lnTo>
                <a:pt x="3215" y="1602"/>
              </a:lnTo>
              <a:lnTo>
                <a:pt x="3206" y="1644"/>
              </a:lnTo>
              <a:lnTo>
                <a:pt x="3198" y="1700"/>
              </a:lnTo>
              <a:lnTo>
                <a:pt x="3192" y="1771"/>
              </a:lnTo>
              <a:lnTo>
                <a:pt x="3190" y="1859"/>
              </a:lnTo>
              <a:lnTo>
                <a:pt x="3190" y="2538"/>
              </a:lnTo>
              <a:lnTo>
                <a:pt x="3192" y="2626"/>
              </a:lnTo>
              <a:lnTo>
                <a:pt x="3195" y="2663"/>
              </a:lnTo>
              <a:lnTo>
                <a:pt x="3198" y="2697"/>
              </a:lnTo>
              <a:lnTo>
                <a:pt x="3206" y="2752"/>
              </a:lnTo>
              <a:lnTo>
                <a:pt x="3215" y="2794"/>
              </a:lnTo>
              <a:lnTo>
                <a:pt x="3225" y="2824"/>
              </a:lnTo>
              <a:lnTo>
                <a:pt x="3233" y="2843"/>
              </a:lnTo>
              <a:lnTo>
                <a:pt x="3241" y="2856"/>
              </a:lnTo>
              <a:lnTo>
                <a:pt x="2720" y="2856"/>
              </a:lnTo>
              <a:lnTo>
                <a:pt x="2728" y="2843"/>
              </a:lnTo>
              <a:lnTo>
                <a:pt x="2736" y="2824"/>
              </a:lnTo>
              <a:lnTo>
                <a:pt x="2745" y="2794"/>
              </a:lnTo>
              <a:lnTo>
                <a:pt x="2754" y="2752"/>
              </a:lnTo>
              <a:lnTo>
                <a:pt x="2763" y="2697"/>
              </a:lnTo>
              <a:lnTo>
                <a:pt x="2768" y="2626"/>
              </a:lnTo>
              <a:lnTo>
                <a:pt x="2771" y="2538"/>
              </a:lnTo>
              <a:lnTo>
                <a:pt x="2776" y="1857"/>
              </a:lnTo>
              <a:lnTo>
                <a:pt x="2774" y="1770"/>
              </a:lnTo>
              <a:lnTo>
                <a:pt x="2767" y="1699"/>
              </a:lnTo>
              <a:lnTo>
                <a:pt x="2758" y="1643"/>
              </a:lnTo>
              <a:lnTo>
                <a:pt x="2748" y="1602"/>
              </a:lnTo>
              <a:lnTo>
                <a:pt x="2738" y="1572"/>
              </a:lnTo>
              <a:lnTo>
                <a:pt x="2729" y="1553"/>
              </a:lnTo>
              <a:lnTo>
                <a:pt x="2722" y="1542"/>
              </a:lnTo>
              <a:lnTo>
                <a:pt x="2720" y="1539"/>
              </a:lnTo>
              <a:lnTo>
                <a:pt x="3241" y="1539"/>
              </a:lnTo>
              <a:close/>
              <a:moveTo>
                <a:pt x="2350" y="1539"/>
              </a:moveTo>
              <a:lnTo>
                <a:pt x="2342" y="1553"/>
              </a:lnTo>
              <a:lnTo>
                <a:pt x="2334" y="1572"/>
              </a:lnTo>
              <a:lnTo>
                <a:pt x="2324" y="1602"/>
              </a:lnTo>
              <a:lnTo>
                <a:pt x="2315" y="1644"/>
              </a:lnTo>
              <a:lnTo>
                <a:pt x="2307" y="1700"/>
              </a:lnTo>
              <a:lnTo>
                <a:pt x="2301" y="1771"/>
              </a:lnTo>
              <a:lnTo>
                <a:pt x="2299" y="1859"/>
              </a:lnTo>
              <a:lnTo>
                <a:pt x="2299" y="2538"/>
              </a:lnTo>
              <a:lnTo>
                <a:pt x="2301" y="2626"/>
              </a:lnTo>
              <a:lnTo>
                <a:pt x="2304" y="2663"/>
              </a:lnTo>
              <a:lnTo>
                <a:pt x="2307" y="2697"/>
              </a:lnTo>
              <a:lnTo>
                <a:pt x="2315" y="2752"/>
              </a:lnTo>
              <a:lnTo>
                <a:pt x="2324" y="2794"/>
              </a:lnTo>
              <a:lnTo>
                <a:pt x="2334" y="2824"/>
              </a:lnTo>
              <a:lnTo>
                <a:pt x="2342" y="2843"/>
              </a:lnTo>
              <a:lnTo>
                <a:pt x="2350" y="2856"/>
              </a:lnTo>
              <a:lnTo>
                <a:pt x="1829" y="2856"/>
              </a:lnTo>
              <a:lnTo>
                <a:pt x="1837" y="2843"/>
              </a:lnTo>
              <a:lnTo>
                <a:pt x="1845" y="2824"/>
              </a:lnTo>
              <a:lnTo>
                <a:pt x="1854" y="2794"/>
              </a:lnTo>
              <a:lnTo>
                <a:pt x="1863" y="2752"/>
              </a:lnTo>
              <a:lnTo>
                <a:pt x="1871" y="2697"/>
              </a:lnTo>
              <a:lnTo>
                <a:pt x="1877" y="2626"/>
              </a:lnTo>
              <a:lnTo>
                <a:pt x="1879" y="2538"/>
              </a:lnTo>
              <a:lnTo>
                <a:pt x="1885" y="1857"/>
              </a:lnTo>
              <a:lnTo>
                <a:pt x="1883" y="1770"/>
              </a:lnTo>
              <a:lnTo>
                <a:pt x="1876" y="1699"/>
              </a:lnTo>
              <a:lnTo>
                <a:pt x="1867" y="1643"/>
              </a:lnTo>
              <a:lnTo>
                <a:pt x="1857" y="1602"/>
              </a:lnTo>
              <a:lnTo>
                <a:pt x="1846" y="1572"/>
              </a:lnTo>
              <a:lnTo>
                <a:pt x="1837" y="1553"/>
              </a:lnTo>
              <a:lnTo>
                <a:pt x="1831" y="1542"/>
              </a:lnTo>
              <a:lnTo>
                <a:pt x="1829" y="1539"/>
              </a:lnTo>
              <a:lnTo>
                <a:pt x="2350" y="1539"/>
              </a:lnTo>
              <a:close/>
              <a:moveTo>
                <a:pt x="1537" y="2427"/>
              </a:moveTo>
              <a:lnTo>
                <a:pt x="1454" y="2864"/>
              </a:lnTo>
              <a:lnTo>
                <a:pt x="727" y="2860"/>
              </a:lnTo>
              <a:lnTo>
                <a:pt x="0" y="2856"/>
              </a:lnTo>
              <a:lnTo>
                <a:pt x="8" y="2843"/>
              </a:lnTo>
              <a:lnTo>
                <a:pt x="16" y="2824"/>
              </a:lnTo>
              <a:lnTo>
                <a:pt x="25" y="2794"/>
              </a:lnTo>
              <a:lnTo>
                <a:pt x="35" y="2752"/>
              </a:lnTo>
              <a:lnTo>
                <a:pt x="43" y="2697"/>
              </a:lnTo>
              <a:lnTo>
                <a:pt x="49" y="2626"/>
              </a:lnTo>
              <a:lnTo>
                <a:pt x="51" y="2538"/>
              </a:lnTo>
              <a:lnTo>
                <a:pt x="56" y="1857"/>
              </a:lnTo>
              <a:lnTo>
                <a:pt x="54" y="1770"/>
              </a:lnTo>
              <a:lnTo>
                <a:pt x="48" y="1699"/>
              </a:lnTo>
              <a:lnTo>
                <a:pt x="39" y="1643"/>
              </a:lnTo>
              <a:lnTo>
                <a:pt x="28" y="1602"/>
              </a:lnTo>
              <a:lnTo>
                <a:pt x="18" y="1572"/>
              </a:lnTo>
              <a:lnTo>
                <a:pt x="9" y="1553"/>
              </a:lnTo>
              <a:lnTo>
                <a:pt x="2" y="1542"/>
              </a:lnTo>
              <a:lnTo>
                <a:pt x="0" y="1539"/>
              </a:lnTo>
              <a:lnTo>
                <a:pt x="521" y="1539"/>
              </a:lnTo>
              <a:lnTo>
                <a:pt x="513" y="1553"/>
              </a:lnTo>
              <a:lnTo>
                <a:pt x="505" y="1572"/>
              </a:lnTo>
              <a:lnTo>
                <a:pt x="496" y="1602"/>
              </a:lnTo>
              <a:lnTo>
                <a:pt x="486" y="1644"/>
              </a:lnTo>
              <a:lnTo>
                <a:pt x="478" y="1700"/>
              </a:lnTo>
              <a:lnTo>
                <a:pt x="473" y="1771"/>
              </a:lnTo>
              <a:lnTo>
                <a:pt x="470" y="1859"/>
              </a:lnTo>
              <a:lnTo>
                <a:pt x="470" y="2538"/>
              </a:lnTo>
              <a:lnTo>
                <a:pt x="472" y="2612"/>
              </a:lnTo>
              <a:lnTo>
                <a:pt x="476" y="2675"/>
              </a:lnTo>
              <a:lnTo>
                <a:pt x="482" y="2726"/>
              </a:lnTo>
              <a:lnTo>
                <a:pt x="489" y="2768"/>
              </a:lnTo>
              <a:lnTo>
                <a:pt x="636" y="2759"/>
              </a:lnTo>
              <a:lnTo>
                <a:pt x="710" y="2751"/>
              </a:lnTo>
              <a:lnTo>
                <a:pt x="784" y="2742"/>
              </a:lnTo>
              <a:lnTo>
                <a:pt x="858" y="2730"/>
              </a:lnTo>
              <a:lnTo>
                <a:pt x="930" y="2716"/>
              </a:lnTo>
              <a:lnTo>
                <a:pt x="1001" y="2699"/>
              </a:lnTo>
              <a:lnTo>
                <a:pt x="1070" y="2679"/>
              </a:lnTo>
              <a:lnTo>
                <a:pt x="1137" y="2656"/>
              </a:lnTo>
              <a:lnTo>
                <a:pt x="1201" y="2630"/>
              </a:lnTo>
              <a:lnTo>
                <a:pt x="1261" y="2601"/>
              </a:lnTo>
              <a:lnTo>
                <a:pt x="1290" y="2585"/>
              </a:lnTo>
              <a:lnTo>
                <a:pt x="1318" y="2568"/>
              </a:lnTo>
              <a:lnTo>
                <a:pt x="1371" y="2531"/>
              </a:lnTo>
              <a:lnTo>
                <a:pt x="1396" y="2512"/>
              </a:lnTo>
              <a:lnTo>
                <a:pt x="1420" y="2491"/>
              </a:lnTo>
              <a:lnTo>
                <a:pt x="1442" y="2469"/>
              </a:lnTo>
              <a:lnTo>
                <a:pt x="1463" y="2446"/>
              </a:lnTo>
              <a:lnTo>
                <a:pt x="1483" y="2422"/>
              </a:lnTo>
              <a:lnTo>
                <a:pt x="1501" y="2397"/>
              </a:lnTo>
              <a:lnTo>
                <a:pt x="1537" y="2427"/>
              </a:lnTo>
              <a:close/>
              <a:moveTo>
                <a:pt x="8782" y="838"/>
              </a:moveTo>
              <a:lnTo>
                <a:pt x="8528" y="420"/>
              </a:lnTo>
              <a:lnTo>
                <a:pt x="8484" y="354"/>
              </a:lnTo>
              <a:lnTo>
                <a:pt x="8456" y="316"/>
              </a:lnTo>
              <a:lnTo>
                <a:pt x="8425" y="277"/>
              </a:lnTo>
              <a:lnTo>
                <a:pt x="8086" y="838"/>
              </a:lnTo>
              <a:lnTo>
                <a:pt x="8782" y="838"/>
              </a:lnTo>
              <a:close/>
              <a:moveTo>
                <a:pt x="7868" y="922"/>
              </a:moveTo>
              <a:lnTo>
                <a:pt x="8101" y="551"/>
              </a:lnTo>
              <a:lnTo>
                <a:pt x="8335" y="179"/>
              </a:lnTo>
              <a:lnTo>
                <a:pt x="8305" y="151"/>
              </a:lnTo>
              <a:lnTo>
                <a:pt x="8274" y="125"/>
              </a:lnTo>
              <a:lnTo>
                <a:pt x="8242" y="100"/>
              </a:lnTo>
              <a:lnTo>
                <a:pt x="8209" y="78"/>
              </a:lnTo>
              <a:lnTo>
                <a:pt x="8175" y="57"/>
              </a:lnTo>
              <a:lnTo>
                <a:pt x="8140" y="40"/>
              </a:lnTo>
              <a:lnTo>
                <a:pt x="8105" y="26"/>
              </a:lnTo>
              <a:lnTo>
                <a:pt x="8087" y="20"/>
              </a:lnTo>
              <a:lnTo>
                <a:pt x="8069" y="15"/>
              </a:lnTo>
              <a:lnTo>
                <a:pt x="8069" y="6"/>
              </a:lnTo>
              <a:lnTo>
                <a:pt x="8743" y="6"/>
              </a:lnTo>
              <a:lnTo>
                <a:pt x="9247" y="774"/>
              </a:lnTo>
              <a:lnTo>
                <a:pt x="9339" y="917"/>
              </a:lnTo>
              <a:lnTo>
                <a:pt x="9420" y="1036"/>
              </a:lnTo>
              <a:lnTo>
                <a:pt x="9464" y="1099"/>
              </a:lnTo>
              <a:lnTo>
                <a:pt x="9509" y="1159"/>
              </a:lnTo>
              <a:lnTo>
                <a:pt x="9553" y="1214"/>
              </a:lnTo>
              <a:lnTo>
                <a:pt x="9595" y="1261"/>
              </a:lnTo>
              <a:lnTo>
                <a:pt x="9614" y="1281"/>
              </a:lnTo>
              <a:lnTo>
                <a:pt x="9632" y="1299"/>
              </a:lnTo>
              <a:lnTo>
                <a:pt x="9649" y="1313"/>
              </a:lnTo>
              <a:lnTo>
                <a:pt x="9665" y="1323"/>
              </a:lnTo>
              <a:lnTo>
                <a:pt x="8984" y="1323"/>
              </a:lnTo>
              <a:lnTo>
                <a:pt x="8989" y="1314"/>
              </a:lnTo>
              <a:lnTo>
                <a:pt x="8994" y="1304"/>
              </a:lnTo>
              <a:lnTo>
                <a:pt x="8997" y="1281"/>
              </a:lnTo>
              <a:lnTo>
                <a:pt x="8997" y="1267"/>
              </a:lnTo>
              <a:lnTo>
                <a:pt x="8996" y="1253"/>
              </a:lnTo>
              <a:lnTo>
                <a:pt x="8989" y="1224"/>
              </a:lnTo>
              <a:lnTo>
                <a:pt x="8980" y="1192"/>
              </a:lnTo>
              <a:lnTo>
                <a:pt x="8968" y="1161"/>
              </a:lnTo>
              <a:lnTo>
                <a:pt x="8954" y="1129"/>
              </a:lnTo>
              <a:lnTo>
                <a:pt x="8940" y="1099"/>
              </a:lnTo>
              <a:lnTo>
                <a:pt x="8835" y="924"/>
              </a:lnTo>
              <a:lnTo>
                <a:pt x="8035" y="924"/>
              </a:lnTo>
              <a:lnTo>
                <a:pt x="7909" y="1133"/>
              </a:lnTo>
              <a:lnTo>
                <a:pt x="7896" y="1158"/>
              </a:lnTo>
              <a:lnTo>
                <a:pt x="7885" y="1183"/>
              </a:lnTo>
              <a:lnTo>
                <a:pt x="7876" y="1207"/>
              </a:lnTo>
              <a:lnTo>
                <a:pt x="7870" y="1232"/>
              </a:lnTo>
              <a:lnTo>
                <a:pt x="7867" y="1255"/>
              </a:lnTo>
              <a:lnTo>
                <a:pt x="7867" y="1278"/>
              </a:lnTo>
              <a:lnTo>
                <a:pt x="7870" y="1301"/>
              </a:lnTo>
              <a:lnTo>
                <a:pt x="7877" y="1323"/>
              </a:lnTo>
              <a:lnTo>
                <a:pt x="7552" y="1323"/>
              </a:lnTo>
              <a:lnTo>
                <a:pt x="7593" y="1283"/>
              </a:lnTo>
              <a:lnTo>
                <a:pt x="7634" y="1238"/>
              </a:lnTo>
              <a:lnTo>
                <a:pt x="7676" y="1188"/>
              </a:lnTo>
              <a:lnTo>
                <a:pt x="7718" y="1136"/>
              </a:lnTo>
              <a:lnTo>
                <a:pt x="7758" y="1082"/>
              </a:lnTo>
              <a:lnTo>
                <a:pt x="7797" y="1027"/>
              </a:lnTo>
              <a:lnTo>
                <a:pt x="7868" y="922"/>
              </a:lnTo>
              <a:close/>
              <a:moveTo>
                <a:pt x="7832" y="484"/>
              </a:moveTo>
              <a:lnTo>
                <a:pt x="7800" y="491"/>
              </a:lnTo>
              <a:lnTo>
                <a:pt x="7764" y="436"/>
              </a:lnTo>
              <a:lnTo>
                <a:pt x="7729" y="385"/>
              </a:lnTo>
              <a:lnTo>
                <a:pt x="7693" y="340"/>
              </a:lnTo>
              <a:lnTo>
                <a:pt x="7657" y="299"/>
              </a:lnTo>
              <a:lnTo>
                <a:pt x="7639" y="281"/>
              </a:lnTo>
              <a:lnTo>
                <a:pt x="7620" y="264"/>
              </a:lnTo>
              <a:lnTo>
                <a:pt x="7583" y="232"/>
              </a:lnTo>
              <a:lnTo>
                <a:pt x="7544" y="204"/>
              </a:lnTo>
              <a:lnTo>
                <a:pt x="7503" y="181"/>
              </a:lnTo>
              <a:lnTo>
                <a:pt x="7461" y="160"/>
              </a:lnTo>
              <a:lnTo>
                <a:pt x="7417" y="143"/>
              </a:lnTo>
              <a:lnTo>
                <a:pt x="7371" y="129"/>
              </a:lnTo>
              <a:lnTo>
                <a:pt x="7322" y="117"/>
              </a:lnTo>
              <a:lnTo>
                <a:pt x="7271" y="108"/>
              </a:lnTo>
              <a:lnTo>
                <a:pt x="7215" y="101"/>
              </a:lnTo>
              <a:lnTo>
                <a:pt x="7157" y="96"/>
              </a:lnTo>
              <a:lnTo>
                <a:pt x="7096" y="93"/>
              </a:lnTo>
              <a:lnTo>
                <a:pt x="7089" y="134"/>
              </a:lnTo>
              <a:lnTo>
                <a:pt x="7083" y="187"/>
              </a:lnTo>
              <a:lnTo>
                <a:pt x="7078" y="250"/>
              </a:lnTo>
              <a:lnTo>
                <a:pt x="7077" y="326"/>
              </a:lnTo>
              <a:lnTo>
                <a:pt x="7077" y="1005"/>
              </a:lnTo>
              <a:lnTo>
                <a:pt x="7079" y="1093"/>
              </a:lnTo>
              <a:lnTo>
                <a:pt x="7081" y="1130"/>
              </a:lnTo>
              <a:lnTo>
                <a:pt x="7085" y="1163"/>
              </a:lnTo>
              <a:lnTo>
                <a:pt x="7093" y="1219"/>
              </a:lnTo>
              <a:lnTo>
                <a:pt x="7102" y="1261"/>
              </a:lnTo>
              <a:lnTo>
                <a:pt x="7112" y="1290"/>
              </a:lnTo>
              <a:lnTo>
                <a:pt x="7120" y="1310"/>
              </a:lnTo>
              <a:lnTo>
                <a:pt x="7128" y="1323"/>
              </a:lnTo>
              <a:lnTo>
                <a:pt x="6612" y="1323"/>
              </a:lnTo>
              <a:lnTo>
                <a:pt x="6619" y="1310"/>
              </a:lnTo>
              <a:lnTo>
                <a:pt x="6626" y="1290"/>
              </a:lnTo>
              <a:lnTo>
                <a:pt x="6635" y="1261"/>
              </a:lnTo>
              <a:lnTo>
                <a:pt x="6643" y="1219"/>
              </a:lnTo>
              <a:lnTo>
                <a:pt x="6650" y="1163"/>
              </a:lnTo>
              <a:lnTo>
                <a:pt x="6655" y="1093"/>
              </a:lnTo>
              <a:lnTo>
                <a:pt x="6657" y="1005"/>
              </a:lnTo>
              <a:lnTo>
                <a:pt x="6663" y="324"/>
              </a:lnTo>
              <a:lnTo>
                <a:pt x="6661" y="249"/>
              </a:lnTo>
              <a:lnTo>
                <a:pt x="6657" y="186"/>
              </a:lnTo>
              <a:lnTo>
                <a:pt x="6651" y="134"/>
              </a:lnTo>
              <a:lnTo>
                <a:pt x="6644" y="93"/>
              </a:lnTo>
              <a:lnTo>
                <a:pt x="6582" y="96"/>
              </a:lnTo>
              <a:lnTo>
                <a:pt x="6524" y="101"/>
              </a:lnTo>
              <a:lnTo>
                <a:pt x="6469" y="108"/>
              </a:lnTo>
              <a:lnTo>
                <a:pt x="6417" y="117"/>
              </a:lnTo>
              <a:lnTo>
                <a:pt x="6393" y="123"/>
              </a:lnTo>
              <a:lnTo>
                <a:pt x="6369" y="129"/>
              </a:lnTo>
              <a:lnTo>
                <a:pt x="6322" y="143"/>
              </a:lnTo>
              <a:lnTo>
                <a:pt x="6278" y="160"/>
              </a:lnTo>
              <a:lnTo>
                <a:pt x="6237" y="181"/>
              </a:lnTo>
              <a:lnTo>
                <a:pt x="6216" y="192"/>
              </a:lnTo>
              <a:lnTo>
                <a:pt x="6196" y="204"/>
              </a:lnTo>
              <a:lnTo>
                <a:pt x="6158" y="232"/>
              </a:lnTo>
              <a:lnTo>
                <a:pt x="6120" y="264"/>
              </a:lnTo>
              <a:lnTo>
                <a:pt x="6083" y="299"/>
              </a:lnTo>
              <a:lnTo>
                <a:pt x="6047" y="340"/>
              </a:lnTo>
              <a:lnTo>
                <a:pt x="6012" y="385"/>
              </a:lnTo>
              <a:lnTo>
                <a:pt x="5976" y="436"/>
              </a:lnTo>
              <a:lnTo>
                <a:pt x="5940" y="491"/>
              </a:lnTo>
              <a:lnTo>
                <a:pt x="5908" y="484"/>
              </a:lnTo>
              <a:lnTo>
                <a:pt x="5991" y="0"/>
              </a:lnTo>
              <a:lnTo>
                <a:pt x="6430" y="3"/>
              </a:lnTo>
              <a:lnTo>
                <a:pt x="6870" y="6"/>
              </a:lnTo>
              <a:lnTo>
                <a:pt x="7310" y="3"/>
              </a:lnTo>
              <a:lnTo>
                <a:pt x="7749" y="0"/>
              </a:lnTo>
              <a:lnTo>
                <a:pt x="7832" y="484"/>
              </a:lnTo>
              <a:close/>
              <a:moveTo>
                <a:pt x="5797" y="1323"/>
              </a:moveTo>
              <a:lnTo>
                <a:pt x="5734" y="1323"/>
              </a:lnTo>
              <a:lnTo>
                <a:pt x="5483" y="1323"/>
              </a:lnTo>
              <a:lnTo>
                <a:pt x="5192" y="1323"/>
              </a:lnTo>
              <a:lnTo>
                <a:pt x="4928" y="1064"/>
              </a:lnTo>
              <a:lnTo>
                <a:pt x="4646" y="783"/>
              </a:lnTo>
              <a:lnTo>
                <a:pt x="4368" y="507"/>
              </a:lnTo>
              <a:lnTo>
                <a:pt x="4117" y="260"/>
              </a:lnTo>
              <a:lnTo>
                <a:pt x="4116" y="292"/>
              </a:lnTo>
              <a:lnTo>
                <a:pt x="4116" y="326"/>
              </a:lnTo>
              <a:lnTo>
                <a:pt x="4116" y="1005"/>
              </a:lnTo>
              <a:lnTo>
                <a:pt x="4118" y="1093"/>
              </a:lnTo>
              <a:lnTo>
                <a:pt x="4124" y="1163"/>
              </a:lnTo>
              <a:lnTo>
                <a:pt x="4133" y="1219"/>
              </a:lnTo>
              <a:lnTo>
                <a:pt x="4144" y="1261"/>
              </a:lnTo>
              <a:lnTo>
                <a:pt x="4154" y="1290"/>
              </a:lnTo>
              <a:lnTo>
                <a:pt x="4163" y="1310"/>
              </a:lnTo>
              <a:lnTo>
                <a:pt x="4170" y="1320"/>
              </a:lnTo>
              <a:lnTo>
                <a:pt x="4172" y="1323"/>
              </a:lnTo>
              <a:lnTo>
                <a:pt x="3922" y="1323"/>
              </a:lnTo>
              <a:lnTo>
                <a:pt x="3931" y="1310"/>
              </a:lnTo>
              <a:lnTo>
                <a:pt x="3940" y="1290"/>
              </a:lnTo>
              <a:lnTo>
                <a:pt x="3950" y="1261"/>
              </a:lnTo>
              <a:lnTo>
                <a:pt x="3955" y="1241"/>
              </a:lnTo>
              <a:lnTo>
                <a:pt x="3960" y="1219"/>
              </a:lnTo>
              <a:lnTo>
                <a:pt x="3969" y="1163"/>
              </a:lnTo>
              <a:lnTo>
                <a:pt x="3973" y="1130"/>
              </a:lnTo>
              <a:lnTo>
                <a:pt x="3976" y="1093"/>
              </a:lnTo>
              <a:lnTo>
                <a:pt x="3978" y="1051"/>
              </a:lnTo>
              <a:lnTo>
                <a:pt x="3978" y="1005"/>
              </a:lnTo>
              <a:lnTo>
                <a:pt x="3984" y="324"/>
              </a:lnTo>
              <a:lnTo>
                <a:pt x="3983" y="261"/>
              </a:lnTo>
              <a:lnTo>
                <a:pt x="3979" y="206"/>
              </a:lnTo>
              <a:lnTo>
                <a:pt x="3969" y="121"/>
              </a:lnTo>
              <a:lnTo>
                <a:pt x="3932" y="87"/>
              </a:lnTo>
              <a:lnTo>
                <a:pt x="3898" y="56"/>
              </a:lnTo>
              <a:lnTo>
                <a:pt x="3839" y="6"/>
              </a:lnTo>
              <a:lnTo>
                <a:pt x="4422" y="6"/>
              </a:lnTo>
              <a:lnTo>
                <a:pt x="4980" y="540"/>
              </a:lnTo>
              <a:lnTo>
                <a:pt x="5538" y="1075"/>
              </a:lnTo>
              <a:lnTo>
                <a:pt x="5540" y="1041"/>
              </a:lnTo>
              <a:lnTo>
                <a:pt x="5540" y="1005"/>
              </a:lnTo>
              <a:lnTo>
                <a:pt x="5545" y="324"/>
              </a:lnTo>
              <a:lnTo>
                <a:pt x="5543" y="236"/>
              </a:lnTo>
              <a:lnTo>
                <a:pt x="5537" y="166"/>
              </a:lnTo>
              <a:lnTo>
                <a:pt x="5528" y="110"/>
              </a:lnTo>
              <a:lnTo>
                <a:pt x="5517" y="68"/>
              </a:lnTo>
              <a:lnTo>
                <a:pt x="5507" y="39"/>
              </a:lnTo>
              <a:lnTo>
                <a:pt x="5498" y="19"/>
              </a:lnTo>
              <a:lnTo>
                <a:pt x="5491" y="9"/>
              </a:lnTo>
              <a:lnTo>
                <a:pt x="5489" y="6"/>
              </a:lnTo>
              <a:lnTo>
                <a:pt x="5734" y="6"/>
              </a:lnTo>
              <a:lnTo>
                <a:pt x="5725" y="19"/>
              </a:lnTo>
              <a:lnTo>
                <a:pt x="5716" y="39"/>
              </a:lnTo>
              <a:lnTo>
                <a:pt x="5705" y="69"/>
              </a:lnTo>
              <a:lnTo>
                <a:pt x="5700" y="88"/>
              </a:lnTo>
              <a:lnTo>
                <a:pt x="5695" y="111"/>
              </a:lnTo>
              <a:lnTo>
                <a:pt x="5686" y="166"/>
              </a:lnTo>
              <a:lnTo>
                <a:pt x="5682" y="200"/>
              </a:lnTo>
              <a:lnTo>
                <a:pt x="5680" y="238"/>
              </a:lnTo>
              <a:lnTo>
                <a:pt x="5678" y="279"/>
              </a:lnTo>
              <a:lnTo>
                <a:pt x="5677" y="326"/>
              </a:lnTo>
              <a:lnTo>
                <a:pt x="5677" y="1005"/>
              </a:lnTo>
              <a:lnTo>
                <a:pt x="5679" y="1076"/>
              </a:lnTo>
              <a:lnTo>
                <a:pt x="5683" y="1136"/>
              </a:lnTo>
              <a:lnTo>
                <a:pt x="5689" y="1186"/>
              </a:lnTo>
              <a:lnTo>
                <a:pt x="5696" y="1227"/>
              </a:lnTo>
              <a:lnTo>
                <a:pt x="5797" y="1323"/>
              </a:lnTo>
              <a:close/>
              <a:moveTo>
                <a:pt x="3630" y="326"/>
              </a:moveTo>
              <a:lnTo>
                <a:pt x="3632" y="578"/>
              </a:lnTo>
              <a:lnTo>
                <a:pt x="3630" y="648"/>
              </a:lnTo>
              <a:lnTo>
                <a:pt x="3624" y="718"/>
              </a:lnTo>
              <a:lnTo>
                <a:pt x="3612" y="787"/>
              </a:lnTo>
              <a:lnTo>
                <a:pt x="3596" y="855"/>
              </a:lnTo>
              <a:lnTo>
                <a:pt x="3586" y="889"/>
              </a:lnTo>
              <a:lnTo>
                <a:pt x="3574" y="922"/>
              </a:lnTo>
              <a:lnTo>
                <a:pt x="3561" y="954"/>
              </a:lnTo>
              <a:lnTo>
                <a:pt x="3546" y="985"/>
              </a:lnTo>
              <a:lnTo>
                <a:pt x="3530" y="1016"/>
              </a:lnTo>
              <a:lnTo>
                <a:pt x="3512" y="1046"/>
              </a:lnTo>
              <a:lnTo>
                <a:pt x="3492" y="1075"/>
              </a:lnTo>
              <a:lnTo>
                <a:pt x="3470" y="1104"/>
              </a:lnTo>
              <a:lnTo>
                <a:pt x="3447" y="1131"/>
              </a:lnTo>
              <a:lnTo>
                <a:pt x="3422" y="1156"/>
              </a:lnTo>
              <a:lnTo>
                <a:pt x="3395" y="1181"/>
              </a:lnTo>
              <a:lnTo>
                <a:pt x="3366" y="1204"/>
              </a:lnTo>
              <a:lnTo>
                <a:pt x="3335" y="1226"/>
              </a:lnTo>
              <a:lnTo>
                <a:pt x="3302" y="1247"/>
              </a:lnTo>
              <a:lnTo>
                <a:pt x="3267" y="1265"/>
              </a:lnTo>
              <a:lnTo>
                <a:pt x="3230" y="1283"/>
              </a:lnTo>
              <a:lnTo>
                <a:pt x="3210" y="1290"/>
              </a:lnTo>
              <a:lnTo>
                <a:pt x="3190" y="1298"/>
              </a:lnTo>
              <a:lnTo>
                <a:pt x="3148" y="1312"/>
              </a:lnTo>
              <a:lnTo>
                <a:pt x="3104" y="1323"/>
              </a:lnTo>
              <a:lnTo>
                <a:pt x="3058" y="1333"/>
              </a:lnTo>
              <a:lnTo>
                <a:pt x="3009" y="1341"/>
              </a:lnTo>
              <a:lnTo>
                <a:pt x="2958" y="1347"/>
              </a:lnTo>
              <a:lnTo>
                <a:pt x="2931" y="1349"/>
              </a:lnTo>
              <a:lnTo>
                <a:pt x="2904" y="1350"/>
              </a:lnTo>
              <a:lnTo>
                <a:pt x="2848" y="1351"/>
              </a:lnTo>
              <a:lnTo>
                <a:pt x="2792" y="1350"/>
              </a:lnTo>
              <a:lnTo>
                <a:pt x="2739" y="1348"/>
              </a:lnTo>
              <a:lnTo>
                <a:pt x="2687" y="1345"/>
              </a:lnTo>
              <a:lnTo>
                <a:pt x="2637" y="1340"/>
              </a:lnTo>
              <a:lnTo>
                <a:pt x="2544" y="1325"/>
              </a:lnTo>
              <a:lnTo>
                <a:pt x="2500" y="1316"/>
              </a:lnTo>
              <a:lnTo>
                <a:pt x="2458" y="1305"/>
              </a:lnTo>
              <a:lnTo>
                <a:pt x="2417" y="1293"/>
              </a:lnTo>
              <a:lnTo>
                <a:pt x="2379" y="1279"/>
              </a:lnTo>
              <a:lnTo>
                <a:pt x="2343" y="1265"/>
              </a:lnTo>
              <a:lnTo>
                <a:pt x="2309" y="1248"/>
              </a:lnTo>
              <a:lnTo>
                <a:pt x="2276" y="1231"/>
              </a:lnTo>
              <a:lnTo>
                <a:pt x="2245" y="1212"/>
              </a:lnTo>
              <a:lnTo>
                <a:pt x="2217" y="1192"/>
              </a:lnTo>
              <a:lnTo>
                <a:pt x="2189" y="1170"/>
              </a:lnTo>
              <a:lnTo>
                <a:pt x="2164" y="1147"/>
              </a:lnTo>
              <a:lnTo>
                <a:pt x="2141" y="1123"/>
              </a:lnTo>
              <a:lnTo>
                <a:pt x="2119" y="1097"/>
              </a:lnTo>
              <a:lnTo>
                <a:pt x="2099" y="1070"/>
              </a:lnTo>
              <a:lnTo>
                <a:pt x="2081" y="1042"/>
              </a:lnTo>
              <a:lnTo>
                <a:pt x="2064" y="1013"/>
              </a:lnTo>
              <a:lnTo>
                <a:pt x="2049" y="982"/>
              </a:lnTo>
              <a:lnTo>
                <a:pt x="2036" y="950"/>
              </a:lnTo>
              <a:lnTo>
                <a:pt x="2025" y="917"/>
              </a:lnTo>
              <a:lnTo>
                <a:pt x="2015" y="883"/>
              </a:lnTo>
              <a:lnTo>
                <a:pt x="2007" y="847"/>
              </a:lnTo>
              <a:lnTo>
                <a:pt x="2001" y="811"/>
              </a:lnTo>
              <a:lnTo>
                <a:pt x="1996" y="772"/>
              </a:lnTo>
              <a:lnTo>
                <a:pt x="1993" y="733"/>
              </a:lnTo>
              <a:lnTo>
                <a:pt x="1992" y="693"/>
              </a:lnTo>
              <a:lnTo>
                <a:pt x="1992" y="651"/>
              </a:lnTo>
              <a:lnTo>
                <a:pt x="2000" y="326"/>
              </a:lnTo>
              <a:lnTo>
                <a:pt x="1999" y="241"/>
              </a:lnTo>
              <a:lnTo>
                <a:pt x="1995" y="171"/>
              </a:lnTo>
              <a:lnTo>
                <a:pt x="1987" y="116"/>
              </a:lnTo>
              <a:lnTo>
                <a:pt x="1978" y="73"/>
              </a:lnTo>
              <a:lnTo>
                <a:pt x="1969" y="42"/>
              </a:lnTo>
              <a:lnTo>
                <a:pt x="1960" y="21"/>
              </a:lnTo>
              <a:lnTo>
                <a:pt x="1954" y="10"/>
              </a:lnTo>
              <a:lnTo>
                <a:pt x="1951" y="6"/>
              </a:lnTo>
              <a:lnTo>
                <a:pt x="2483" y="6"/>
              </a:lnTo>
              <a:lnTo>
                <a:pt x="2475" y="21"/>
              </a:lnTo>
              <a:lnTo>
                <a:pt x="2467" y="42"/>
              </a:lnTo>
              <a:lnTo>
                <a:pt x="2458" y="73"/>
              </a:lnTo>
              <a:lnTo>
                <a:pt x="2449" y="116"/>
              </a:lnTo>
              <a:lnTo>
                <a:pt x="2441" y="171"/>
              </a:lnTo>
              <a:lnTo>
                <a:pt x="2436" y="241"/>
              </a:lnTo>
              <a:lnTo>
                <a:pt x="2434" y="326"/>
              </a:lnTo>
              <a:lnTo>
                <a:pt x="2435" y="708"/>
              </a:lnTo>
              <a:lnTo>
                <a:pt x="2436" y="755"/>
              </a:lnTo>
              <a:lnTo>
                <a:pt x="2440" y="801"/>
              </a:lnTo>
              <a:lnTo>
                <a:pt x="2445" y="848"/>
              </a:lnTo>
              <a:lnTo>
                <a:pt x="2454" y="894"/>
              </a:lnTo>
              <a:lnTo>
                <a:pt x="2465" y="938"/>
              </a:lnTo>
              <a:lnTo>
                <a:pt x="2472" y="960"/>
              </a:lnTo>
              <a:lnTo>
                <a:pt x="2481" y="981"/>
              </a:lnTo>
              <a:lnTo>
                <a:pt x="2500" y="1022"/>
              </a:lnTo>
              <a:lnTo>
                <a:pt x="2523" y="1061"/>
              </a:lnTo>
              <a:lnTo>
                <a:pt x="2551" y="1096"/>
              </a:lnTo>
              <a:lnTo>
                <a:pt x="2567" y="1113"/>
              </a:lnTo>
              <a:lnTo>
                <a:pt x="2584" y="1128"/>
              </a:lnTo>
              <a:lnTo>
                <a:pt x="2602" y="1143"/>
              </a:lnTo>
              <a:lnTo>
                <a:pt x="2622" y="1157"/>
              </a:lnTo>
              <a:lnTo>
                <a:pt x="2643" y="1169"/>
              </a:lnTo>
              <a:lnTo>
                <a:pt x="2666" y="1181"/>
              </a:lnTo>
              <a:lnTo>
                <a:pt x="2715" y="1200"/>
              </a:lnTo>
              <a:lnTo>
                <a:pt x="2743" y="1208"/>
              </a:lnTo>
              <a:lnTo>
                <a:pt x="2771" y="1215"/>
              </a:lnTo>
              <a:lnTo>
                <a:pt x="2802" y="1220"/>
              </a:lnTo>
              <a:lnTo>
                <a:pt x="2834" y="1224"/>
              </a:lnTo>
              <a:lnTo>
                <a:pt x="2868" y="1226"/>
              </a:lnTo>
              <a:lnTo>
                <a:pt x="2904" y="1227"/>
              </a:lnTo>
              <a:lnTo>
                <a:pt x="2944" y="1226"/>
              </a:lnTo>
              <a:lnTo>
                <a:pt x="2983" y="1224"/>
              </a:lnTo>
              <a:lnTo>
                <a:pt x="3020" y="1219"/>
              </a:lnTo>
              <a:lnTo>
                <a:pt x="3056" y="1214"/>
              </a:lnTo>
              <a:lnTo>
                <a:pt x="3090" y="1206"/>
              </a:lnTo>
              <a:lnTo>
                <a:pt x="3122" y="1197"/>
              </a:lnTo>
              <a:lnTo>
                <a:pt x="3153" y="1187"/>
              </a:lnTo>
              <a:lnTo>
                <a:pt x="3182" y="1175"/>
              </a:lnTo>
              <a:lnTo>
                <a:pt x="3209" y="1162"/>
              </a:lnTo>
              <a:lnTo>
                <a:pt x="3236" y="1147"/>
              </a:lnTo>
              <a:lnTo>
                <a:pt x="3261" y="1131"/>
              </a:lnTo>
              <a:lnTo>
                <a:pt x="3284" y="1114"/>
              </a:lnTo>
              <a:lnTo>
                <a:pt x="3327" y="1075"/>
              </a:lnTo>
              <a:lnTo>
                <a:pt x="3346" y="1054"/>
              </a:lnTo>
              <a:lnTo>
                <a:pt x="3364" y="1032"/>
              </a:lnTo>
              <a:lnTo>
                <a:pt x="3381" y="1009"/>
              </a:lnTo>
              <a:lnTo>
                <a:pt x="3396" y="985"/>
              </a:lnTo>
              <a:lnTo>
                <a:pt x="3410" y="960"/>
              </a:lnTo>
              <a:lnTo>
                <a:pt x="3423" y="933"/>
              </a:lnTo>
              <a:lnTo>
                <a:pt x="3446" y="878"/>
              </a:lnTo>
              <a:lnTo>
                <a:pt x="3456" y="849"/>
              </a:lnTo>
              <a:lnTo>
                <a:pt x="3464" y="819"/>
              </a:lnTo>
              <a:lnTo>
                <a:pt x="3478" y="757"/>
              </a:lnTo>
              <a:lnTo>
                <a:pt x="3488" y="692"/>
              </a:lnTo>
              <a:lnTo>
                <a:pt x="3494" y="625"/>
              </a:lnTo>
              <a:lnTo>
                <a:pt x="3497" y="555"/>
              </a:lnTo>
              <a:lnTo>
                <a:pt x="3497" y="478"/>
              </a:lnTo>
              <a:lnTo>
                <a:pt x="3498" y="324"/>
              </a:lnTo>
              <a:lnTo>
                <a:pt x="3496" y="236"/>
              </a:lnTo>
              <a:lnTo>
                <a:pt x="3494" y="199"/>
              </a:lnTo>
              <a:lnTo>
                <a:pt x="3490" y="166"/>
              </a:lnTo>
              <a:lnTo>
                <a:pt x="3482" y="110"/>
              </a:lnTo>
              <a:lnTo>
                <a:pt x="3477" y="88"/>
              </a:lnTo>
              <a:lnTo>
                <a:pt x="3472" y="68"/>
              </a:lnTo>
              <a:lnTo>
                <a:pt x="3462" y="39"/>
              </a:lnTo>
              <a:lnTo>
                <a:pt x="3454" y="19"/>
              </a:lnTo>
              <a:lnTo>
                <a:pt x="3446" y="6"/>
              </a:lnTo>
              <a:lnTo>
                <a:pt x="3679" y="6"/>
              </a:lnTo>
              <a:lnTo>
                <a:pt x="3673" y="16"/>
              </a:lnTo>
              <a:lnTo>
                <a:pt x="3667" y="30"/>
              </a:lnTo>
              <a:lnTo>
                <a:pt x="3659" y="51"/>
              </a:lnTo>
              <a:lnTo>
                <a:pt x="3651" y="80"/>
              </a:lnTo>
              <a:lnTo>
                <a:pt x="3643" y="119"/>
              </a:lnTo>
              <a:lnTo>
                <a:pt x="3636" y="168"/>
              </a:lnTo>
              <a:lnTo>
                <a:pt x="3630" y="228"/>
              </a:lnTo>
              <a:lnTo>
                <a:pt x="3630" y="326"/>
              </a:lnTo>
              <a:close/>
              <a:moveTo>
                <a:pt x="1913" y="1297"/>
              </a:moveTo>
              <a:lnTo>
                <a:pt x="1913" y="1327"/>
              </a:lnTo>
              <a:lnTo>
                <a:pt x="1191" y="1329"/>
              </a:lnTo>
              <a:lnTo>
                <a:pt x="1189" y="1321"/>
              </a:lnTo>
              <a:lnTo>
                <a:pt x="1185" y="1312"/>
              </a:lnTo>
              <a:lnTo>
                <a:pt x="1169" y="1284"/>
              </a:lnTo>
              <a:lnTo>
                <a:pt x="1144" y="1249"/>
              </a:lnTo>
              <a:lnTo>
                <a:pt x="1110" y="1206"/>
              </a:lnTo>
              <a:lnTo>
                <a:pt x="1022" y="1106"/>
              </a:lnTo>
              <a:lnTo>
                <a:pt x="971" y="1051"/>
              </a:lnTo>
              <a:lnTo>
                <a:pt x="915" y="995"/>
              </a:lnTo>
              <a:lnTo>
                <a:pt x="857" y="940"/>
              </a:lnTo>
              <a:lnTo>
                <a:pt x="798" y="886"/>
              </a:lnTo>
              <a:lnTo>
                <a:pt x="738" y="835"/>
              </a:lnTo>
              <a:lnTo>
                <a:pt x="678" y="790"/>
              </a:lnTo>
              <a:lnTo>
                <a:pt x="621" y="750"/>
              </a:lnTo>
              <a:lnTo>
                <a:pt x="593" y="733"/>
              </a:lnTo>
              <a:lnTo>
                <a:pt x="566" y="718"/>
              </a:lnTo>
              <a:lnTo>
                <a:pt x="540" y="706"/>
              </a:lnTo>
              <a:lnTo>
                <a:pt x="516" y="695"/>
              </a:lnTo>
              <a:lnTo>
                <a:pt x="492" y="688"/>
              </a:lnTo>
              <a:lnTo>
                <a:pt x="470" y="683"/>
              </a:lnTo>
              <a:lnTo>
                <a:pt x="470" y="986"/>
              </a:lnTo>
              <a:lnTo>
                <a:pt x="473" y="1075"/>
              </a:lnTo>
              <a:lnTo>
                <a:pt x="475" y="1113"/>
              </a:lnTo>
              <a:lnTo>
                <a:pt x="478" y="1148"/>
              </a:lnTo>
              <a:lnTo>
                <a:pt x="486" y="1206"/>
              </a:lnTo>
              <a:lnTo>
                <a:pt x="496" y="1251"/>
              </a:lnTo>
              <a:lnTo>
                <a:pt x="505" y="1284"/>
              </a:lnTo>
              <a:lnTo>
                <a:pt x="513" y="1307"/>
              </a:lnTo>
              <a:lnTo>
                <a:pt x="521" y="1323"/>
              </a:lnTo>
              <a:lnTo>
                <a:pt x="0" y="1323"/>
              </a:lnTo>
              <a:lnTo>
                <a:pt x="8" y="1310"/>
              </a:lnTo>
              <a:lnTo>
                <a:pt x="16" y="1290"/>
              </a:lnTo>
              <a:lnTo>
                <a:pt x="25" y="1261"/>
              </a:lnTo>
              <a:lnTo>
                <a:pt x="35" y="1219"/>
              </a:lnTo>
              <a:lnTo>
                <a:pt x="43" y="1163"/>
              </a:lnTo>
              <a:lnTo>
                <a:pt x="49" y="1093"/>
              </a:lnTo>
              <a:lnTo>
                <a:pt x="51" y="1005"/>
              </a:lnTo>
              <a:lnTo>
                <a:pt x="56" y="324"/>
              </a:lnTo>
              <a:lnTo>
                <a:pt x="54" y="236"/>
              </a:lnTo>
              <a:lnTo>
                <a:pt x="48" y="166"/>
              </a:lnTo>
              <a:lnTo>
                <a:pt x="39" y="110"/>
              </a:lnTo>
              <a:lnTo>
                <a:pt x="28" y="68"/>
              </a:lnTo>
              <a:lnTo>
                <a:pt x="18" y="39"/>
              </a:lnTo>
              <a:lnTo>
                <a:pt x="9" y="19"/>
              </a:lnTo>
              <a:lnTo>
                <a:pt x="2" y="9"/>
              </a:lnTo>
              <a:lnTo>
                <a:pt x="0" y="6"/>
              </a:lnTo>
              <a:lnTo>
                <a:pt x="521" y="6"/>
              </a:lnTo>
              <a:lnTo>
                <a:pt x="513" y="20"/>
              </a:lnTo>
              <a:lnTo>
                <a:pt x="505" y="39"/>
              </a:lnTo>
              <a:lnTo>
                <a:pt x="496" y="69"/>
              </a:lnTo>
              <a:lnTo>
                <a:pt x="486" y="111"/>
              </a:lnTo>
              <a:lnTo>
                <a:pt x="478" y="166"/>
              </a:lnTo>
              <a:lnTo>
                <a:pt x="473" y="238"/>
              </a:lnTo>
              <a:lnTo>
                <a:pt x="470" y="326"/>
              </a:lnTo>
              <a:lnTo>
                <a:pt x="470" y="604"/>
              </a:lnTo>
              <a:lnTo>
                <a:pt x="540" y="569"/>
              </a:lnTo>
              <a:lnTo>
                <a:pt x="616" y="529"/>
              </a:lnTo>
              <a:lnTo>
                <a:pt x="779" y="439"/>
              </a:lnTo>
              <a:lnTo>
                <a:pt x="947" y="340"/>
              </a:lnTo>
              <a:lnTo>
                <a:pt x="1111" y="241"/>
              </a:lnTo>
              <a:lnTo>
                <a:pt x="1257" y="150"/>
              </a:lnTo>
              <a:lnTo>
                <a:pt x="1376" y="75"/>
              </a:lnTo>
              <a:lnTo>
                <a:pt x="1484" y="6"/>
              </a:lnTo>
              <a:lnTo>
                <a:pt x="1797" y="2"/>
              </a:lnTo>
              <a:lnTo>
                <a:pt x="1797" y="32"/>
              </a:lnTo>
              <a:lnTo>
                <a:pt x="1764" y="35"/>
              </a:lnTo>
              <a:lnTo>
                <a:pt x="1727" y="42"/>
              </a:lnTo>
              <a:lnTo>
                <a:pt x="1687" y="53"/>
              </a:lnTo>
              <a:lnTo>
                <a:pt x="1644" y="69"/>
              </a:lnTo>
              <a:lnTo>
                <a:pt x="1598" y="89"/>
              </a:lnTo>
              <a:lnTo>
                <a:pt x="1548" y="112"/>
              </a:lnTo>
              <a:lnTo>
                <a:pt x="1440" y="169"/>
              </a:lnTo>
              <a:lnTo>
                <a:pt x="1321" y="238"/>
              </a:lnTo>
              <a:lnTo>
                <a:pt x="1192" y="316"/>
              </a:lnTo>
              <a:lnTo>
                <a:pt x="907" y="493"/>
              </a:lnTo>
              <a:lnTo>
                <a:pt x="1014" y="597"/>
              </a:lnTo>
              <a:lnTo>
                <a:pt x="1143" y="720"/>
              </a:lnTo>
              <a:lnTo>
                <a:pt x="1286" y="851"/>
              </a:lnTo>
              <a:lnTo>
                <a:pt x="1434" y="982"/>
              </a:lnTo>
              <a:lnTo>
                <a:pt x="1507" y="1044"/>
              </a:lnTo>
              <a:lnTo>
                <a:pt x="1579" y="1101"/>
              </a:lnTo>
              <a:lnTo>
                <a:pt x="1648" y="1154"/>
              </a:lnTo>
              <a:lnTo>
                <a:pt x="1681" y="1178"/>
              </a:lnTo>
              <a:lnTo>
                <a:pt x="1713" y="1200"/>
              </a:lnTo>
              <a:lnTo>
                <a:pt x="1773" y="1239"/>
              </a:lnTo>
              <a:lnTo>
                <a:pt x="1827" y="1269"/>
              </a:lnTo>
              <a:lnTo>
                <a:pt x="1874" y="1288"/>
              </a:lnTo>
              <a:lnTo>
                <a:pt x="1895" y="1294"/>
              </a:lnTo>
              <a:lnTo>
                <a:pt x="1913" y="1297"/>
              </a:lnTo>
              <a:close/>
            </a:path>
          </a:pathLst>
        </a:custGeom>
        <a:solidFill>
          <a:schemeClr val="accent3"/>
        </a:solidFill>
        <a:ln>
          <a:noFill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  <a:noAutofit/>
        </a:bodyPr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i-FI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9848CA8B-60A2-4EC7-BCAA-68C4E1DD28C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BFB0EAB1-841F-41B6-A304-65F38B30665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958F8187-2528-4037-BE11-81B49213526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629D0123-67E3-4ECF-9112-FA36672583D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2</xdr:col>
      <xdr:colOff>320040</xdr:colOff>
      <xdr:row>32</xdr:row>
      <xdr:rowOff>38100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ADCF5E63-4FFC-4338-B9A4-58B2F37E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3120"/>
          <a:ext cx="15621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AB21FB02-92C0-42D4-9A30-B67CF79C9DD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693BCAD5-598D-4AF7-8FAE-9CC8B882D23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8ADB556E-3DC3-46A2-808B-A5F9179D52E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8506F25E-27DC-4E1F-8C3C-BD681FDB4BD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9B95A19A-5E5B-4FD0-A284-A682A6C3D1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C09D3989-EDAA-4E23-B6DD-2B2239CD477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B656C833-0107-463C-AE20-BC2A88D1B6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untaliitto 2020">
      <a:dk1>
        <a:srgbClr val="000000"/>
      </a:dk1>
      <a:lt1>
        <a:sysClr val="window" lastClr="FFFFFF"/>
      </a:lt1>
      <a:dk2>
        <a:srgbClr val="73899D"/>
      </a:dk2>
      <a:lt2>
        <a:srgbClr val="DFDAD6"/>
      </a:lt2>
      <a:accent1>
        <a:srgbClr val="104264"/>
      </a:accent1>
      <a:accent2>
        <a:srgbClr val="FFC0D0"/>
      </a:accent2>
      <a:accent3>
        <a:srgbClr val="923468"/>
      </a:accent3>
      <a:accent4>
        <a:srgbClr val="255DD0"/>
      </a:accent4>
      <a:accent5>
        <a:srgbClr val="FFE561"/>
      </a:accent5>
      <a:accent6>
        <a:srgbClr val="7DC6F0"/>
      </a:accent6>
      <a:hlink>
        <a:srgbClr val="104264"/>
      </a:hlink>
      <a:folHlink>
        <a:srgbClr val="104264"/>
      </a:folHlink>
    </a:clrScheme>
    <a:fontScheme name="Kuntaliitto 2020">
      <a:majorFont>
        <a:latin typeface="Work Sans ExtraBold"/>
        <a:ea typeface=""/>
        <a:cs typeface=""/>
      </a:majorFont>
      <a:minorFont>
        <a:latin typeface="Work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/>
        </a:solidFill>
        <a:ln>
          <a:noFill/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vm.fi/kuntatalousohjelma" TargetMode="External"/><Relationship Id="rId1" Type="http://schemas.openxmlformats.org/officeDocument/2006/relationships/hyperlink" Target="https://soteuudistus.fi/rahoituslaskelmat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kuntaliitto.fi/" TargetMode="External"/><Relationship Id="rId1" Type="http://schemas.openxmlformats.org/officeDocument/2006/relationships/hyperlink" Target="mailto:Olli.Riikonen@kuntaliitto.f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vos.oph.fi/rap/vos/v22/vop6os22.html" TargetMode="External"/><Relationship Id="rId1" Type="http://schemas.openxmlformats.org/officeDocument/2006/relationships/hyperlink" Target="https://soteuudistus.fi/rahoituslaskelma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vos.oph.fi/rap/vos/v22/vop6os22.html" TargetMode="External"/><Relationship Id="rId1" Type="http://schemas.openxmlformats.org/officeDocument/2006/relationships/hyperlink" Target="https://soteuudistus.fi/rahoituslaskelma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vos.oph.fi/rap/vos/v22/vop6os22.html" TargetMode="External"/><Relationship Id="rId1" Type="http://schemas.openxmlformats.org/officeDocument/2006/relationships/hyperlink" Target="https://vm.fi/kuntatalousohjelma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vos.oph.fi/rap/vos/v22/vop6os22.html" TargetMode="External"/><Relationship Id="rId1" Type="http://schemas.openxmlformats.org/officeDocument/2006/relationships/hyperlink" Target="https://soteuudistus.fi/rahoituslaskelmat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vm.fi/kuntatalousohjel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0233B-2869-4B96-BB18-277356C3D588}">
  <sheetPr>
    <pageSetUpPr fitToPage="1"/>
  </sheetPr>
  <dimension ref="B4:J26"/>
  <sheetViews>
    <sheetView workbookViewId="0">
      <selection activeCell="B11" sqref="B11"/>
    </sheetView>
  </sheetViews>
  <sheetFormatPr defaultColWidth="9.109375" defaultRowHeight="12" x14ac:dyDescent="0.25"/>
  <cols>
    <col min="1" max="4" width="10.33203125" style="1" customWidth="1"/>
    <col min="5" max="5" width="63.77734375" style="1" customWidth="1"/>
    <col min="6" max="9" width="10.33203125" style="1" customWidth="1"/>
    <col min="10" max="10" width="11.33203125" style="1" customWidth="1"/>
    <col min="11" max="16384" width="9.109375" style="1"/>
  </cols>
  <sheetData>
    <row r="4" spans="2:10" ht="13.8" x14ac:dyDescent="0.25">
      <c r="B4" s="4" t="s">
        <v>344</v>
      </c>
      <c r="D4"/>
    </row>
    <row r="5" spans="2:10" ht="13.8" x14ac:dyDescent="0.25">
      <c r="B5" s="4" t="s">
        <v>307</v>
      </c>
      <c r="D5"/>
    </row>
    <row r="6" spans="2:10" ht="13.8" x14ac:dyDescent="0.25">
      <c r="B6" s="4"/>
      <c r="C6" s="28" t="s">
        <v>333</v>
      </c>
      <c r="D6"/>
    </row>
    <row r="7" spans="2:10" ht="13.8" x14ac:dyDescent="0.25">
      <c r="B7" s="4"/>
      <c r="C7" s="28" t="s">
        <v>704</v>
      </c>
      <c r="D7"/>
      <c r="F7" s="28"/>
    </row>
    <row r="8" spans="2:10" ht="13.8" x14ac:dyDescent="0.25">
      <c r="B8" s="4"/>
      <c r="C8" s="28" t="s">
        <v>703</v>
      </c>
      <c r="D8"/>
      <c r="F8" s="28"/>
    </row>
    <row r="9" spans="2:10" ht="13.8" x14ac:dyDescent="0.25">
      <c r="B9" s="4" t="s">
        <v>308</v>
      </c>
      <c r="D9"/>
      <c r="E9" s="29"/>
    </row>
    <row r="10" spans="2:10" ht="13.8" x14ac:dyDescent="0.25">
      <c r="B10" s="4" t="s">
        <v>723</v>
      </c>
      <c r="D10"/>
    </row>
    <row r="11" spans="2:10" ht="13.8" x14ac:dyDescent="0.25">
      <c r="B11" s="4" t="s">
        <v>6</v>
      </c>
    </row>
    <row r="12" spans="2:10" ht="21.6" thickBot="1" x14ac:dyDescent="0.45">
      <c r="B12" s="6" t="s">
        <v>5</v>
      </c>
      <c r="C12" s="2"/>
      <c r="D12" s="2"/>
      <c r="E12" s="2"/>
      <c r="F12" s="2"/>
      <c r="G12" s="2"/>
      <c r="H12" s="2"/>
      <c r="I12" s="2"/>
      <c r="J12" s="2"/>
    </row>
    <row r="14" spans="2:10" ht="13.8" x14ac:dyDescent="0.25">
      <c r="D14" s="5" t="s">
        <v>1</v>
      </c>
    </row>
    <row r="15" spans="2:10" x14ac:dyDescent="0.25">
      <c r="D15" s="3" t="s">
        <v>2</v>
      </c>
    </row>
    <row r="17" spans="4:4" ht="13.8" x14ac:dyDescent="0.25">
      <c r="D17" s="5" t="s">
        <v>3</v>
      </c>
    </row>
    <row r="18" spans="4:4" x14ac:dyDescent="0.25">
      <c r="D18" t="s">
        <v>4</v>
      </c>
    </row>
    <row r="19" spans="4:4" x14ac:dyDescent="0.25">
      <c r="D19" t="s">
        <v>0</v>
      </c>
    </row>
    <row r="25" spans="4:4" ht="13.8" x14ac:dyDescent="0.25">
      <c r="D25" s="5"/>
    </row>
    <row r="26" spans="4:4" x14ac:dyDescent="0.25">
      <c r="D26"/>
    </row>
  </sheetData>
  <hyperlinks>
    <hyperlink ref="C6" r:id="rId1" display="https://soteuudistus.fi/rahoituslaskelmat" xr:uid="{786CAE00-F759-4653-9BF7-6C522CDD7E4D}"/>
    <hyperlink ref="C8" r:id="rId2" display="https://vm.fi/kuntatalousohjelma" xr:uid="{2B0FA657-1387-4469-86F9-7C069C3316B2}"/>
  </hyperlinks>
  <printOptions horizontalCentered="1"/>
  <pageMargins left="0.39370078740157483" right="0.39370078740157483" top="1.5748031496062993" bottom="0.78740157480314965" header="0.39370078740157483" footer="0.39370078740157483"/>
  <pageSetup paperSize="9" scale="91" orientation="portrait" r:id="rId3"/>
  <headerFooter scaleWithDoc="0">
    <oddHeader>&amp;L&amp;G</oddHeader>
    <oddFooter>&amp;L&amp;8&amp;K06+000&amp;P/&amp;N | &amp;D &amp;T | &amp;Z&amp;F&amp;R&amp;8&amp;K06+000&amp;G</oddFoot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95116-5B65-480C-8B7C-A84B52770325}">
  <dimension ref="A1:A30"/>
  <sheetViews>
    <sheetView workbookViewId="0"/>
  </sheetViews>
  <sheetFormatPr defaultRowHeight="12" x14ac:dyDescent="0.25"/>
  <cols>
    <col min="1" max="1" width="10.6640625" bestFit="1" customWidth="1"/>
  </cols>
  <sheetData>
    <row r="1" spans="1:1" ht="21" x14ac:dyDescent="0.4">
      <c r="A1" s="406" t="s">
        <v>345</v>
      </c>
    </row>
    <row r="2" spans="1:1" ht="13.8" x14ac:dyDescent="0.25">
      <c r="A2" s="365">
        <v>44592</v>
      </c>
    </row>
    <row r="4" spans="1:1" ht="13.8" x14ac:dyDescent="0.25">
      <c r="A4" s="19" t="s">
        <v>662</v>
      </c>
    </row>
    <row r="5" spans="1:1" ht="13.8" x14ac:dyDescent="0.25">
      <c r="A5" s="19" t="s">
        <v>705</v>
      </c>
    </row>
    <row r="6" spans="1:1" ht="13.8" x14ac:dyDescent="0.25">
      <c r="A6" s="19" t="s">
        <v>706</v>
      </c>
    </row>
    <row r="7" spans="1:1" ht="13.8" x14ac:dyDescent="0.25">
      <c r="A7" s="19" t="s">
        <v>707</v>
      </c>
    </row>
    <row r="9" spans="1:1" ht="13.8" x14ac:dyDescent="0.25">
      <c r="A9" s="19" t="s">
        <v>708</v>
      </c>
    </row>
    <row r="10" spans="1:1" ht="13.8" x14ac:dyDescent="0.25">
      <c r="A10" s="19"/>
    </row>
    <row r="11" spans="1:1" ht="13.8" x14ac:dyDescent="0.25">
      <c r="A11" s="19" t="s">
        <v>709</v>
      </c>
    </row>
    <row r="13" spans="1:1" ht="13.8" x14ac:dyDescent="0.25">
      <c r="A13" s="19" t="s">
        <v>671</v>
      </c>
    </row>
    <row r="14" spans="1:1" ht="13.8" x14ac:dyDescent="0.25">
      <c r="A14" s="19" t="s">
        <v>672</v>
      </c>
    </row>
    <row r="16" spans="1:1" ht="13.8" x14ac:dyDescent="0.25">
      <c r="A16" s="199" t="s">
        <v>673</v>
      </c>
    </row>
    <row r="17" spans="1:1" ht="13.8" x14ac:dyDescent="0.25">
      <c r="A17" s="199" t="s">
        <v>675</v>
      </c>
    </row>
    <row r="18" spans="1:1" ht="13.8" x14ac:dyDescent="0.25">
      <c r="A18" s="199"/>
    </row>
    <row r="19" spans="1:1" x14ac:dyDescent="0.25">
      <c r="A19" s="198"/>
    </row>
    <row r="20" spans="1:1" ht="13.8" x14ac:dyDescent="0.25">
      <c r="A20" s="197" t="s">
        <v>663</v>
      </c>
    </row>
    <row r="21" spans="1:1" x14ac:dyDescent="0.25">
      <c r="A21" s="198"/>
    </row>
    <row r="22" spans="1:1" ht="13.8" x14ac:dyDescent="0.25">
      <c r="A22" s="197" t="s">
        <v>664</v>
      </c>
    </row>
    <row r="23" spans="1:1" ht="13.8" x14ac:dyDescent="0.25">
      <c r="A23" s="197" t="s">
        <v>665</v>
      </c>
    </row>
    <row r="24" spans="1:1" ht="13.8" x14ac:dyDescent="0.25">
      <c r="A24" s="197" t="s">
        <v>666</v>
      </c>
    </row>
    <row r="25" spans="1:1" ht="13.8" x14ac:dyDescent="0.25">
      <c r="A25" s="197" t="s">
        <v>667</v>
      </c>
    </row>
    <row r="26" spans="1:1" ht="13.8" x14ac:dyDescent="0.25">
      <c r="A26" s="197" t="s">
        <v>668</v>
      </c>
    </row>
    <row r="27" spans="1:1" ht="13.8" x14ac:dyDescent="0.25">
      <c r="A27" s="197" t="s">
        <v>674</v>
      </c>
    </row>
    <row r="28" spans="1:1" x14ac:dyDescent="0.25">
      <c r="A28" s="28" t="s">
        <v>669</v>
      </c>
    </row>
    <row r="29" spans="1:1" x14ac:dyDescent="0.25">
      <c r="A29" s="28" t="s">
        <v>670</v>
      </c>
    </row>
    <row r="30" spans="1:1" ht="14.4" x14ac:dyDescent="0.3">
      <c r="A30" s="196"/>
    </row>
  </sheetData>
  <hyperlinks>
    <hyperlink ref="A28" r:id="rId1" tooltip="Click to send email to Riikonen Olli" display="mailto:Olli.Riikonen@kuntaliitto.fi" xr:uid="{A8A5A5E4-1AD1-4AB1-9392-F0134D8A0CA0}"/>
    <hyperlink ref="A29" r:id="rId2" display="https://www.kuntaliitto.fi/" xr:uid="{64F62D4B-1DE7-4149-B4D5-53D710F5BB9B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9FC13-A66B-43FF-B04C-16086D84FE70}">
  <sheetPr>
    <tabColor theme="9"/>
  </sheetPr>
  <dimension ref="A1:R365"/>
  <sheetViews>
    <sheetView tabSelected="1" zoomScaleNormal="100" workbookViewId="0">
      <pane xSplit="2" ySplit="10" topLeftCell="C11" activePane="bottomRight" state="frozen"/>
      <selection activeCell="AW22" sqref="AW22"/>
      <selection pane="topRight" activeCell="AW22" sqref="AW22"/>
      <selection pane="bottomLeft" activeCell="AW22" sqref="AW22"/>
      <selection pane="bottomRight" activeCell="L5" sqref="L5"/>
    </sheetView>
  </sheetViews>
  <sheetFormatPr defaultRowHeight="13.8" x14ac:dyDescent="0.25"/>
  <cols>
    <col min="1" max="1" width="7.109375" style="14" customWidth="1"/>
    <col min="2" max="2" width="15.5546875" style="9" bestFit="1" customWidth="1"/>
    <col min="3" max="3" width="9.88671875" style="8" bestFit="1" customWidth="1"/>
    <col min="4" max="4" width="14.109375" style="16" customWidth="1"/>
    <col min="5" max="5" width="13.44140625" style="10" bestFit="1" customWidth="1"/>
    <col min="6" max="6" width="12.109375" style="8" customWidth="1"/>
    <col min="7" max="7" width="12.33203125" style="10" customWidth="1"/>
    <col min="8" max="9" width="13.21875" style="27" bestFit="1" customWidth="1"/>
    <col min="10" max="10" width="12.5546875" style="18" bestFit="1" customWidth="1"/>
    <col min="11" max="11" width="8" style="18" customWidth="1"/>
    <col min="12" max="12" width="12.5546875" style="18" bestFit="1" customWidth="1"/>
    <col min="13" max="13" width="12.5546875" style="26" bestFit="1" customWidth="1"/>
    <col min="14" max="14" width="12.5546875" style="26" customWidth="1"/>
    <col min="15" max="16" width="8.88671875" style="10"/>
  </cols>
  <sheetData>
    <row r="1" spans="1:18" ht="25.8" customHeight="1" x14ac:dyDescent="0.45">
      <c r="A1" s="161" t="s">
        <v>684</v>
      </c>
      <c r="B1" s="7"/>
      <c r="H1" s="11"/>
      <c r="I1" s="11"/>
      <c r="J1" s="14"/>
      <c r="K1" s="14"/>
      <c r="L1" s="14"/>
      <c r="M1" s="25"/>
      <c r="N1" s="25"/>
    </row>
    <row r="2" spans="1:18" s="19" customFormat="1" x14ac:dyDescent="0.25">
      <c r="A2" s="416" t="s">
        <v>726</v>
      </c>
      <c r="B2" s="144"/>
      <c r="C2" s="11"/>
      <c r="D2" s="143"/>
      <c r="E2" s="10"/>
      <c r="F2" s="11"/>
      <c r="G2" s="36"/>
      <c r="H2" s="33"/>
      <c r="I2" s="33"/>
      <c r="J2" s="10"/>
      <c r="K2" s="10"/>
      <c r="L2" s="10"/>
      <c r="M2" s="417"/>
      <c r="O2" s="10"/>
      <c r="P2" s="10"/>
    </row>
    <row r="3" spans="1:18" s="430" customFormat="1" x14ac:dyDescent="0.25">
      <c r="A3" s="36"/>
      <c r="B3" s="30"/>
      <c r="C3" s="33"/>
      <c r="D3" s="34"/>
      <c r="E3" s="36"/>
      <c r="F3" s="33"/>
      <c r="G3" s="36"/>
      <c r="H3" s="34"/>
      <c r="I3" s="34"/>
      <c r="J3" s="36"/>
      <c r="K3" s="36"/>
      <c r="L3" s="36"/>
      <c r="M3" s="424"/>
      <c r="N3" s="424"/>
      <c r="O3" s="36"/>
      <c r="P3" s="36"/>
    </row>
    <row r="4" spans="1:18" s="19" customFormat="1" x14ac:dyDescent="0.25">
      <c r="A4" s="418" t="s">
        <v>346</v>
      </c>
      <c r="B4" s="144"/>
      <c r="C4" s="11"/>
      <c r="D4" s="143"/>
      <c r="E4" s="10"/>
      <c r="F4" s="11"/>
      <c r="G4" s="36"/>
      <c r="H4" s="34"/>
      <c r="I4" s="34"/>
      <c r="O4" s="10"/>
      <c r="P4" s="10"/>
    </row>
    <row r="5" spans="1:18" s="19" customFormat="1" x14ac:dyDescent="0.25">
      <c r="A5" s="388" t="s">
        <v>699</v>
      </c>
      <c r="B5" s="419"/>
      <c r="C5" s="420"/>
      <c r="D5" s="421"/>
      <c r="E5" s="81"/>
      <c r="F5" s="422"/>
      <c r="G5" s="81"/>
      <c r="H5" s="234"/>
      <c r="I5" s="423"/>
      <c r="N5" s="424"/>
      <c r="O5" s="10"/>
      <c r="P5" s="10"/>
    </row>
    <row r="6" spans="1:18" s="19" customFormat="1" x14ac:dyDescent="0.25">
      <c r="A6" s="425" t="s">
        <v>683</v>
      </c>
      <c r="B6" s="426"/>
      <c r="C6" s="427"/>
      <c r="D6" s="229"/>
      <c r="E6" s="228"/>
      <c r="F6" s="228"/>
      <c r="G6" s="228"/>
      <c r="H6" s="229"/>
      <c r="I6" s="428"/>
      <c r="N6" s="15"/>
      <c r="O6" s="10"/>
      <c r="P6" s="10"/>
    </row>
    <row r="7" spans="1:18" x14ac:dyDescent="0.25">
      <c r="A7" s="195"/>
      <c r="C7" s="160"/>
      <c r="D7" s="17"/>
      <c r="E7" s="20"/>
      <c r="F7" s="17"/>
      <c r="G7" s="20"/>
      <c r="H7" s="20"/>
      <c r="I7" s="20"/>
      <c r="J7" s="17"/>
      <c r="K7" s="17"/>
      <c r="L7" s="17"/>
      <c r="M7" s="15"/>
      <c r="N7" s="15"/>
    </row>
    <row r="8" spans="1:18" x14ac:dyDescent="0.25">
      <c r="A8" s="195"/>
      <c r="C8" s="160"/>
      <c r="D8" s="17"/>
      <c r="E8" s="20"/>
      <c r="F8" s="17"/>
      <c r="G8" s="20"/>
      <c r="H8" s="20"/>
      <c r="I8" s="20"/>
      <c r="J8" s="17"/>
      <c r="K8" s="17"/>
      <c r="L8" s="17"/>
      <c r="M8" s="15"/>
      <c r="N8" s="15"/>
    </row>
    <row r="9" spans="1:18" ht="82.8" x14ac:dyDescent="0.25">
      <c r="A9" s="230" t="s">
        <v>302</v>
      </c>
      <c r="B9" s="230" t="s">
        <v>7</v>
      </c>
      <c r="C9" s="112" t="s">
        <v>303</v>
      </c>
      <c r="D9" s="112" t="s">
        <v>329</v>
      </c>
      <c r="E9" s="231" t="s">
        <v>318</v>
      </c>
      <c r="F9" s="232" t="s">
        <v>317</v>
      </c>
      <c r="G9" s="231" t="s">
        <v>328</v>
      </c>
      <c r="H9" s="233" t="s">
        <v>680</v>
      </c>
      <c r="I9" s="233" t="s">
        <v>681</v>
      </c>
      <c r="J9" s="159" t="s">
        <v>685</v>
      </c>
      <c r="K9" s="158" t="s">
        <v>682</v>
      </c>
      <c r="L9" s="225" t="s">
        <v>305</v>
      </c>
      <c r="M9" s="223" t="s">
        <v>694</v>
      </c>
      <c r="N9" s="392" t="s">
        <v>695</v>
      </c>
      <c r="O9" s="281" t="s">
        <v>696</v>
      </c>
      <c r="P9" s="281" t="s">
        <v>697</v>
      </c>
      <c r="R9" s="224"/>
    </row>
    <row r="10" spans="1:18" s="303" customFormat="1" ht="27" customHeight="1" thickBot="1" x14ac:dyDescent="0.3">
      <c r="A10" s="444">
        <v>0</v>
      </c>
      <c r="B10" s="444" t="s">
        <v>678</v>
      </c>
      <c r="C10" s="445">
        <v>5503664</v>
      </c>
      <c r="D10" s="445">
        <v>2598066832.1879668</v>
      </c>
      <c r="E10" s="445">
        <v>761300004.50361347</v>
      </c>
      <c r="F10" s="445">
        <v>-3796429.2768091466</v>
      </c>
      <c r="G10" s="445">
        <v>5.3178519010543823E-7</v>
      </c>
      <c r="H10" s="446">
        <f>SUM(D10:G10)</f>
        <v>3355570407.4147716</v>
      </c>
      <c r="I10" s="446">
        <f>H10/C10</f>
        <v>609.69754102262993</v>
      </c>
      <c r="J10" s="447">
        <v>2396556</v>
      </c>
      <c r="K10" s="447">
        <v>0.43544736742649987</v>
      </c>
      <c r="L10" s="448">
        <f>SUM(H10,J10)</f>
        <v>3357966963.4147716</v>
      </c>
      <c r="M10" s="404">
        <f t="shared" ref="M10:M74" si="0">L10/C10</f>
        <v>610.13298839005643</v>
      </c>
      <c r="N10" s="449">
        <v>1926.6398774158279</v>
      </c>
      <c r="O10" s="450">
        <f t="shared" ref="O10" si="1">M10-N10</f>
        <v>-1316.5068890257714</v>
      </c>
      <c r="P10" s="451">
        <f t="shared" ref="P10" si="2">O10/N10</f>
        <v>-0.68331757504759094</v>
      </c>
    </row>
    <row r="11" spans="1:18" x14ac:dyDescent="0.25">
      <c r="A11" s="295">
        <v>20</v>
      </c>
      <c r="B11" s="296" t="s">
        <v>15</v>
      </c>
      <c r="C11" s="322">
        <v>16391</v>
      </c>
      <c r="D11" s="436">
        <v>11285854.234008627</v>
      </c>
      <c r="E11" s="437">
        <v>2446995.9846078651</v>
      </c>
      <c r="F11" s="436">
        <v>-2001300.8305636428</v>
      </c>
      <c r="G11" s="437">
        <v>-1985062.8500085839</v>
      </c>
      <c r="H11" s="438">
        <f>SUM(D11:G11)</f>
        <v>9746486.5380442664</v>
      </c>
      <c r="I11" s="439">
        <f>H11/C11</f>
        <v>594.62427783809812</v>
      </c>
      <c r="J11" s="405">
        <v>-2659976</v>
      </c>
      <c r="K11" s="440">
        <v>-162.28271612470257</v>
      </c>
      <c r="L11" s="441">
        <f>SUM(H11,J11)</f>
        <v>7086510.5380442664</v>
      </c>
      <c r="M11" s="442">
        <f>L11/C11</f>
        <v>432.34156171339555</v>
      </c>
      <c r="N11" s="443">
        <v>2155.2990256150551</v>
      </c>
      <c r="O11" s="325">
        <f>M11-N11</f>
        <v>-1722.9574639016596</v>
      </c>
      <c r="P11" s="330">
        <f>O11/N11</f>
        <v>-0.79940529987943609</v>
      </c>
    </row>
    <row r="12" spans="1:18" x14ac:dyDescent="0.25">
      <c r="A12" s="95">
        <v>5</v>
      </c>
      <c r="B12" s="87" t="s">
        <v>9</v>
      </c>
      <c r="C12" s="96">
        <v>9419</v>
      </c>
      <c r="D12" s="116">
        <v>9685290.7009355687</v>
      </c>
      <c r="E12" s="156">
        <v>1850064.1363155749</v>
      </c>
      <c r="F12" s="116">
        <v>1668549.9566287217</v>
      </c>
      <c r="G12" s="156">
        <v>391274.56968267087</v>
      </c>
      <c r="H12" s="117">
        <f>SUM(D12:G12)</f>
        <v>13595179.363562535</v>
      </c>
      <c r="I12" s="301">
        <f>H12/C12</f>
        <v>1443.3782103792903</v>
      </c>
      <c r="J12" s="226">
        <v>1473494</v>
      </c>
      <c r="K12" s="204">
        <v>156.43847542201931</v>
      </c>
      <c r="L12" s="302">
        <f>SUM(H12,J12)</f>
        <v>15068673.363562535</v>
      </c>
      <c r="M12" s="91">
        <f>L12/C12</f>
        <v>1599.8166858013096</v>
      </c>
      <c r="N12" s="355">
        <v>4141.0685171185378</v>
      </c>
      <c r="O12" s="104">
        <f>M12-N12</f>
        <v>-2541.2518313172282</v>
      </c>
      <c r="P12" s="107">
        <f>O12/N12</f>
        <v>-0.61367055889369748</v>
      </c>
    </row>
    <row r="13" spans="1:18" x14ac:dyDescent="0.25">
      <c r="A13" s="95">
        <v>9</v>
      </c>
      <c r="B13" s="87" t="s">
        <v>10</v>
      </c>
      <c r="C13" s="96">
        <v>2517</v>
      </c>
      <c r="D13" s="116">
        <v>3083296.5695850258</v>
      </c>
      <c r="E13" s="156">
        <v>484786.11680417135</v>
      </c>
      <c r="F13" s="116">
        <v>178404.36724902401</v>
      </c>
      <c r="G13" s="156">
        <v>-112237.46084567596</v>
      </c>
      <c r="H13" s="117">
        <f>SUM(D13:G13)</f>
        <v>3634249.5927925454</v>
      </c>
      <c r="I13" s="301">
        <f>H13/C13</f>
        <v>1443.8814433025607</v>
      </c>
      <c r="J13" s="227">
        <v>-539829</v>
      </c>
      <c r="K13" s="204">
        <v>-214.47318235995232</v>
      </c>
      <c r="L13" s="302">
        <f>SUM(H13,J13)</f>
        <v>3094420.5927925454</v>
      </c>
      <c r="M13" s="91">
        <f>L13/C13</f>
        <v>1229.4082609426084</v>
      </c>
      <c r="N13" s="355">
        <v>4204.7240199239186</v>
      </c>
      <c r="O13" s="104">
        <f>M13-N13</f>
        <v>-2975.31575898131</v>
      </c>
      <c r="P13" s="107">
        <f>O13/N13</f>
        <v>-0.70761261497375183</v>
      </c>
    </row>
    <row r="14" spans="1:18" x14ac:dyDescent="0.25">
      <c r="A14" s="95">
        <v>10</v>
      </c>
      <c r="B14" s="87" t="s">
        <v>11</v>
      </c>
      <c r="C14" s="96">
        <v>11332</v>
      </c>
      <c r="D14" s="116">
        <v>10616480.363456028</v>
      </c>
      <c r="E14" s="156">
        <v>2250854.3189685354</v>
      </c>
      <c r="F14" s="116">
        <v>714088.29485570581</v>
      </c>
      <c r="G14" s="156">
        <v>-364082.60551512364</v>
      </c>
      <c r="H14" s="117">
        <f>SUM(D14:G14)</f>
        <v>13217340.371765146</v>
      </c>
      <c r="I14" s="301">
        <f>H14/C14</f>
        <v>1166.3731355246334</v>
      </c>
      <c r="J14" s="227">
        <v>-700212</v>
      </c>
      <c r="K14" s="204">
        <v>-61.790681256618427</v>
      </c>
      <c r="L14" s="302">
        <f>SUM(H14,J14)</f>
        <v>12517128.371765146</v>
      </c>
      <c r="M14" s="91">
        <f>L14/C14</f>
        <v>1104.582454268015</v>
      </c>
      <c r="N14" s="355">
        <v>3942.2789892648275</v>
      </c>
      <c r="O14" s="104">
        <f>M14-N14</f>
        <v>-2837.6965349968123</v>
      </c>
      <c r="P14" s="107">
        <f>O14/N14</f>
        <v>-0.71981119112171144</v>
      </c>
    </row>
    <row r="15" spans="1:18" x14ac:dyDescent="0.25">
      <c r="A15" s="95">
        <v>16</v>
      </c>
      <c r="B15" s="87" t="s">
        <v>12</v>
      </c>
      <c r="C15" s="96">
        <v>8059</v>
      </c>
      <c r="D15" s="116">
        <v>2702692.6054138797</v>
      </c>
      <c r="E15" s="156">
        <v>1292532.064752114</v>
      </c>
      <c r="F15" s="116">
        <v>1600879.5623748379</v>
      </c>
      <c r="G15" s="156">
        <v>1790646.5336097614</v>
      </c>
      <c r="H15" s="117">
        <f>SUM(D15:G15)</f>
        <v>7386750.7661505938</v>
      </c>
      <c r="I15" s="301">
        <f>H15/C15</f>
        <v>916.58403848499734</v>
      </c>
      <c r="J15" s="227">
        <v>-571243</v>
      </c>
      <c r="K15" s="204">
        <v>-70.882615709145057</v>
      </c>
      <c r="L15" s="302">
        <f>SUM(H15,J15)</f>
        <v>6815507.7661505938</v>
      </c>
      <c r="M15" s="91">
        <f>L15/C15</f>
        <v>845.70142277585228</v>
      </c>
      <c r="N15" s="355">
        <v>2832.0585618510263</v>
      </c>
      <c r="O15" s="104">
        <f>M15-N15</f>
        <v>-1986.357139075174</v>
      </c>
      <c r="P15" s="107">
        <f>O15/N15</f>
        <v>-0.70138279124316416</v>
      </c>
    </row>
    <row r="16" spans="1:18" x14ac:dyDescent="0.25">
      <c r="A16" s="95">
        <v>18</v>
      </c>
      <c r="B16" s="87" t="s">
        <v>13</v>
      </c>
      <c r="C16" s="96">
        <v>4878</v>
      </c>
      <c r="D16" s="116">
        <v>3532311.5143249026</v>
      </c>
      <c r="E16" s="156">
        <v>710791.73040938657</v>
      </c>
      <c r="F16" s="116">
        <v>-807159.5020604179</v>
      </c>
      <c r="G16" s="156">
        <v>-546577.34915985889</v>
      </c>
      <c r="H16" s="117">
        <f>SUM(D16:G16)</f>
        <v>2889366.393514012</v>
      </c>
      <c r="I16" s="301">
        <f>H16/C16</f>
        <v>592.32603393071179</v>
      </c>
      <c r="J16" s="227">
        <v>-122335</v>
      </c>
      <c r="K16" s="204">
        <v>-25.078925789257891</v>
      </c>
      <c r="L16" s="302">
        <f>SUM(H16,J16)</f>
        <v>2767031.393514012</v>
      </c>
      <c r="M16" s="91">
        <f>L16/C16</f>
        <v>567.24710814145385</v>
      </c>
      <c r="N16" s="355">
        <v>1738.0619565687089</v>
      </c>
      <c r="O16" s="104">
        <f>M16-N16</f>
        <v>-1170.8148484272551</v>
      </c>
      <c r="P16" s="107">
        <f>O16/N16</f>
        <v>-0.67363240073367925</v>
      </c>
    </row>
    <row r="17" spans="1:16" x14ac:dyDescent="0.25">
      <c r="A17" s="95">
        <v>19</v>
      </c>
      <c r="B17" s="87" t="s">
        <v>14</v>
      </c>
      <c r="C17" s="96">
        <v>3959</v>
      </c>
      <c r="D17" s="116">
        <v>3310135.7685372117</v>
      </c>
      <c r="E17" s="156">
        <v>593208.39480432775</v>
      </c>
      <c r="F17" s="116">
        <v>135748.86033097931</v>
      </c>
      <c r="G17" s="156">
        <v>-178855.25669670288</v>
      </c>
      <c r="H17" s="117">
        <f>SUM(D17:G17)</f>
        <v>3860237.7669758159</v>
      </c>
      <c r="I17" s="301">
        <f>H17/C17</f>
        <v>975.05374260566202</v>
      </c>
      <c r="J17" s="227">
        <v>-74210</v>
      </c>
      <c r="K17" s="204">
        <v>-18.744632482950241</v>
      </c>
      <c r="L17" s="302">
        <f>SUM(H17,J17)</f>
        <v>3786027.7669758159</v>
      </c>
      <c r="M17" s="91">
        <f>L17/C17</f>
        <v>956.30911012271179</v>
      </c>
      <c r="N17" s="355">
        <v>2017.5934770902272</v>
      </c>
      <c r="O17" s="104">
        <f>M17-N17</f>
        <v>-1061.2843669675153</v>
      </c>
      <c r="P17" s="107">
        <f>O17/N17</f>
        <v>-0.52601496734520536</v>
      </c>
    </row>
    <row r="18" spans="1:16" x14ac:dyDescent="0.25">
      <c r="A18" s="95">
        <v>46</v>
      </c>
      <c r="B18" s="87" t="s">
        <v>16</v>
      </c>
      <c r="C18" s="96">
        <v>1369</v>
      </c>
      <c r="D18" s="116">
        <v>1050156.0219043563</v>
      </c>
      <c r="E18" s="156">
        <v>279635.10955092509</v>
      </c>
      <c r="F18" s="116">
        <v>218929.16878673705</v>
      </c>
      <c r="G18" s="156">
        <v>216669.79666206069</v>
      </c>
      <c r="H18" s="117">
        <f>SUM(D18:G18)</f>
        <v>1765390.0969040792</v>
      </c>
      <c r="I18" s="301">
        <f>H18/C18</f>
        <v>1289.5471854668219</v>
      </c>
      <c r="J18" s="227">
        <v>-336729</v>
      </c>
      <c r="K18" s="204">
        <v>-245.9671292914536</v>
      </c>
      <c r="L18" s="302">
        <f>SUM(H18,J18)</f>
        <v>1428661.0969040792</v>
      </c>
      <c r="M18" s="91">
        <f>L18/C18</f>
        <v>1043.5800561753683</v>
      </c>
      <c r="N18" s="355">
        <v>4398.9600520987779</v>
      </c>
      <c r="O18" s="104">
        <f>M18-N18</f>
        <v>-3355.3799959234093</v>
      </c>
      <c r="P18" s="107">
        <f>O18/N18</f>
        <v>-0.76276664397589411</v>
      </c>
    </row>
    <row r="19" spans="1:16" x14ac:dyDescent="0.25">
      <c r="A19" s="95">
        <v>47</v>
      </c>
      <c r="B19" s="87" t="s">
        <v>17</v>
      </c>
      <c r="C19" s="96">
        <v>1808</v>
      </c>
      <c r="D19" s="116">
        <v>2713706.1160290092</v>
      </c>
      <c r="E19" s="156">
        <v>361067.42827623431</v>
      </c>
      <c r="F19" s="116">
        <v>8292.8090943600928</v>
      </c>
      <c r="G19" s="156">
        <v>716220.96920830966</v>
      </c>
      <c r="H19" s="117">
        <f>SUM(D19:G19)</f>
        <v>3799287.3226079131</v>
      </c>
      <c r="I19" s="301">
        <f>H19/C19</f>
        <v>2101.3757315309253</v>
      </c>
      <c r="J19" s="226">
        <v>-36544</v>
      </c>
      <c r="K19" s="204">
        <v>-20.212389380530972</v>
      </c>
      <c r="L19" s="302">
        <f>SUM(H19,J19)</f>
        <v>3762743.3226079131</v>
      </c>
      <c r="M19" s="91">
        <f>L19/C19</f>
        <v>2081.1633421503943</v>
      </c>
      <c r="N19" s="355">
        <v>5458.9285173447197</v>
      </c>
      <c r="O19" s="104">
        <f>M19-N19</f>
        <v>-3377.7651751943254</v>
      </c>
      <c r="P19" s="107">
        <f>O19/N19</f>
        <v>-0.61875973727483535</v>
      </c>
    </row>
    <row r="20" spans="1:16" x14ac:dyDescent="0.25">
      <c r="A20" s="95">
        <v>49</v>
      </c>
      <c r="B20" s="87" t="s">
        <v>18</v>
      </c>
      <c r="C20" s="96">
        <v>292796</v>
      </c>
      <c r="D20" s="116">
        <v>195704666.73650244</v>
      </c>
      <c r="E20" s="156">
        <v>26271771.577920333</v>
      </c>
      <c r="F20" s="116">
        <v>65436034.081159309</v>
      </c>
      <c r="G20" s="156">
        <v>12974285.456761602</v>
      </c>
      <c r="H20" s="117">
        <f>SUM(D20:G20)</f>
        <v>300386757.85234368</v>
      </c>
      <c r="I20" s="301">
        <f>H20/C20</f>
        <v>1025.9250736087367</v>
      </c>
      <c r="J20" s="227">
        <v>-77253</v>
      </c>
      <c r="K20" s="204">
        <v>-0.26384581756581377</v>
      </c>
      <c r="L20" s="302">
        <f>SUM(H20,J20)</f>
        <v>300309504.85234368</v>
      </c>
      <c r="M20" s="91">
        <f>L20/C20</f>
        <v>1025.6612277911709</v>
      </c>
      <c r="N20" s="355">
        <v>547.17382957768439</v>
      </c>
      <c r="O20" s="104">
        <f>M20-N20</f>
        <v>478.48739821348647</v>
      </c>
      <c r="P20" s="107">
        <f>O20/N20</f>
        <v>0.8744705472898604</v>
      </c>
    </row>
    <row r="21" spans="1:16" x14ac:dyDescent="0.25">
      <c r="A21" s="95">
        <v>50</v>
      </c>
      <c r="B21" s="87" t="s">
        <v>19</v>
      </c>
      <c r="C21" s="96">
        <v>11483</v>
      </c>
      <c r="D21" s="116">
        <v>5656706.0746106813</v>
      </c>
      <c r="E21" s="156">
        <v>1840825.6863786122</v>
      </c>
      <c r="F21" s="116">
        <v>-161374.95887926497</v>
      </c>
      <c r="G21" s="156">
        <v>-73934.466311928292</v>
      </c>
      <c r="H21" s="117">
        <f>SUM(D21:G21)</f>
        <v>7262222.3357981006</v>
      </c>
      <c r="I21" s="301">
        <f>H21/C21</f>
        <v>632.43249462667427</v>
      </c>
      <c r="J21" s="227">
        <v>-1324551</v>
      </c>
      <c r="K21" s="204">
        <v>-115.34886353740312</v>
      </c>
      <c r="L21" s="302">
        <f>SUM(H21,J21)</f>
        <v>5937671.3357981006</v>
      </c>
      <c r="M21" s="91">
        <f>L21/C21</f>
        <v>517.08363108927119</v>
      </c>
      <c r="N21" s="355">
        <v>2362.2997888982209</v>
      </c>
      <c r="O21" s="104">
        <f>M21-N21</f>
        <v>-1845.2161578089497</v>
      </c>
      <c r="P21" s="107">
        <f>O21/N21</f>
        <v>-0.78111007183790182</v>
      </c>
    </row>
    <row r="22" spans="1:16" x14ac:dyDescent="0.25">
      <c r="A22" s="95">
        <v>51</v>
      </c>
      <c r="B22" s="87" t="s">
        <v>20</v>
      </c>
      <c r="C22" s="96">
        <v>9452</v>
      </c>
      <c r="D22" s="116">
        <v>3488655.1241518394</v>
      </c>
      <c r="E22" s="156">
        <v>1609015.5698249969</v>
      </c>
      <c r="F22" s="116">
        <v>-2670744.1603396558</v>
      </c>
      <c r="G22" s="156">
        <v>-3630840.2634158214</v>
      </c>
      <c r="H22" s="117">
        <f>SUM(D22:G22)</f>
        <v>-1203913.7297786409</v>
      </c>
      <c r="I22" s="301">
        <f>H22/C22</f>
        <v>-127.37132139003818</v>
      </c>
      <c r="J22" s="227">
        <v>-914679</v>
      </c>
      <c r="K22" s="204">
        <v>-96.770947947524334</v>
      </c>
      <c r="L22" s="302">
        <f>SUM(H22,J22)</f>
        <v>-2118592.7297786409</v>
      </c>
      <c r="M22" s="91">
        <f>L22/C22</f>
        <v>-224.14226933756251</v>
      </c>
      <c r="N22" s="355">
        <v>1472.3144224262971</v>
      </c>
      <c r="O22" s="104">
        <f>M22-N22</f>
        <v>-1696.4566917638597</v>
      </c>
      <c r="P22" s="107">
        <f>O22/N22</f>
        <v>-1.1522380450285801</v>
      </c>
    </row>
    <row r="23" spans="1:16" x14ac:dyDescent="0.25">
      <c r="A23" s="95">
        <v>52</v>
      </c>
      <c r="B23" s="87" t="s">
        <v>21</v>
      </c>
      <c r="C23" s="96">
        <v>2408</v>
      </c>
      <c r="D23" s="116">
        <v>2008471.749105501</v>
      </c>
      <c r="E23" s="156">
        <v>504693.96631921525</v>
      </c>
      <c r="F23" s="116">
        <v>405685.6578548681</v>
      </c>
      <c r="G23" s="156">
        <v>195455.7123978046</v>
      </c>
      <c r="H23" s="117">
        <f>SUM(D23:G23)</f>
        <v>3114307.0856773891</v>
      </c>
      <c r="I23" s="301">
        <f>H23/C23</f>
        <v>1293.3168960454273</v>
      </c>
      <c r="J23" s="226">
        <v>148576</v>
      </c>
      <c r="K23" s="204">
        <v>61.700996677740861</v>
      </c>
      <c r="L23" s="302">
        <f>SUM(H23,J23)</f>
        <v>3262883.0856773891</v>
      </c>
      <c r="M23" s="91">
        <f>L23/C23</f>
        <v>1355.0178927231682</v>
      </c>
      <c r="N23" s="355">
        <v>4177.4803403786118</v>
      </c>
      <c r="O23" s="104">
        <f>M23-N23</f>
        <v>-2822.4624476554436</v>
      </c>
      <c r="P23" s="107">
        <f>O23/N23</f>
        <v>-0.67563751775780689</v>
      </c>
    </row>
    <row r="24" spans="1:16" x14ac:dyDescent="0.25">
      <c r="A24" s="95">
        <v>61</v>
      </c>
      <c r="B24" s="87" t="s">
        <v>22</v>
      </c>
      <c r="C24" s="96">
        <v>16800</v>
      </c>
      <c r="D24" s="116">
        <v>4733075.8500207858</v>
      </c>
      <c r="E24" s="156">
        <v>2731557.6381024998</v>
      </c>
      <c r="F24" s="116">
        <v>1580626.3375689648</v>
      </c>
      <c r="G24" s="156">
        <v>2190243.1585888108</v>
      </c>
      <c r="H24" s="117">
        <f>SUM(D24:G24)</f>
        <v>11235502.984281063</v>
      </c>
      <c r="I24" s="301">
        <f>H24/C24</f>
        <v>668.77993954053943</v>
      </c>
      <c r="J24" s="226">
        <v>966312</v>
      </c>
      <c r="K24" s="204">
        <v>57.518571428571427</v>
      </c>
      <c r="L24" s="302">
        <f>SUM(H24,J24)</f>
        <v>12201814.984281063</v>
      </c>
      <c r="M24" s="91">
        <f>L24/C24</f>
        <v>726.29851096911091</v>
      </c>
      <c r="N24" s="355">
        <v>2973.9216331719235</v>
      </c>
      <c r="O24" s="104">
        <f>M24-N24</f>
        <v>-2247.6231222028127</v>
      </c>
      <c r="P24" s="107">
        <f>O24/N24</f>
        <v>-0.7557775218863263</v>
      </c>
    </row>
    <row r="25" spans="1:16" x14ac:dyDescent="0.25">
      <c r="A25" s="95">
        <v>69</v>
      </c>
      <c r="B25" s="87" t="s">
        <v>23</v>
      </c>
      <c r="C25" s="96">
        <v>6896</v>
      </c>
      <c r="D25" s="116">
        <v>7795177.8208826343</v>
      </c>
      <c r="E25" s="156">
        <v>1244792.3727606051</v>
      </c>
      <c r="F25" s="116">
        <v>-1747827.7615920661</v>
      </c>
      <c r="G25" s="156">
        <v>-1873190.8869903702</v>
      </c>
      <c r="H25" s="117">
        <f>SUM(D25:G25)</f>
        <v>5418951.5450608023</v>
      </c>
      <c r="I25" s="301">
        <f>H25/C25</f>
        <v>785.81083890092839</v>
      </c>
      <c r="J25" s="226">
        <v>834691</v>
      </c>
      <c r="K25" s="204">
        <v>121.03987819025522</v>
      </c>
      <c r="L25" s="302">
        <f>SUM(H25,J25)</f>
        <v>6253642.5450608023</v>
      </c>
      <c r="M25" s="91">
        <f>L25/C25</f>
        <v>906.85071709118358</v>
      </c>
      <c r="N25" s="355">
        <v>3927.1450300464189</v>
      </c>
      <c r="O25" s="104">
        <f>M25-N25</f>
        <v>-3020.2943129552355</v>
      </c>
      <c r="P25" s="107">
        <f>O25/N25</f>
        <v>-0.76908142934551504</v>
      </c>
    </row>
    <row r="26" spans="1:16" x14ac:dyDescent="0.25">
      <c r="A26" s="95">
        <v>71</v>
      </c>
      <c r="B26" s="87" t="s">
        <v>24</v>
      </c>
      <c r="C26" s="96">
        <v>6667</v>
      </c>
      <c r="D26" s="116">
        <v>8694491.885813633</v>
      </c>
      <c r="E26" s="156">
        <v>1227227.326615198</v>
      </c>
      <c r="F26" s="116">
        <v>402484.93097481236</v>
      </c>
      <c r="G26" s="156">
        <v>-358317.56259460258</v>
      </c>
      <c r="H26" s="117">
        <f>SUM(D26:G26)</f>
        <v>9965886.5808090419</v>
      </c>
      <c r="I26" s="301">
        <f>H26/C26</f>
        <v>1494.8082467090208</v>
      </c>
      <c r="J26" s="226">
        <v>398312</v>
      </c>
      <c r="K26" s="204">
        <v>59.743812809359532</v>
      </c>
      <c r="L26" s="302">
        <f>SUM(H26,J26)</f>
        <v>10364198.580809042</v>
      </c>
      <c r="M26" s="91">
        <f>L26/C26</f>
        <v>1554.5520595183802</v>
      </c>
      <c r="N26" s="355">
        <v>4244.8967008275458</v>
      </c>
      <c r="O26" s="104">
        <f>M26-N26</f>
        <v>-2690.3446413091656</v>
      </c>
      <c r="P26" s="107">
        <f>O26/N26</f>
        <v>-0.63378330049461062</v>
      </c>
    </row>
    <row r="27" spans="1:16" x14ac:dyDescent="0.25">
      <c r="A27" s="95">
        <v>72</v>
      </c>
      <c r="B27" s="87" t="s">
        <v>25</v>
      </c>
      <c r="C27" s="96">
        <v>949</v>
      </c>
      <c r="D27" s="116">
        <v>1522435.293509905</v>
      </c>
      <c r="E27" s="156">
        <v>152880.30587018799</v>
      </c>
      <c r="F27" s="116">
        <v>-269337.36612312088</v>
      </c>
      <c r="G27" s="156">
        <v>-145562.48258425191</v>
      </c>
      <c r="H27" s="117">
        <f>SUM(D27:G27)</f>
        <v>1260415.7506727199</v>
      </c>
      <c r="I27" s="301">
        <f>H27/C27</f>
        <v>1328.151475945964</v>
      </c>
      <c r="J27" s="227">
        <v>-235405</v>
      </c>
      <c r="K27" s="204">
        <v>-248.05584826132772</v>
      </c>
      <c r="L27" s="302">
        <f>SUM(H27,J27)</f>
        <v>1025010.7506727199</v>
      </c>
      <c r="M27" s="91">
        <f>L27/C27</f>
        <v>1080.0956276846364</v>
      </c>
      <c r="N27" s="355">
        <v>4178.9917510058622</v>
      </c>
      <c r="O27" s="104">
        <f>M27-N27</f>
        <v>-3098.8961233212258</v>
      </c>
      <c r="P27" s="107">
        <f>O27/N27</f>
        <v>-0.74154157460955439</v>
      </c>
    </row>
    <row r="28" spans="1:16" x14ac:dyDescent="0.25">
      <c r="A28" s="95">
        <v>74</v>
      </c>
      <c r="B28" s="87" t="s">
        <v>26</v>
      </c>
      <c r="C28" s="96">
        <v>1103</v>
      </c>
      <c r="D28" s="116">
        <v>966472.13432325458</v>
      </c>
      <c r="E28" s="156">
        <v>248374.66957546107</v>
      </c>
      <c r="F28" s="116">
        <v>115411.74606758561</v>
      </c>
      <c r="G28" s="156">
        <v>24973.181805348646</v>
      </c>
      <c r="H28" s="117">
        <f>SUM(D28:G28)</f>
        <v>1355231.73177165</v>
      </c>
      <c r="I28" s="301">
        <f>H28/C28</f>
        <v>1228.6779073179057</v>
      </c>
      <c r="J28" s="227">
        <v>-308048</v>
      </c>
      <c r="K28" s="204">
        <v>-279.28195829555756</v>
      </c>
      <c r="L28" s="302">
        <f>SUM(H28,J28)</f>
        <v>1047183.73177165</v>
      </c>
      <c r="M28" s="91">
        <f>L28/C28</f>
        <v>949.39594902234819</v>
      </c>
      <c r="N28" s="355">
        <v>4387.2958092104836</v>
      </c>
      <c r="O28" s="104">
        <f>M28-N28</f>
        <v>-3437.8998601881353</v>
      </c>
      <c r="P28" s="107">
        <f>O28/N28</f>
        <v>-0.78360338798463713</v>
      </c>
    </row>
    <row r="29" spans="1:16" x14ac:dyDescent="0.25">
      <c r="A29" s="95">
        <v>75</v>
      </c>
      <c r="B29" s="87" t="s">
        <v>27</v>
      </c>
      <c r="C29" s="96">
        <v>19877</v>
      </c>
      <c r="D29" s="116">
        <v>2040055.3910442889</v>
      </c>
      <c r="E29" s="156">
        <v>2892901.2775629098</v>
      </c>
      <c r="F29" s="116">
        <v>518571.4880233219</v>
      </c>
      <c r="G29" s="156">
        <v>1915869.2612089566</v>
      </c>
      <c r="H29" s="117">
        <f>SUM(D29:G29)</f>
        <v>7367397.4178394768</v>
      </c>
      <c r="I29" s="301">
        <f>H29/C29</f>
        <v>370.64936448354769</v>
      </c>
      <c r="J29" s="227">
        <v>-1667493</v>
      </c>
      <c r="K29" s="204">
        <v>-83.890577048850432</v>
      </c>
      <c r="L29" s="302">
        <f>SUM(H29,J29)</f>
        <v>5699904.4178394768</v>
      </c>
      <c r="M29" s="91">
        <f>L29/C29</f>
        <v>286.75878743469724</v>
      </c>
      <c r="N29" s="355">
        <v>2128.1489410633117</v>
      </c>
      <c r="O29" s="104">
        <f>M29-N29</f>
        <v>-1841.3901536286144</v>
      </c>
      <c r="P29" s="107">
        <f>O29/N29</f>
        <v>-0.86525436171238057</v>
      </c>
    </row>
    <row r="30" spans="1:16" x14ac:dyDescent="0.25">
      <c r="A30" s="95">
        <v>77</v>
      </c>
      <c r="B30" s="87" t="s">
        <v>28</v>
      </c>
      <c r="C30" s="96">
        <v>4782</v>
      </c>
      <c r="D30" s="116">
        <v>3545488.1484097</v>
      </c>
      <c r="E30" s="156">
        <v>970434.7028561905</v>
      </c>
      <c r="F30" s="116">
        <v>262348.52674092905</v>
      </c>
      <c r="G30" s="156">
        <v>199591.01288138499</v>
      </c>
      <c r="H30" s="117">
        <f>SUM(D30:G30)</f>
        <v>4977862.3908882048</v>
      </c>
      <c r="I30" s="301">
        <f>H30/C30</f>
        <v>1040.9582582367639</v>
      </c>
      <c r="J30" s="226">
        <v>252765</v>
      </c>
      <c r="K30" s="204">
        <v>52.857590966122963</v>
      </c>
      <c r="L30" s="302">
        <f>SUM(H30,J30)</f>
        <v>5230627.3908882048</v>
      </c>
      <c r="M30" s="91">
        <f>L30/C30</f>
        <v>1093.8158492028867</v>
      </c>
      <c r="N30" s="355">
        <v>4174.9287559419463</v>
      </c>
      <c r="O30" s="104">
        <f>M30-N30</f>
        <v>-3081.1129067390593</v>
      </c>
      <c r="P30" s="107">
        <f>O30/N30</f>
        <v>-0.73800370901033485</v>
      </c>
    </row>
    <row r="31" spans="1:16" x14ac:dyDescent="0.25">
      <c r="A31" s="95">
        <v>78</v>
      </c>
      <c r="B31" s="87" t="s">
        <v>29</v>
      </c>
      <c r="C31" s="96">
        <v>8042</v>
      </c>
      <c r="D31" s="116">
        <v>1238228.1836404684</v>
      </c>
      <c r="E31" s="156">
        <v>1117709.1941746459</v>
      </c>
      <c r="F31" s="116">
        <v>-1399154.5677985994</v>
      </c>
      <c r="G31" s="156">
        <v>-191290.30590559565</v>
      </c>
      <c r="H31" s="117">
        <f>SUM(D31:G31)</f>
        <v>765492.50411091931</v>
      </c>
      <c r="I31" s="301">
        <f>H31/C31</f>
        <v>95.186832145103125</v>
      </c>
      <c r="J31" s="227">
        <v>-482933</v>
      </c>
      <c r="K31" s="204">
        <v>-60.051355384232778</v>
      </c>
      <c r="L31" s="302">
        <f>SUM(H31,J31)</f>
        <v>282559.50411091931</v>
      </c>
      <c r="M31" s="91">
        <f>L31/C31</f>
        <v>35.135476760870347</v>
      </c>
      <c r="N31" s="355">
        <v>1935.4134196631419</v>
      </c>
      <c r="O31" s="104">
        <f>M31-N31</f>
        <v>-1900.2779429022717</v>
      </c>
      <c r="P31" s="107">
        <f>O31/N31</f>
        <v>-0.98184600953785595</v>
      </c>
    </row>
    <row r="32" spans="1:16" x14ac:dyDescent="0.25">
      <c r="A32" s="95">
        <v>79</v>
      </c>
      <c r="B32" s="87" t="s">
        <v>30</v>
      </c>
      <c r="C32" s="96">
        <v>6869</v>
      </c>
      <c r="D32" s="116">
        <v>119642.62090712538</v>
      </c>
      <c r="E32" s="156">
        <v>978177.43871577736</v>
      </c>
      <c r="F32" s="116">
        <v>-1377151.9577014451</v>
      </c>
      <c r="G32" s="156">
        <v>-1155658.0013410549</v>
      </c>
      <c r="H32" s="117">
        <f>SUM(D32:G32)</f>
        <v>-1434989.8994195974</v>
      </c>
      <c r="I32" s="301">
        <f>H32/C32</f>
        <v>-208.90812336869956</v>
      </c>
      <c r="J32" s="227">
        <v>-374540</v>
      </c>
      <c r="K32" s="204">
        <v>-54.526131896928227</v>
      </c>
      <c r="L32" s="302">
        <f>SUM(H32,J32)</f>
        <v>-1809529.8994195974</v>
      </c>
      <c r="M32" s="91">
        <f>L32/C32</f>
        <v>-263.43425526562783</v>
      </c>
      <c r="N32" s="355">
        <v>1964.0357307836514</v>
      </c>
      <c r="O32" s="104">
        <f>M32-N32</f>
        <v>-2227.4699860492792</v>
      </c>
      <c r="P32" s="107">
        <f>O32/N32</f>
        <v>-1.1341290543428746</v>
      </c>
    </row>
    <row r="33" spans="1:16" x14ac:dyDescent="0.25">
      <c r="A33" s="95">
        <v>81</v>
      </c>
      <c r="B33" s="87" t="s">
        <v>31</v>
      </c>
      <c r="C33" s="96">
        <v>2655</v>
      </c>
      <c r="D33" s="116">
        <v>277374.84300965356</v>
      </c>
      <c r="E33" s="156">
        <v>601049.45755115338</v>
      </c>
      <c r="F33" s="116">
        <v>140173.21456825826</v>
      </c>
      <c r="G33" s="156">
        <v>329940.32058329467</v>
      </c>
      <c r="H33" s="117">
        <f>SUM(D33:G33)</f>
        <v>1348537.8357123598</v>
      </c>
      <c r="I33" s="301">
        <f>H33/C33</f>
        <v>507.92385525889256</v>
      </c>
      <c r="J33" s="227">
        <v>-671936</v>
      </c>
      <c r="K33" s="204">
        <v>-253.08323917137477</v>
      </c>
      <c r="L33" s="302">
        <f>SUM(H33,J33)</f>
        <v>676601.83571235975</v>
      </c>
      <c r="M33" s="91">
        <f>L33/C33</f>
        <v>254.84061608751779</v>
      </c>
      <c r="N33" s="355">
        <v>3716.2373116232689</v>
      </c>
      <c r="O33" s="104">
        <f>M33-N33</f>
        <v>-3461.396695535751</v>
      </c>
      <c r="P33" s="107">
        <f>O33/N33</f>
        <v>-0.93142509621480485</v>
      </c>
    </row>
    <row r="34" spans="1:16" x14ac:dyDescent="0.25">
      <c r="A34" s="95">
        <v>82</v>
      </c>
      <c r="B34" s="87" t="s">
        <v>32</v>
      </c>
      <c r="C34" s="96">
        <v>9389</v>
      </c>
      <c r="D34" s="116">
        <v>5344732.4573899461</v>
      </c>
      <c r="E34" s="156">
        <v>1259114.2951478972</v>
      </c>
      <c r="F34" s="116">
        <v>517248.87218207651</v>
      </c>
      <c r="G34" s="156">
        <v>266089.85608100629</v>
      </c>
      <c r="H34" s="117">
        <f>SUM(D34:G34)</f>
        <v>7387185.4808009258</v>
      </c>
      <c r="I34" s="301">
        <f>H34/C34</f>
        <v>786.79150929821344</v>
      </c>
      <c r="J34" s="227">
        <v>-1911323</v>
      </c>
      <c r="K34" s="204">
        <v>-203.57045478751732</v>
      </c>
      <c r="L34" s="302">
        <f>SUM(H34,J34)</f>
        <v>5475862.4808009258</v>
      </c>
      <c r="M34" s="91">
        <f>L34/C34</f>
        <v>583.22105451069615</v>
      </c>
      <c r="N34" s="355">
        <v>1450.6502467116954</v>
      </c>
      <c r="O34" s="104">
        <f>M34-N34</f>
        <v>-867.4291922009993</v>
      </c>
      <c r="P34" s="107">
        <f>O34/N34</f>
        <v>-0.59795887683283422</v>
      </c>
    </row>
    <row r="35" spans="1:16" x14ac:dyDescent="0.25">
      <c r="A35" s="95">
        <v>86</v>
      </c>
      <c r="B35" s="87" t="s">
        <v>33</v>
      </c>
      <c r="C35" s="96">
        <v>8175</v>
      </c>
      <c r="D35" s="116">
        <v>5326386.5737963058</v>
      </c>
      <c r="E35" s="156">
        <v>1257308.0777736339</v>
      </c>
      <c r="F35" s="116">
        <v>196818.15441991561</v>
      </c>
      <c r="G35" s="156">
        <v>-37473.722820604198</v>
      </c>
      <c r="H35" s="117">
        <f>SUM(D35:G35)</f>
        <v>6743039.0831692517</v>
      </c>
      <c r="I35" s="301">
        <f>H35/C35</f>
        <v>824.83658509715622</v>
      </c>
      <c r="J35" s="227">
        <v>-1024987</v>
      </c>
      <c r="K35" s="204">
        <v>-125.38067278287461</v>
      </c>
      <c r="L35" s="302">
        <f>SUM(H35,J35)</f>
        <v>5718052.0831692517</v>
      </c>
      <c r="M35" s="91">
        <f>L35/C35</f>
        <v>699.45591231428159</v>
      </c>
      <c r="N35" s="355">
        <v>1984.0592935193883</v>
      </c>
      <c r="O35" s="104">
        <f>M35-N35</f>
        <v>-1284.6033812051069</v>
      </c>
      <c r="P35" s="107">
        <f>O35/N35</f>
        <v>-0.64746219299043017</v>
      </c>
    </row>
    <row r="36" spans="1:16" x14ac:dyDescent="0.25">
      <c r="A36" s="95">
        <v>111</v>
      </c>
      <c r="B36" s="87" t="s">
        <v>45</v>
      </c>
      <c r="C36" s="96">
        <v>18497</v>
      </c>
      <c r="D36" s="116">
        <v>2621906.1469769571</v>
      </c>
      <c r="E36" s="156">
        <v>2894474.5015028147</v>
      </c>
      <c r="F36" s="116">
        <v>4177652.807879556</v>
      </c>
      <c r="G36" s="156">
        <v>4640169.0323409429</v>
      </c>
      <c r="H36" s="117">
        <f>SUM(D36:G36)</f>
        <v>14334202.488700271</v>
      </c>
      <c r="I36" s="301">
        <f>H36/C36</f>
        <v>774.94742329568419</v>
      </c>
      <c r="J36" s="227">
        <v>-2686382</v>
      </c>
      <c r="K36" s="204">
        <v>-145.23338919824837</v>
      </c>
      <c r="L36" s="302">
        <f>SUM(H36,J36)</f>
        <v>11647820.488700271</v>
      </c>
      <c r="M36" s="91">
        <f>L36/C36</f>
        <v>629.71403409743584</v>
      </c>
      <c r="N36" s="355">
        <v>2896.7254331176496</v>
      </c>
      <c r="O36" s="104">
        <f>M36-N36</f>
        <v>-2267.0113990202135</v>
      </c>
      <c r="P36" s="107">
        <f>O36/N36</f>
        <v>-0.78261176330416105</v>
      </c>
    </row>
    <row r="37" spans="1:16" x14ac:dyDescent="0.25">
      <c r="A37" s="95">
        <v>90</v>
      </c>
      <c r="B37" s="87" t="s">
        <v>34</v>
      </c>
      <c r="C37" s="96">
        <v>3196</v>
      </c>
      <c r="D37" s="116">
        <v>1308488.5491694727</v>
      </c>
      <c r="E37" s="156">
        <v>669002.55158280977</v>
      </c>
      <c r="F37" s="116">
        <v>40812.523189690808</v>
      </c>
      <c r="G37" s="156">
        <v>-690872.38228352333</v>
      </c>
      <c r="H37" s="117">
        <f>SUM(D37:G37)</f>
        <v>1327431.2416584501</v>
      </c>
      <c r="I37" s="301">
        <f>H37/C37</f>
        <v>415.34143981803822</v>
      </c>
      <c r="J37" s="227">
        <v>-239617</v>
      </c>
      <c r="K37" s="204">
        <v>-74.974030037546939</v>
      </c>
      <c r="L37" s="302">
        <f>SUM(H37,J37)</f>
        <v>1087814.2416584501</v>
      </c>
      <c r="M37" s="91">
        <f>L37/C37</f>
        <v>340.36740978049124</v>
      </c>
      <c r="N37" s="355">
        <v>4227.264474092437</v>
      </c>
      <c r="O37" s="104">
        <f>M37-N37</f>
        <v>-3886.8970643119455</v>
      </c>
      <c r="P37" s="107">
        <f>O37/N37</f>
        <v>-0.91948282113255619</v>
      </c>
    </row>
    <row r="38" spans="1:16" x14ac:dyDescent="0.25">
      <c r="A38" s="95">
        <v>91</v>
      </c>
      <c r="B38" s="87" t="s">
        <v>35</v>
      </c>
      <c r="C38" s="96">
        <v>656920</v>
      </c>
      <c r="D38" s="116">
        <v>136616868.67589656</v>
      </c>
      <c r="E38" s="156">
        <v>79568352.404916674</v>
      </c>
      <c r="F38" s="116">
        <v>50950866.459113963</v>
      </c>
      <c r="G38" s="156">
        <v>-47690389.261543676</v>
      </c>
      <c r="H38" s="117">
        <f>SUM(D38:G38)</f>
        <v>219445698.27838349</v>
      </c>
      <c r="I38" s="301">
        <f>H38/C38</f>
        <v>334.05239340921798</v>
      </c>
      <c r="J38" s="226">
        <v>27629939</v>
      </c>
      <c r="K38" s="204">
        <v>42.059823113925589</v>
      </c>
      <c r="L38" s="302">
        <f>SUM(H38,J38)</f>
        <v>247075637.27838349</v>
      </c>
      <c r="M38" s="91">
        <f>L38/C38</f>
        <v>376.11221652314362</v>
      </c>
      <c r="N38" s="355">
        <v>552.90323917807461</v>
      </c>
      <c r="O38" s="104">
        <f>M38-N38</f>
        <v>-176.791022654931</v>
      </c>
      <c r="P38" s="107">
        <f>O38/N38</f>
        <v>-0.31975038329987349</v>
      </c>
    </row>
    <row r="39" spans="1:16" x14ac:dyDescent="0.25">
      <c r="A39" s="95">
        <v>97</v>
      </c>
      <c r="B39" s="87" t="s">
        <v>37</v>
      </c>
      <c r="C39" s="96">
        <v>2156</v>
      </c>
      <c r="D39" s="116">
        <v>650097.63659857004</v>
      </c>
      <c r="E39" s="156">
        <v>424161.79304011387</v>
      </c>
      <c r="F39" s="116">
        <v>-189191.36643246838</v>
      </c>
      <c r="G39" s="156">
        <v>343545.12211251108</v>
      </c>
      <c r="H39" s="117">
        <f>SUM(D39:G39)</f>
        <v>1228613.1853187266</v>
      </c>
      <c r="I39" s="301">
        <f>H39/C39</f>
        <v>569.85769263391774</v>
      </c>
      <c r="J39" s="227">
        <v>-546383</v>
      </c>
      <c r="K39" s="204">
        <v>-253.42439703153988</v>
      </c>
      <c r="L39" s="302">
        <f>SUM(H39,J39)</f>
        <v>682230.18531872658</v>
      </c>
      <c r="M39" s="91">
        <f>L39/C39</f>
        <v>316.43329560237783</v>
      </c>
      <c r="N39" s="355">
        <v>3415.8801803189863</v>
      </c>
      <c r="O39" s="104">
        <f>M39-N39</f>
        <v>-3099.4468847166086</v>
      </c>
      <c r="P39" s="107">
        <f>O39/N39</f>
        <v>-0.90736405292388556</v>
      </c>
    </row>
    <row r="40" spans="1:16" x14ac:dyDescent="0.25">
      <c r="A40" s="95">
        <v>98</v>
      </c>
      <c r="B40" s="87" t="s">
        <v>38</v>
      </c>
      <c r="C40" s="96">
        <v>23251</v>
      </c>
      <c r="D40" s="116">
        <v>14026618.381536415</v>
      </c>
      <c r="E40" s="156">
        <v>3156195.2042927826</v>
      </c>
      <c r="F40" s="116">
        <v>3937391.5163821699</v>
      </c>
      <c r="G40" s="156">
        <v>2901099.6756133698</v>
      </c>
      <c r="H40" s="117">
        <f>SUM(D40:G40)</f>
        <v>24021304.777824737</v>
      </c>
      <c r="I40" s="301">
        <f>H40/C40</f>
        <v>1033.129963348877</v>
      </c>
      <c r="J40" s="227">
        <v>-4608213</v>
      </c>
      <c r="K40" s="204">
        <v>-198.19418519633564</v>
      </c>
      <c r="L40" s="302">
        <f>SUM(H40,J40)</f>
        <v>19413091.777824737</v>
      </c>
      <c r="M40" s="91">
        <f>L40/C40</f>
        <v>834.93577815254127</v>
      </c>
      <c r="N40" s="355">
        <v>2031.9204559919253</v>
      </c>
      <c r="O40" s="104">
        <f>M40-N40</f>
        <v>-1196.9846778393839</v>
      </c>
      <c r="P40" s="107">
        <f>O40/N40</f>
        <v>-0.58909032305354214</v>
      </c>
    </row>
    <row r="41" spans="1:16" x14ac:dyDescent="0.25">
      <c r="A41" s="95">
        <v>102</v>
      </c>
      <c r="B41" s="87" t="s">
        <v>39</v>
      </c>
      <c r="C41" s="96">
        <v>9937</v>
      </c>
      <c r="D41" s="116">
        <v>5352571.091494998</v>
      </c>
      <c r="E41" s="156">
        <v>1832863.894165949</v>
      </c>
      <c r="F41" s="116">
        <v>-826761.02794250008</v>
      </c>
      <c r="G41" s="156">
        <v>-573119.25849266886</v>
      </c>
      <c r="H41" s="117">
        <f>SUM(D41:G41)</f>
        <v>5785554.6992257778</v>
      </c>
      <c r="I41" s="301">
        <f>H41/C41</f>
        <v>582.22347783292525</v>
      </c>
      <c r="J41" s="226">
        <v>811647</v>
      </c>
      <c r="K41" s="204">
        <v>81.679279460601791</v>
      </c>
      <c r="L41" s="302">
        <f>SUM(H41,J41)</f>
        <v>6597201.6992257778</v>
      </c>
      <c r="M41" s="91">
        <f>L41/C41</f>
        <v>663.90275729352697</v>
      </c>
      <c r="N41" s="355">
        <v>2970.5800736234119</v>
      </c>
      <c r="O41" s="104">
        <f>M41-N41</f>
        <v>-2306.6773163298849</v>
      </c>
      <c r="P41" s="107">
        <f>O41/N41</f>
        <v>-0.77650736864880365</v>
      </c>
    </row>
    <row r="42" spans="1:16" x14ac:dyDescent="0.25">
      <c r="A42" s="95">
        <v>103</v>
      </c>
      <c r="B42" s="87" t="s">
        <v>40</v>
      </c>
      <c r="C42" s="96">
        <v>2174</v>
      </c>
      <c r="D42" s="116">
        <v>1268088.2486047393</v>
      </c>
      <c r="E42" s="156">
        <v>439184.62177475658</v>
      </c>
      <c r="F42" s="116">
        <v>464083.85455331125</v>
      </c>
      <c r="G42" s="156">
        <v>298438.84479511209</v>
      </c>
      <c r="H42" s="117">
        <f>SUM(D42:G42)</f>
        <v>2469795.5697279191</v>
      </c>
      <c r="I42" s="301">
        <f>H42/C42</f>
        <v>1136.0605196540566</v>
      </c>
      <c r="J42" s="227">
        <v>-578616</v>
      </c>
      <c r="K42" s="204">
        <v>-266.15271389144436</v>
      </c>
      <c r="L42" s="302">
        <f>SUM(H42,J42)</f>
        <v>1891179.5697279191</v>
      </c>
      <c r="M42" s="91">
        <f>L42/C42</f>
        <v>869.90780576261227</v>
      </c>
      <c r="N42" s="355">
        <v>2738.9304319930334</v>
      </c>
      <c r="O42" s="104">
        <f>M42-N42</f>
        <v>-1869.0226262304211</v>
      </c>
      <c r="P42" s="107">
        <f>O42/N42</f>
        <v>-0.68239141980338369</v>
      </c>
    </row>
    <row r="43" spans="1:16" x14ac:dyDescent="0.25">
      <c r="A43" s="95">
        <v>105</v>
      </c>
      <c r="B43" s="87" t="s">
        <v>41</v>
      </c>
      <c r="C43" s="96">
        <v>2199</v>
      </c>
      <c r="D43" s="116">
        <v>1861715.4690221942</v>
      </c>
      <c r="E43" s="156">
        <v>461556.40663499152</v>
      </c>
      <c r="F43" s="116">
        <v>932199.38916971721</v>
      </c>
      <c r="G43" s="156">
        <v>748998.73514952243</v>
      </c>
      <c r="H43" s="117">
        <f>SUM(D43:G43)</f>
        <v>4004469.9999764254</v>
      </c>
      <c r="I43" s="301">
        <f>H43/C43</f>
        <v>1821.0413824358461</v>
      </c>
      <c r="J43" s="227">
        <v>-466465</v>
      </c>
      <c r="K43" s="204">
        <v>-212.12596634834014</v>
      </c>
      <c r="L43" s="302">
        <f>SUM(H43,J43)</f>
        <v>3538004.9999764254</v>
      </c>
      <c r="M43" s="91">
        <f>L43/C43</f>
        <v>1608.9154160875059</v>
      </c>
      <c r="N43" s="355">
        <v>5537.1581792099523</v>
      </c>
      <c r="O43" s="104">
        <f>M43-N43</f>
        <v>-3928.2427631224464</v>
      </c>
      <c r="P43" s="107">
        <f>O43/N43</f>
        <v>-0.70943300443747348</v>
      </c>
    </row>
    <row r="44" spans="1:16" x14ac:dyDescent="0.25">
      <c r="A44" s="95">
        <v>106</v>
      </c>
      <c r="B44" s="87" t="s">
        <v>42</v>
      </c>
      <c r="C44" s="96">
        <v>46576</v>
      </c>
      <c r="D44" s="116">
        <v>9732323.7200114243</v>
      </c>
      <c r="E44" s="156">
        <v>5745500.7969851363</v>
      </c>
      <c r="F44" s="116">
        <v>-3843109.3263980295</v>
      </c>
      <c r="G44" s="156">
        <v>778497.60738690023</v>
      </c>
      <c r="H44" s="117">
        <f>SUM(D44:G44)</f>
        <v>12413212.797985431</v>
      </c>
      <c r="I44" s="301">
        <f>H44/C44</f>
        <v>266.51521809484348</v>
      </c>
      <c r="J44" s="227">
        <v>-2114194</v>
      </c>
      <c r="K44" s="204">
        <v>-45.39234799038131</v>
      </c>
      <c r="L44" s="302">
        <f>SUM(H44,J44)</f>
        <v>10299018.797985431</v>
      </c>
      <c r="M44" s="91">
        <f>L44/C44</f>
        <v>221.12287010446218</v>
      </c>
      <c r="N44" s="355">
        <v>1475.7156555081713</v>
      </c>
      <c r="O44" s="104">
        <f>M44-N44</f>
        <v>-1254.5927854037091</v>
      </c>
      <c r="P44" s="107">
        <f>O44/N44</f>
        <v>-0.85015889119349541</v>
      </c>
    </row>
    <row r="45" spans="1:16" x14ac:dyDescent="0.25">
      <c r="A45" s="95">
        <v>108</v>
      </c>
      <c r="B45" s="87" t="s">
        <v>43</v>
      </c>
      <c r="C45" s="96">
        <v>10344</v>
      </c>
      <c r="D45" s="116">
        <v>7096971.3985173022</v>
      </c>
      <c r="E45" s="156">
        <v>1573288.5467698495</v>
      </c>
      <c r="F45" s="116">
        <v>1479694.8887219105</v>
      </c>
      <c r="G45" s="156">
        <v>719942.40572117013</v>
      </c>
      <c r="H45" s="117">
        <f>SUM(D45:G45)</f>
        <v>10869897.239730233</v>
      </c>
      <c r="I45" s="301">
        <f>H45/C45</f>
        <v>1050.8408004379576</v>
      </c>
      <c r="J45" s="227">
        <v>-1291259</v>
      </c>
      <c r="K45" s="204">
        <v>-124.83168986852282</v>
      </c>
      <c r="L45" s="302">
        <f>SUM(H45,J45)</f>
        <v>9578638.2397302333</v>
      </c>
      <c r="M45" s="91">
        <f>L45/C45</f>
        <v>926.00911056943482</v>
      </c>
      <c r="N45" s="355">
        <v>2430.5755487175566</v>
      </c>
      <c r="O45" s="104">
        <f>M45-N45</f>
        <v>-1504.5664381481217</v>
      </c>
      <c r="P45" s="107">
        <f>O45/N45</f>
        <v>-0.6190165283864455</v>
      </c>
    </row>
    <row r="46" spans="1:16" x14ac:dyDescent="0.25">
      <c r="A46" s="95">
        <v>109</v>
      </c>
      <c r="B46" s="87" t="s">
        <v>44</v>
      </c>
      <c r="C46" s="96">
        <v>67848</v>
      </c>
      <c r="D46" s="116">
        <v>15711972.924794398</v>
      </c>
      <c r="E46" s="156">
        <v>9229049.9381256737</v>
      </c>
      <c r="F46" s="116">
        <v>1626030.2409065445</v>
      </c>
      <c r="G46" s="156">
        <v>4194851.3037050655</v>
      </c>
      <c r="H46" s="117">
        <f>SUM(D46:G46)</f>
        <v>30761904.407531682</v>
      </c>
      <c r="I46" s="301">
        <f>H46/C46</f>
        <v>453.39441704297371</v>
      </c>
      <c r="J46" s="227">
        <v>-13699393</v>
      </c>
      <c r="K46" s="204">
        <v>-201.91299669850252</v>
      </c>
      <c r="L46" s="302">
        <f>SUM(H46,J46)</f>
        <v>17062511.407531682</v>
      </c>
      <c r="M46" s="91">
        <f>L46/C46</f>
        <v>251.48142034447122</v>
      </c>
      <c r="N46" s="355">
        <v>1735.4862297468862</v>
      </c>
      <c r="O46" s="104">
        <f>M46-N46</f>
        <v>-1484.004809402415</v>
      </c>
      <c r="P46" s="107">
        <f>O46/N46</f>
        <v>-0.85509454582007904</v>
      </c>
    </row>
    <row r="47" spans="1:16" x14ac:dyDescent="0.25">
      <c r="A47" s="95">
        <v>139</v>
      </c>
      <c r="B47" s="87" t="s">
        <v>46</v>
      </c>
      <c r="C47" s="96">
        <v>9848</v>
      </c>
      <c r="D47" s="116">
        <v>13743558.923188068</v>
      </c>
      <c r="E47" s="156">
        <v>1328486.0644078925</v>
      </c>
      <c r="F47" s="116">
        <v>546818.45237614249</v>
      </c>
      <c r="G47" s="156">
        <v>-175067.63907046703</v>
      </c>
      <c r="H47" s="117">
        <f>SUM(D47:G47)</f>
        <v>15443795.800901636</v>
      </c>
      <c r="I47" s="301">
        <f>H47/C47</f>
        <v>1568.2164704408649</v>
      </c>
      <c r="J47" s="227">
        <v>-64500</v>
      </c>
      <c r="K47" s="204">
        <v>-6.5495532087733546</v>
      </c>
      <c r="L47" s="302">
        <f>SUM(H47,J47)</f>
        <v>15379295.800901636</v>
      </c>
      <c r="M47" s="91">
        <f>L47/C47</f>
        <v>1561.6669172320915</v>
      </c>
      <c r="N47" s="355">
        <v>3325.8887779429556</v>
      </c>
      <c r="O47" s="104">
        <f>M47-N47</f>
        <v>-1764.2218607108641</v>
      </c>
      <c r="P47" s="107">
        <f>O47/N47</f>
        <v>-0.5304512503277472</v>
      </c>
    </row>
    <row r="48" spans="1:16" x14ac:dyDescent="0.25">
      <c r="A48" s="95">
        <v>140</v>
      </c>
      <c r="B48" s="87" t="s">
        <v>47</v>
      </c>
      <c r="C48" s="96">
        <v>21124</v>
      </c>
      <c r="D48" s="116">
        <v>10904538.335883694</v>
      </c>
      <c r="E48" s="156">
        <v>3377410.1010356806</v>
      </c>
      <c r="F48" s="116">
        <v>5771865.6776253181</v>
      </c>
      <c r="G48" s="156">
        <v>3497350.3496553297</v>
      </c>
      <c r="H48" s="117">
        <f>SUM(D48:G48)</f>
        <v>23551164.464200024</v>
      </c>
      <c r="I48" s="301">
        <f>H48/C48</f>
        <v>1114.9007983431179</v>
      </c>
      <c r="J48" s="227">
        <v>-1329951</v>
      </c>
      <c r="K48" s="204">
        <v>-62.959240674114753</v>
      </c>
      <c r="L48" s="302">
        <f>SUM(H48,J48)</f>
        <v>22221213.464200024</v>
      </c>
      <c r="M48" s="91">
        <f>L48/C48</f>
        <v>1051.9415576690033</v>
      </c>
      <c r="N48" s="355">
        <v>3095.9581735665547</v>
      </c>
      <c r="O48" s="104">
        <f>M48-N48</f>
        <v>-2044.0166158975514</v>
      </c>
      <c r="P48" s="107">
        <f>O48/N48</f>
        <v>-0.6602210047117133</v>
      </c>
    </row>
    <row r="49" spans="1:16" x14ac:dyDescent="0.25">
      <c r="A49" s="95">
        <v>142</v>
      </c>
      <c r="B49" s="87" t="s">
        <v>48</v>
      </c>
      <c r="C49" s="96">
        <v>6625</v>
      </c>
      <c r="D49" s="116">
        <v>3158202.9044583016</v>
      </c>
      <c r="E49" s="156">
        <v>1084497.7648883671</v>
      </c>
      <c r="F49" s="116">
        <v>515118.38845230057</v>
      </c>
      <c r="G49" s="156">
        <v>575704.16035336372</v>
      </c>
      <c r="H49" s="117">
        <f>SUM(D49:G49)</f>
        <v>5333523.2181523331</v>
      </c>
      <c r="I49" s="301">
        <f>H49/C49</f>
        <v>805.06010840035219</v>
      </c>
      <c r="J49" s="227">
        <v>-694731</v>
      </c>
      <c r="K49" s="204">
        <v>-104.86505660377358</v>
      </c>
      <c r="L49" s="302">
        <f>SUM(H49,J49)</f>
        <v>4638792.2181523331</v>
      </c>
      <c r="M49" s="91">
        <f>L49/C49</f>
        <v>700.19505179657858</v>
      </c>
      <c r="N49" s="355">
        <v>2873.459344038853</v>
      </c>
      <c r="O49" s="104">
        <f>M49-N49</f>
        <v>-2173.2642922422747</v>
      </c>
      <c r="P49" s="107">
        <f>O49/N49</f>
        <v>-0.75632331348304238</v>
      </c>
    </row>
    <row r="50" spans="1:16" x14ac:dyDescent="0.25">
      <c r="A50" s="95">
        <v>143</v>
      </c>
      <c r="B50" s="87" t="s">
        <v>49</v>
      </c>
      <c r="C50" s="96">
        <v>6866</v>
      </c>
      <c r="D50" s="116">
        <v>3171007.2855430669</v>
      </c>
      <c r="E50" s="156">
        <v>1218997.3499389589</v>
      </c>
      <c r="F50" s="116">
        <v>580981.93091875606</v>
      </c>
      <c r="G50" s="156">
        <v>770308.01447047049</v>
      </c>
      <c r="H50" s="117">
        <f>SUM(D50:G50)</f>
        <v>5741294.5808712523</v>
      </c>
      <c r="I50" s="301">
        <f>H50/C50</f>
        <v>836.19204498561783</v>
      </c>
      <c r="J50" s="227">
        <v>-806133</v>
      </c>
      <c r="K50" s="204">
        <v>-117.40940868045442</v>
      </c>
      <c r="L50" s="302">
        <f>SUM(H50,J50)</f>
        <v>4935161.5808712523</v>
      </c>
      <c r="M50" s="91">
        <f>L50/C50</f>
        <v>718.78263630516346</v>
      </c>
      <c r="N50" s="355">
        <v>2994.6692238623118</v>
      </c>
      <c r="O50" s="104">
        <f>M50-N50</f>
        <v>-2275.8865875571482</v>
      </c>
      <c r="P50" s="107">
        <f>O50/N50</f>
        <v>-0.75997928900537182</v>
      </c>
    </row>
    <row r="51" spans="1:16" x14ac:dyDescent="0.25">
      <c r="A51" s="95">
        <v>145</v>
      </c>
      <c r="B51" s="87" t="s">
        <v>50</v>
      </c>
      <c r="C51" s="96">
        <v>12294</v>
      </c>
      <c r="D51" s="116">
        <v>11590167.40970983</v>
      </c>
      <c r="E51" s="156">
        <v>1917556.5378777171</v>
      </c>
      <c r="F51" s="116">
        <v>1988578.0990081255</v>
      </c>
      <c r="G51" s="156">
        <v>355379.95694198675</v>
      </c>
      <c r="H51" s="117">
        <f>SUM(D51:G51)</f>
        <v>15851682.003537659</v>
      </c>
      <c r="I51" s="301">
        <f>H51/C51</f>
        <v>1289.3836020447095</v>
      </c>
      <c r="J51" s="227">
        <v>-229583</v>
      </c>
      <c r="K51" s="204">
        <v>-18.674394013339839</v>
      </c>
      <c r="L51" s="302">
        <f>SUM(H51,J51)</f>
        <v>15622099.003537659</v>
      </c>
      <c r="M51" s="91">
        <f>L51/C51</f>
        <v>1270.7092080313696</v>
      </c>
      <c r="N51" s="355">
        <v>2835.6186732843225</v>
      </c>
      <c r="O51" s="104">
        <f>M51-N51</f>
        <v>-1564.9094652529529</v>
      </c>
      <c r="P51" s="107">
        <f>O51/N51</f>
        <v>-0.55187584987949545</v>
      </c>
    </row>
    <row r="52" spans="1:16" x14ac:dyDescent="0.25">
      <c r="A52" s="95">
        <v>146</v>
      </c>
      <c r="B52" s="87" t="s">
        <v>51</v>
      </c>
      <c r="C52" s="96">
        <v>4749</v>
      </c>
      <c r="D52" s="116">
        <v>2640651.1708753444</v>
      </c>
      <c r="E52" s="156">
        <v>963588.98964841338</v>
      </c>
      <c r="F52" s="116">
        <v>2299789.9373779665</v>
      </c>
      <c r="G52" s="156">
        <v>1321689.3403647384</v>
      </c>
      <c r="H52" s="117">
        <f>SUM(D52:G52)</f>
        <v>7225719.4382664626</v>
      </c>
      <c r="I52" s="301">
        <f>H52/C52</f>
        <v>1521.5244131957174</v>
      </c>
      <c r="J52" s="227">
        <v>-48166</v>
      </c>
      <c r="K52" s="204">
        <v>-10.142345757001474</v>
      </c>
      <c r="L52" s="302">
        <f>SUM(H52,J52)</f>
        <v>7177553.4382664626</v>
      </c>
      <c r="M52" s="91">
        <f>L52/C52</f>
        <v>1511.3820674387161</v>
      </c>
      <c r="N52" s="355">
        <v>4914.7851647819825</v>
      </c>
      <c r="O52" s="104">
        <f>M52-N52</f>
        <v>-3403.4030973432664</v>
      </c>
      <c r="P52" s="107">
        <f>O52/N52</f>
        <v>-0.69248257721031836</v>
      </c>
    </row>
    <row r="53" spans="1:16" x14ac:dyDescent="0.25">
      <c r="A53" s="95">
        <v>153</v>
      </c>
      <c r="B53" s="87" t="s">
        <v>56</v>
      </c>
      <c r="C53" s="96">
        <v>26075</v>
      </c>
      <c r="D53" s="116">
        <v>7333162.2690492775</v>
      </c>
      <c r="E53" s="156">
        <v>3559913.085643325</v>
      </c>
      <c r="F53" s="116">
        <v>3699347.5506251291</v>
      </c>
      <c r="G53" s="156">
        <v>3434835.5573704545</v>
      </c>
      <c r="H53" s="117">
        <f>SUM(D53:G53)</f>
        <v>18027258.462688185</v>
      </c>
      <c r="I53" s="301">
        <f>H53/C53</f>
        <v>691.36178188641168</v>
      </c>
      <c r="J53" s="227">
        <v>-1173353</v>
      </c>
      <c r="K53" s="204">
        <v>-44.999156279961646</v>
      </c>
      <c r="L53" s="302">
        <f>SUM(H53,J53)</f>
        <v>16853905.462688185</v>
      </c>
      <c r="M53" s="91">
        <f>L53/C53</f>
        <v>646.36262560645002</v>
      </c>
      <c r="N53" s="355">
        <v>2729.5454277780113</v>
      </c>
      <c r="O53" s="104">
        <f>M53-N53</f>
        <v>-2083.1828021715614</v>
      </c>
      <c r="P53" s="107">
        <f>O53/N53</f>
        <v>-0.76319770353387306</v>
      </c>
    </row>
    <row r="54" spans="1:16" x14ac:dyDescent="0.25">
      <c r="A54" s="95">
        <v>148</v>
      </c>
      <c r="B54" s="87" t="s">
        <v>52</v>
      </c>
      <c r="C54" s="96">
        <v>6862</v>
      </c>
      <c r="D54" s="116">
        <v>7566384.3867878653</v>
      </c>
      <c r="E54" s="156">
        <v>1058253.6171378666</v>
      </c>
      <c r="F54" s="116">
        <v>-645585.49741889688</v>
      </c>
      <c r="G54" s="156">
        <v>1551005.5586128363</v>
      </c>
      <c r="H54" s="117">
        <f>SUM(D54:G54)</f>
        <v>9530058.0651196707</v>
      </c>
      <c r="I54" s="301">
        <f>H54/C54</f>
        <v>1388.8163895540179</v>
      </c>
      <c r="J54" s="227">
        <v>-678015</v>
      </c>
      <c r="K54" s="204">
        <v>-98.807199067327304</v>
      </c>
      <c r="L54" s="302">
        <f>SUM(H54,J54)</f>
        <v>8852043.0651196707</v>
      </c>
      <c r="M54" s="91">
        <f>L54/C54</f>
        <v>1290.0091904866906</v>
      </c>
      <c r="N54" s="355">
        <v>4032.3601289377816</v>
      </c>
      <c r="O54" s="104">
        <f>M54-N54</f>
        <v>-2742.3509384510908</v>
      </c>
      <c r="P54" s="107">
        <f>O54/N54</f>
        <v>-0.68008581841956917</v>
      </c>
    </row>
    <row r="55" spans="1:16" x14ac:dyDescent="0.25">
      <c r="A55" s="95">
        <v>149</v>
      </c>
      <c r="B55" s="87" t="s">
        <v>53</v>
      </c>
      <c r="C55" s="96">
        <v>5321</v>
      </c>
      <c r="D55" s="116">
        <v>2333044.2971651005</v>
      </c>
      <c r="E55" s="156">
        <v>740261.61778198206</v>
      </c>
      <c r="F55" s="116">
        <v>871724.77839235682</v>
      </c>
      <c r="G55" s="156">
        <v>600982.92651467014</v>
      </c>
      <c r="H55" s="117">
        <f>SUM(D55:G55)</f>
        <v>4546013.6198541094</v>
      </c>
      <c r="I55" s="301">
        <f>H55/C55</f>
        <v>854.35324560310266</v>
      </c>
      <c r="J55" s="227">
        <v>-1115005</v>
      </c>
      <c r="K55" s="204">
        <v>-209.54801728998308</v>
      </c>
      <c r="L55" s="302">
        <f>SUM(H55,J55)</f>
        <v>3431008.6198541094</v>
      </c>
      <c r="M55" s="91">
        <f>L55/C55</f>
        <v>644.80522831311964</v>
      </c>
      <c r="N55" s="355">
        <v>1533.9609874942157</v>
      </c>
      <c r="O55" s="104">
        <f>M55-N55</f>
        <v>-889.15575918109607</v>
      </c>
      <c r="P55" s="107">
        <f>O55/N55</f>
        <v>-0.57964691829194837</v>
      </c>
    </row>
    <row r="56" spans="1:16" x14ac:dyDescent="0.25">
      <c r="A56" s="95">
        <v>151</v>
      </c>
      <c r="B56" s="87" t="s">
        <v>54</v>
      </c>
      <c r="C56" s="96">
        <v>1925</v>
      </c>
      <c r="D56" s="116">
        <v>1143705.7807083062</v>
      </c>
      <c r="E56" s="156">
        <v>459918.58316503279</v>
      </c>
      <c r="F56" s="116">
        <v>163332.13297995896</v>
      </c>
      <c r="G56" s="156">
        <v>-12987.549585605449</v>
      </c>
      <c r="H56" s="117">
        <f>SUM(D56:G56)</f>
        <v>1753968.9472676925</v>
      </c>
      <c r="I56" s="301">
        <f>H56/C56</f>
        <v>911.15269987932083</v>
      </c>
      <c r="J56" s="227">
        <v>-508908</v>
      </c>
      <c r="K56" s="204">
        <v>-264.36779220779221</v>
      </c>
      <c r="L56" s="302">
        <f>SUM(H56,J56)</f>
        <v>1245060.9472676925</v>
      </c>
      <c r="M56" s="91">
        <f>L56/C56</f>
        <v>646.78490767152857</v>
      </c>
      <c r="N56" s="355">
        <v>4292.3503965097871</v>
      </c>
      <c r="O56" s="104">
        <f>M56-N56</f>
        <v>-3645.5654888382587</v>
      </c>
      <c r="P56" s="107">
        <f>O56/N56</f>
        <v>-0.8493168432387429</v>
      </c>
    </row>
    <row r="57" spans="1:16" x14ac:dyDescent="0.25">
      <c r="A57" s="95">
        <v>152</v>
      </c>
      <c r="B57" s="87" t="s">
        <v>55</v>
      </c>
      <c r="C57" s="96">
        <v>4471</v>
      </c>
      <c r="D57" s="116">
        <v>3624114.7558825375</v>
      </c>
      <c r="E57" s="156">
        <v>841038.12877833401</v>
      </c>
      <c r="F57" s="116">
        <v>1032365.372928998</v>
      </c>
      <c r="G57" s="156">
        <v>321892.84891217656</v>
      </c>
      <c r="H57" s="117">
        <f>SUM(D57:G57)</f>
        <v>5819411.1065020459</v>
      </c>
      <c r="I57" s="301">
        <f>H57/C57</f>
        <v>1301.590495750849</v>
      </c>
      <c r="J57" s="226">
        <v>83201</v>
      </c>
      <c r="K57" s="204">
        <v>18.609036009841198</v>
      </c>
      <c r="L57" s="302">
        <f>SUM(H57,J57)</f>
        <v>5902612.1065020459</v>
      </c>
      <c r="M57" s="91">
        <f>L57/C57</f>
        <v>1320.1995317606902</v>
      </c>
      <c r="N57" s="355">
        <v>3316.5996084415015</v>
      </c>
      <c r="O57" s="104">
        <f>M57-N57</f>
        <v>-1996.4000766808113</v>
      </c>
      <c r="P57" s="107">
        <f>O57/N57</f>
        <v>-0.60194184175850418</v>
      </c>
    </row>
    <row r="58" spans="1:16" x14ac:dyDescent="0.25">
      <c r="A58" s="95">
        <v>165</v>
      </c>
      <c r="B58" s="87" t="s">
        <v>57</v>
      </c>
      <c r="C58" s="96">
        <v>16237</v>
      </c>
      <c r="D58" s="116">
        <v>8763810.5146416221</v>
      </c>
      <c r="E58" s="156">
        <v>2198653.0131096039</v>
      </c>
      <c r="F58" s="116">
        <v>553346.67890356586</v>
      </c>
      <c r="G58" s="156">
        <v>-26461.11048389964</v>
      </c>
      <c r="H58" s="117">
        <f>SUM(D58:G58)</f>
        <v>11489349.096170893</v>
      </c>
      <c r="I58" s="301">
        <f>H58/C58</f>
        <v>707.60294981652351</v>
      </c>
      <c r="J58" s="227">
        <v>-2047241</v>
      </c>
      <c r="K58" s="204">
        <v>-126.08492948204717</v>
      </c>
      <c r="L58" s="302">
        <f>SUM(H58,J58)</f>
        <v>9442108.0961708929</v>
      </c>
      <c r="M58" s="91">
        <f>L58/C58</f>
        <v>581.51802033447643</v>
      </c>
      <c r="N58" s="355">
        <v>1899.9674697608466</v>
      </c>
      <c r="O58" s="104">
        <f>M58-N58</f>
        <v>-1318.4494494263702</v>
      </c>
      <c r="P58" s="107">
        <f>O58/N58</f>
        <v>-0.69393264380064701</v>
      </c>
    </row>
    <row r="59" spans="1:16" x14ac:dyDescent="0.25">
      <c r="A59" s="95">
        <v>167</v>
      </c>
      <c r="B59" s="87" t="s">
        <v>58</v>
      </c>
      <c r="C59" s="96">
        <v>76935</v>
      </c>
      <c r="D59" s="116">
        <v>29470370.159745127</v>
      </c>
      <c r="E59" s="156">
        <v>11435965.920833342</v>
      </c>
      <c r="F59" s="116">
        <v>2314848.568014856</v>
      </c>
      <c r="G59" s="156">
        <v>3888480.1326970849</v>
      </c>
      <c r="H59" s="117">
        <f>SUM(D59:G59)</f>
        <v>47109664.781290404</v>
      </c>
      <c r="I59" s="301">
        <f>H59/C59</f>
        <v>612.33073089348682</v>
      </c>
      <c r="J59" s="227">
        <v>-85859</v>
      </c>
      <c r="K59" s="204">
        <v>-1.1159940209267563</v>
      </c>
      <c r="L59" s="302">
        <f>SUM(H59,J59)</f>
        <v>47023805.781290404</v>
      </c>
      <c r="M59" s="91">
        <f>L59/C59</f>
        <v>611.21473687256002</v>
      </c>
      <c r="N59" s="355">
        <v>2276.6690130151246</v>
      </c>
      <c r="O59" s="104">
        <f>M59-N59</f>
        <v>-1665.4542761425646</v>
      </c>
      <c r="P59" s="107">
        <f>O59/N59</f>
        <v>-0.73153113896732269</v>
      </c>
    </row>
    <row r="60" spans="1:16" x14ac:dyDescent="0.25">
      <c r="A60" s="95">
        <v>169</v>
      </c>
      <c r="B60" s="87" t="s">
        <v>59</v>
      </c>
      <c r="C60" s="96">
        <v>5061</v>
      </c>
      <c r="D60" s="116">
        <v>2000109.4305884496</v>
      </c>
      <c r="E60" s="156">
        <v>820425.68280817405</v>
      </c>
      <c r="F60" s="116">
        <v>629925.25328623399</v>
      </c>
      <c r="G60" s="156">
        <v>520089.68789621594</v>
      </c>
      <c r="H60" s="117">
        <f>SUM(D60:G60)</f>
        <v>3970550.0545790736</v>
      </c>
      <c r="I60" s="301">
        <f>H60/C60</f>
        <v>784.53863951374694</v>
      </c>
      <c r="J60" s="227">
        <v>-1291424</v>
      </c>
      <c r="K60" s="204">
        <v>-255.17170519660147</v>
      </c>
      <c r="L60" s="302">
        <f>SUM(H60,J60)</f>
        <v>2679126.0545790736</v>
      </c>
      <c r="M60" s="91">
        <f>L60/C60</f>
        <v>529.36693431714559</v>
      </c>
      <c r="N60" s="355">
        <v>2007.9681960078087</v>
      </c>
      <c r="O60" s="104">
        <f>M60-N60</f>
        <v>-1478.6012616906633</v>
      </c>
      <c r="P60" s="107">
        <f>O60/N60</f>
        <v>-0.73636687305624693</v>
      </c>
    </row>
    <row r="61" spans="1:16" x14ac:dyDescent="0.25">
      <c r="A61" s="95">
        <v>171</v>
      </c>
      <c r="B61" s="87" t="s">
        <v>60</v>
      </c>
      <c r="C61" s="96">
        <v>4689</v>
      </c>
      <c r="D61" s="116">
        <v>1754929.6374935976</v>
      </c>
      <c r="E61" s="156">
        <v>861741.25631486811</v>
      </c>
      <c r="F61" s="116">
        <v>907290.64280596713</v>
      </c>
      <c r="G61" s="156">
        <v>464258.70100740244</v>
      </c>
      <c r="H61" s="117">
        <f>SUM(D61:G61)</f>
        <v>3988220.237621835</v>
      </c>
      <c r="I61" s="301">
        <f>H61/C61</f>
        <v>850.54814195389952</v>
      </c>
      <c r="J61" s="227">
        <v>-135669</v>
      </c>
      <c r="K61" s="204">
        <v>-28.933461292386436</v>
      </c>
      <c r="L61" s="302">
        <f>SUM(H61,J61)</f>
        <v>3852551.237621835</v>
      </c>
      <c r="M61" s="91">
        <f>L61/C61</f>
        <v>821.61468066151315</v>
      </c>
      <c r="N61" s="355">
        <v>2916.7441457541167</v>
      </c>
      <c r="O61" s="104">
        <f>M61-N61</f>
        <v>-2095.1294650926038</v>
      </c>
      <c r="P61" s="107">
        <f>O61/N61</f>
        <v>-0.71831102091778209</v>
      </c>
    </row>
    <row r="62" spans="1:16" x14ac:dyDescent="0.25">
      <c r="A62" s="95">
        <v>172</v>
      </c>
      <c r="B62" s="87" t="s">
        <v>61</v>
      </c>
      <c r="C62" s="96">
        <v>4297</v>
      </c>
      <c r="D62" s="116">
        <v>1678347.2251499891</v>
      </c>
      <c r="E62" s="156">
        <v>865373.8552133115</v>
      </c>
      <c r="F62" s="116">
        <v>-781368.57199292944</v>
      </c>
      <c r="G62" s="156">
        <v>-677862.2067300264</v>
      </c>
      <c r="H62" s="117">
        <f>SUM(D62:G62)</f>
        <v>1084490.3016403448</v>
      </c>
      <c r="I62" s="301">
        <f>H62/C62</f>
        <v>252.38312814529783</v>
      </c>
      <c r="J62" s="226">
        <v>78790</v>
      </c>
      <c r="K62" s="204">
        <v>18.336048405864556</v>
      </c>
      <c r="L62" s="302">
        <f>SUM(H62,J62)</f>
        <v>1163280.3016403448</v>
      </c>
      <c r="M62" s="91">
        <f>L62/C62</f>
        <v>270.71917655116238</v>
      </c>
      <c r="N62" s="355">
        <v>3997.0614521095072</v>
      </c>
      <c r="O62" s="104">
        <f>M62-N62</f>
        <v>-3726.3422755583447</v>
      </c>
      <c r="P62" s="107">
        <f>O62/N62</f>
        <v>-0.93227044923007463</v>
      </c>
    </row>
    <row r="63" spans="1:16" x14ac:dyDescent="0.25">
      <c r="A63" s="95">
        <v>176</v>
      </c>
      <c r="B63" s="87" t="s">
        <v>62</v>
      </c>
      <c r="C63" s="96">
        <v>4527</v>
      </c>
      <c r="D63" s="116">
        <v>3434054.3918665545</v>
      </c>
      <c r="E63" s="156">
        <v>929111.21178531088</v>
      </c>
      <c r="F63" s="116">
        <v>-624612.91319402924</v>
      </c>
      <c r="G63" s="156">
        <v>-519872.9725872415</v>
      </c>
      <c r="H63" s="117">
        <f>SUM(D63:G63)</f>
        <v>3218679.7178705949</v>
      </c>
      <c r="I63" s="301">
        <f>H63/C63</f>
        <v>710.99618243220561</v>
      </c>
      <c r="J63" s="227">
        <v>-103558</v>
      </c>
      <c r="K63" s="204">
        <v>-22.87563507841838</v>
      </c>
      <c r="L63" s="302">
        <f>SUM(H63,J63)</f>
        <v>3115121.7178705949</v>
      </c>
      <c r="M63" s="91">
        <f>L63/C63</f>
        <v>688.12054735378729</v>
      </c>
      <c r="N63" s="355">
        <v>4867.9072625297385</v>
      </c>
      <c r="O63" s="104">
        <f>M63-N63</f>
        <v>-4179.786715175951</v>
      </c>
      <c r="P63" s="107">
        <f>O63/N63</f>
        <v>-0.85864140168599123</v>
      </c>
    </row>
    <row r="64" spans="1:16" x14ac:dyDescent="0.25">
      <c r="A64" s="95">
        <v>177</v>
      </c>
      <c r="B64" s="87" t="s">
        <v>63</v>
      </c>
      <c r="C64" s="96">
        <v>1800</v>
      </c>
      <c r="D64" s="116">
        <v>495855.00664544932</v>
      </c>
      <c r="E64" s="156">
        <v>334642.12562523503</v>
      </c>
      <c r="F64" s="116">
        <v>239622.91412613241</v>
      </c>
      <c r="G64" s="156">
        <v>295738.50013558101</v>
      </c>
      <c r="H64" s="117">
        <f>SUM(D64:G64)</f>
        <v>1365858.5465323979</v>
      </c>
      <c r="I64" s="301">
        <f>H64/C64</f>
        <v>758.81030362910997</v>
      </c>
      <c r="J64" s="227">
        <v>-479945</v>
      </c>
      <c r="K64" s="204">
        <v>-266.63611111111112</v>
      </c>
      <c r="L64" s="302">
        <f>SUM(H64,J64)</f>
        <v>885913.54653239786</v>
      </c>
      <c r="M64" s="91">
        <f>L64/C64</f>
        <v>492.17419251799879</v>
      </c>
      <c r="N64" s="355">
        <v>2617.4363939589371</v>
      </c>
      <c r="O64" s="104">
        <f>M64-N64</f>
        <v>-2125.262201440938</v>
      </c>
      <c r="P64" s="107">
        <f>O64/N64</f>
        <v>-0.81196326540964248</v>
      </c>
    </row>
    <row r="65" spans="1:16" x14ac:dyDescent="0.25">
      <c r="A65" s="95">
        <v>178</v>
      </c>
      <c r="B65" s="87" t="s">
        <v>64</v>
      </c>
      <c r="C65" s="96">
        <v>5932</v>
      </c>
      <c r="D65" s="116">
        <v>2385846.7419098723</v>
      </c>
      <c r="E65" s="156">
        <v>1257670.7294800817</v>
      </c>
      <c r="F65" s="116">
        <v>1630213.21195507</v>
      </c>
      <c r="G65" s="156">
        <v>927837.68984241481</v>
      </c>
      <c r="H65" s="117">
        <f>SUM(D65:G65)</f>
        <v>6201568.3731874386</v>
      </c>
      <c r="I65" s="301">
        <f>H65/C65</f>
        <v>1045.4430838144704</v>
      </c>
      <c r="J65" s="227">
        <v>-581018</v>
      </c>
      <c r="K65" s="204">
        <v>-97.946392447741061</v>
      </c>
      <c r="L65" s="302">
        <f>SUM(H65,J65)</f>
        <v>5620550.3731874386</v>
      </c>
      <c r="M65" s="91">
        <f>L65/C65</f>
        <v>947.49669136672935</v>
      </c>
      <c r="N65" s="355">
        <v>4026.1101992550271</v>
      </c>
      <c r="O65" s="104">
        <f>M65-N65</f>
        <v>-3078.6135078882976</v>
      </c>
      <c r="P65" s="107">
        <f>O65/N65</f>
        <v>-0.76466200762660452</v>
      </c>
    </row>
    <row r="66" spans="1:16" x14ac:dyDescent="0.25">
      <c r="A66" s="95">
        <v>179</v>
      </c>
      <c r="B66" s="87" t="s">
        <v>65</v>
      </c>
      <c r="C66" s="96">
        <v>143420</v>
      </c>
      <c r="D66" s="116">
        <v>61610680.619715482</v>
      </c>
      <c r="E66" s="156">
        <v>19134257.749901161</v>
      </c>
      <c r="F66" s="116">
        <v>-5444709.7892166423</v>
      </c>
      <c r="G66" s="156">
        <v>2249051.7406793465</v>
      </c>
      <c r="H66" s="117">
        <f>SUM(D66:G66)</f>
        <v>77549280.321079358</v>
      </c>
      <c r="I66" s="301">
        <f>H66/C66</f>
        <v>540.71454693264093</v>
      </c>
      <c r="J66" s="227">
        <v>-22721521</v>
      </c>
      <c r="K66" s="204">
        <v>-158.42644679960955</v>
      </c>
      <c r="L66" s="302">
        <f>SUM(H66,J66)</f>
        <v>54827759.321079358</v>
      </c>
      <c r="M66" s="91">
        <f>L66/C66</f>
        <v>382.28810013303138</v>
      </c>
      <c r="N66" s="355">
        <v>1528.6240960595612</v>
      </c>
      <c r="O66" s="104">
        <f>M66-N66</f>
        <v>-1146.3359959265299</v>
      </c>
      <c r="P66" s="107">
        <f>O66/N66</f>
        <v>-0.74991359803990953</v>
      </c>
    </row>
    <row r="67" spans="1:16" x14ac:dyDescent="0.25">
      <c r="A67" s="95">
        <v>181</v>
      </c>
      <c r="B67" s="87" t="s">
        <v>66</v>
      </c>
      <c r="C67" s="96">
        <v>1707</v>
      </c>
      <c r="D67" s="116">
        <v>1176264.1089872515</v>
      </c>
      <c r="E67" s="156">
        <v>387604.00451102457</v>
      </c>
      <c r="F67" s="116">
        <v>214746.60622029792</v>
      </c>
      <c r="G67" s="156">
        <v>162219.22251072922</v>
      </c>
      <c r="H67" s="117">
        <f>SUM(D67:G67)</f>
        <v>1940833.9422293033</v>
      </c>
      <c r="I67" s="301">
        <f>H67/C67</f>
        <v>1136.9853205795566</v>
      </c>
      <c r="J67" s="227">
        <v>-369016</v>
      </c>
      <c r="K67" s="204">
        <v>-216.17809021675453</v>
      </c>
      <c r="L67" s="302">
        <f>SUM(H67,J67)</f>
        <v>1571817.9422293033</v>
      </c>
      <c r="M67" s="91">
        <f>L67/C67</f>
        <v>920.80723036280222</v>
      </c>
      <c r="N67" s="355">
        <v>3299.9142036935118</v>
      </c>
      <c r="O67" s="104">
        <f>M67-N67</f>
        <v>-2379.1069733307095</v>
      </c>
      <c r="P67" s="107">
        <f>O67/N67</f>
        <v>-0.72096025122951202</v>
      </c>
    </row>
    <row r="68" spans="1:16" x14ac:dyDescent="0.25">
      <c r="A68" s="95">
        <v>182</v>
      </c>
      <c r="B68" s="87" t="s">
        <v>67</v>
      </c>
      <c r="C68" s="96">
        <v>19887</v>
      </c>
      <c r="D68" s="116">
        <v>424910.50475131965</v>
      </c>
      <c r="E68" s="156">
        <v>3017443.8503936715</v>
      </c>
      <c r="F68" s="116">
        <v>173099.1056522344</v>
      </c>
      <c r="G68" s="156">
        <v>1196890.8620164124</v>
      </c>
      <c r="H68" s="117">
        <f>SUM(D68:G68)</f>
        <v>4812344.3228136376</v>
      </c>
      <c r="I68" s="301">
        <f>H68/C68</f>
        <v>241.98442815978467</v>
      </c>
      <c r="J68" s="227">
        <v>-2110897</v>
      </c>
      <c r="K68" s="204">
        <v>-106.14456680243374</v>
      </c>
      <c r="L68" s="302">
        <f>SUM(H68,J68)</f>
        <v>2701447.3228136376</v>
      </c>
      <c r="M68" s="91">
        <f>L68/C68</f>
        <v>135.83986135735091</v>
      </c>
      <c r="N68" s="355">
        <v>2355.4385129976599</v>
      </c>
      <c r="O68" s="104">
        <f>M68-N68</f>
        <v>-2219.5986516403091</v>
      </c>
      <c r="P68" s="107">
        <f>O68/N68</f>
        <v>-0.94232926879314982</v>
      </c>
    </row>
    <row r="69" spans="1:16" x14ac:dyDescent="0.25">
      <c r="A69" s="95">
        <v>186</v>
      </c>
      <c r="B69" s="87" t="s">
        <v>68</v>
      </c>
      <c r="C69" s="96">
        <v>44455</v>
      </c>
      <c r="D69" s="116">
        <v>14691449.272063741</v>
      </c>
      <c r="E69" s="156">
        <v>4588070.5172898155</v>
      </c>
      <c r="F69" s="116">
        <v>-7252579.6571325259</v>
      </c>
      <c r="G69" s="156">
        <v>-3806578.832388809</v>
      </c>
      <c r="H69" s="117">
        <f>SUM(D69:G69)</f>
        <v>8220361.299832223</v>
      </c>
      <c r="I69" s="301">
        <f>H69/C69</f>
        <v>184.91421212084632</v>
      </c>
      <c r="J69" s="227">
        <v>-349842</v>
      </c>
      <c r="K69" s="204">
        <v>-7.8695759757057697</v>
      </c>
      <c r="L69" s="302">
        <f>SUM(H69,J69)</f>
        <v>7870519.299832223</v>
      </c>
      <c r="M69" s="91">
        <f>L69/C69</f>
        <v>177.04463614514054</v>
      </c>
      <c r="N69" s="355">
        <v>982.46392316602385</v>
      </c>
      <c r="O69" s="104">
        <f>M69-N69</f>
        <v>-805.4192870208833</v>
      </c>
      <c r="P69" s="107">
        <f>O69/N69</f>
        <v>-0.81979528003979207</v>
      </c>
    </row>
    <row r="70" spans="1:16" x14ac:dyDescent="0.25">
      <c r="A70" s="95">
        <v>202</v>
      </c>
      <c r="B70" s="87" t="s">
        <v>69</v>
      </c>
      <c r="C70" s="96">
        <v>34667</v>
      </c>
      <c r="D70" s="116">
        <v>16827586.054910339</v>
      </c>
      <c r="E70" s="156">
        <v>3356874.4135860093</v>
      </c>
      <c r="F70" s="116">
        <v>3133539.4499310129</v>
      </c>
      <c r="G70" s="156">
        <v>1859894.7710177887</v>
      </c>
      <c r="H70" s="117">
        <f>SUM(D70:G70)</f>
        <v>25177894.689445153</v>
      </c>
      <c r="I70" s="301">
        <f>H70/C70</f>
        <v>726.27844028745358</v>
      </c>
      <c r="J70" s="227">
        <v>-3482000</v>
      </c>
      <c r="K70" s="204">
        <v>-100.44134191017395</v>
      </c>
      <c r="L70" s="302">
        <f>SUM(H70,J70)</f>
        <v>21695894.689445153</v>
      </c>
      <c r="M70" s="91">
        <f>L70/C70</f>
        <v>625.83709837727963</v>
      </c>
      <c r="N70" s="355">
        <v>1164.7129945159149</v>
      </c>
      <c r="O70" s="104">
        <f>M70-N70</f>
        <v>-538.87589613863531</v>
      </c>
      <c r="P70" s="107">
        <f>O70/N70</f>
        <v>-0.46266839871792292</v>
      </c>
    </row>
    <row r="71" spans="1:16" x14ac:dyDescent="0.25">
      <c r="A71" s="95">
        <v>204</v>
      </c>
      <c r="B71" s="87" t="s">
        <v>70</v>
      </c>
      <c r="C71" s="96">
        <v>2807</v>
      </c>
      <c r="D71" s="116">
        <v>1396434.8701254528</v>
      </c>
      <c r="E71" s="156">
        <v>578229.35651974473</v>
      </c>
      <c r="F71" s="116">
        <v>-617406.8780839371</v>
      </c>
      <c r="G71" s="156">
        <v>-797427.80637719273</v>
      </c>
      <c r="H71" s="117">
        <f>SUM(D71:G71)</f>
        <v>559829.54218406766</v>
      </c>
      <c r="I71" s="301">
        <f>H71/C71</f>
        <v>199.44052090632977</v>
      </c>
      <c r="J71" s="227">
        <v>-578178</v>
      </c>
      <c r="K71" s="204">
        <v>-205.9771998574991</v>
      </c>
      <c r="L71" s="302">
        <f>SUM(H71,J71)</f>
        <v>-18348.457815932343</v>
      </c>
      <c r="M71" s="91">
        <f>L71/C71</f>
        <v>-6.5366789511693417</v>
      </c>
      <c r="N71" s="355">
        <v>4408.0061559725691</v>
      </c>
      <c r="O71" s="104">
        <f>M71-N71</f>
        <v>-4414.5428349237382</v>
      </c>
      <c r="P71" s="107">
        <f>O71/N71</f>
        <v>-1.0014829105767722</v>
      </c>
    </row>
    <row r="72" spans="1:16" x14ac:dyDescent="0.25">
      <c r="A72" s="95">
        <v>205</v>
      </c>
      <c r="B72" s="87" t="s">
        <v>71</v>
      </c>
      <c r="C72" s="96">
        <v>36567</v>
      </c>
      <c r="D72" s="116">
        <v>21316604.71443193</v>
      </c>
      <c r="E72" s="156">
        <v>5223654.5206274111</v>
      </c>
      <c r="F72" s="116">
        <v>-2029347.2354629803</v>
      </c>
      <c r="G72" s="156">
        <v>-1035572.5991772719</v>
      </c>
      <c r="H72" s="117">
        <f>SUM(D72:G72)</f>
        <v>23475339.400419094</v>
      </c>
      <c r="I72" s="301">
        <f>H72/C72</f>
        <v>641.98155168373376</v>
      </c>
      <c r="J72" s="226">
        <v>27918667</v>
      </c>
      <c r="K72" s="204">
        <v>763.49350507287988</v>
      </c>
      <c r="L72" s="302">
        <f>SUM(H72,J72)</f>
        <v>51394006.400419094</v>
      </c>
      <c r="M72" s="91">
        <f>L72/C72</f>
        <v>1405.4750567566136</v>
      </c>
      <c r="N72" s="355">
        <v>3356.1616491198292</v>
      </c>
      <c r="O72" s="104">
        <f>M72-N72</f>
        <v>-1950.6865923632156</v>
      </c>
      <c r="P72" s="107">
        <f>O72/N72</f>
        <v>-0.58122545821795957</v>
      </c>
    </row>
    <row r="73" spans="1:16" x14ac:dyDescent="0.25">
      <c r="A73" s="95">
        <v>208</v>
      </c>
      <c r="B73" s="87" t="s">
        <v>72</v>
      </c>
      <c r="C73" s="96">
        <v>12400</v>
      </c>
      <c r="D73" s="116">
        <v>12056476.986471212</v>
      </c>
      <c r="E73" s="156">
        <v>2113677.9915940603</v>
      </c>
      <c r="F73" s="116">
        <v>1824131.2636304135</v>
      </c>
      <c r="G73" s="156">
        <v>878286.53507676709</v>
      </c>
      <c r="H73" s="117">
        <f>SUM(D73:G73)</f>
        <v>16872572.776772451</v>
      </c>
      <c r="I73" s="301">
        <f>H73/C73</f>
        <v>1360.6913529655203</v>
      </c>
      <c r="J73" s="227">
        <v>-485989</v>
      </c>
      <c r="K73" s="204">
        <v>-39.192661290322583</v>
      </c>
      <c r="L73" s="302">
        <f>SUM(H73,J73)</f>
        <v>16386583.776772451</v>
      </c>
      <c r="M73" s="91">
        <f>L73/C73</f>
        <v>1321.4986916751977</v>
      </c>
      <c r="N73" s="355">
        <v>3162.968509629603</v>
      </c>
      <c r="O73" s="104">
        <f>M73-N73</f>
        <v>-1841.4698179544052</v>
      </c>
      <c r="P73" s="107">
        <f>O73/N73</f>
        <v>-0.5821966966626706</v>
      </c>
    </row>
    <row r="74" spans="1:16" x14ac:dyDescent="0.25">
      <c r="A74" s="95">
        <v>211</v>
      </c>
      <c r="B74" s="87" t="s">
        <v>73</v>
      </c>
      <c r="C74" s="96">
        <v>32214</v>
      </c>
      <c r="D74" s="116">
        <v>20399096.938039932</v>
      </c>
      <c r="E74" s="156">
        <v>3804143.4503704738</v>
      </c>
      <c r="F74" s="116">
        <v>6686089.2407337269</v>
      </c>
      <c r="G74" s="156">
        <v>4411022.0479853097</v>
      </c>
      <c r="H74" s="117">
        <f>SUM(D74:G74)</f>
        <v>35300351.67712944</v>
      </c>
      <c r="I74" s="301">
        <f>H74/C74</f>
        <v>1095.8077754122257</v>
      </c>
      <c r="J74" s="227">
        <v>-4056909</v>
      </c>
      <c r="K74" s="204">
        <v>-125.93620785993667</v>
      </c>
      <c r="L74" s="302">
        <f>SUM(H74,J74)</f>
        <v>31243442.67712944</v>
      </c>
      <c r="M74" s="91">
        <f>L74/C74</f>
        <v>969.87156755228909</v>
      </c>
      <c r="N74" s="355">
        <v>1524.7736705050745</v>
      </c>
      <c r="O74" s="104">
        <f>M74-N74</f>
        <v>-554.90210295278541</v>
      </c>
      <c r="P74" s="107">
        <f>O74/N74</f>
        <v>-0.36392424245427624</v>
      </c>
    </row>
    <row r="75" spans="1:16" x14ac:dyDescent="0.25">
      <c r="A75" s="95">
        <v>213</v>
      </c>
      <c r="B75" s="87" t="s">
        <v>74</v>
      </c>
      <c r="C75" s="96">
        <v>5312</v>
      </c>
      <c r="D75" s="116">
        <v>1443834.940032335</v>
      </c>
      <c r="E75" s="156">
        <v>1037115.9872648804</v>
      </c>
      <c r="F75" s="116">
        <v>445976.75840987358</v>
      </c>
      <c r="G75" s="156">
        <v>500111.24560117972</v>
      </c>
      <c r="H75" s="117">
        <f>SUM(D75:G75)</f>
        <v>3427038.9313082686</v>
      </c>
      <c r="I75" s="301">
        <f>H75/C75</f>
        <v>645.15040122520111</v>
      </c>
      <c r="J75" s="227">
        <v>-475025</v>
      </c>
      <c r="K75" s="204">
        <v>-89.424887048192772</v>
      </c>
      <c r="L75" s="302">
        <f>SUM(H75,J75)</f>
        <v>2952013.9313082686</v>
      </c>
      <c r="M75" s="91">
        <f>L75/C75</f>
        <v>555.72551417700834</v>
      </c>
      <c r="N75" s="355">
        <v>3700.5831351932757</v>
      </c>
      <c r="O75" s="104">
        <f>M75-N75</f>
        <v>-3144.8576210162673</v>
      </c>
      <c r="P75" s="107">
        <f>O75/N75</f>
        <v>-0.8498275828768852</v>
      </c>
    </row>
    <row r="76" spans="1:16" x14ac:dyDescent="0.25">
      <c r="A76" s="95">
        <v>214</v>
      </c>
      <c r="B76" s="87" t="s">
        <v>75</v>
      </c>
      <c r="C76" s="96">
        <v>12758</v>
      </c>
      <c r="D76" s="116">
        <v>7494198.1650086557</v>
      </c>
      <c r="E76" s="156">
        <v>2402557.5725651896</v>
      </c>
      <c r="F76" s="116">
        <v>-867994.49627667549</v>
      </c>
      <c r="G76" s="156">
        <v>130802.95223734912</v>
      </c>
      <c r="H76" s="117">
        <f>SUM(D76:G76)</f>
        <v>9159564.1935345195</v>
      </c>
      <c r="I76" s="301">
        <f>H76/C76</f>
        <v>717.94671527939488</v>
      </c>
      <c r="J76" s="227">
        <v>-568649</v>
      </c>
      <c r="K76" s="204">
        <v>-44.571954851857654</v>
      </c>
      <c r="L76" s="302">
        <f>SUM(H76,J76)</f>
        <v>8590915.1935345195</v>
      </c>
      <c r="M76" s="91">
        <f>L76/C76</f>
        <v>673.37476042753724</v>
      </c>
      <c r="N76" s="355">
        <v>2932.2703190273505</v>
      </c>
      <c r="O76" s="104">
        <f>M76-N76</f>
        <v>-2258.8955585998133</v>
      </c>
      <c r="P76" s="107">
        <f>O76/N76</f>
        <v>-0.77035720204305747</v>
      </c>
    </row>
    <row r="77" spans="1:16" x14ac:dyDescent="0.25">
      <c r="A77" s="95">
        <v>216</v>
      </c>
      <c r="B77" s="87" t="s">
        <v>76</v>
      </c>
      <c r="C77" s="96">
        <v>1323</v>
      </c>
      <c r="D77" s="116">
        <v>1122537.5759535674</v>
      </c>
      <c r="E77" s="156">
        <v>282138.43565477186</v>
      </c>
      <c r="F77" s="116">
        <v>231526.53509465427</v>
      </c>
      <c r="G77" s="156">
        <v>75585.982057605172</v>
      </c>
      <c r="H77" s="117">
        <f>SUM(D77:G77)</f>
        <v>1711788.5287605987</v>
      </c>
      <c r="I77" s="301">
        <f>H77/C77</f>
        <v>1293.8688803934986</v>
      </c>
      <c r="J77" s="227">
        <v>-350406</v>
      </c>
      <c r="K77" s="204">
        <v>-264.85714285714283</v>
      </c>
      <c r="L77" s="302">
        <f>SUM(H77,J77)</f>
        <v>1361382.5287605987</v>
      </c>
      <c r="M77" s="91">
        <f>L77/C77</f>
        <v>1029.0117375363559</v>
      </c>
      <c r="N77" s="355">
        <v>4822.7502604473384</v>
      </c>
      <c r="O77" s="104">
        <f>M77-N77</f>
        <v>-3793.7385229109823</v>
      </c>
      <c r="P77" s="107">
        <f>O77/N77</f>
        <v>-0.78663383298622036</v>
      </c>
    </row>
    <row r="78" spans="1:16" x14ac:dyDescent="0.25">
      <c r="A78" s="95">
        <v>217</v>
      </c>
      <c r="B78" s="87" t="s">
        <v>77</v>
      </c>
      <c r="C78" s="96">
        <v>5426</v>
      </c>
      <c r="D78" s="116">
        <v>5337472.8141263444</v>
      </c>
      <c r="E78" s="156">
        <v>941606.69798312383</v>
      </c>
      <c r="F78" s="116">
        <v>-190847.92843718082</v>
      </c>
      <c r="G78" s="156">
        <v>-509057.91495896928</v>
      </c>
      <c r="H78" s="117">
        <f>SUM(D78:G78)</f>
        <v>5579173.6687133173</v>
      </c>
      <c r="I78" s="301">
        <f>H78/C78</f>
        <v>1028.2295740348907</v>
      </c>
      <c r="J78" s="226">
        <v>40606</v>
      </c>
      <c r="K78" s="204">
        <v>7.4835974935495759</v>
      </c>
      <c r="L78" s="302">
        <f>SUM(H78,J78)</f>
        <v>5619779.6687133173</v>
      </c>
      <c r="M78" s="91">
        <f>L78/C78</f>
        <v>1035.7131715284404</v>
      </c>
      <c r="N78" s="355">
        <v>3150.7889150113892</v>
      </c>
      <c r="O78" s="104">
        <f>M78-N78</f>
        <v>-2115.0757434829488</v>
      </c>
      <c r="P78" s="107">
        <f>O78/N78</f>
        <v>-0.67128449430745296</v>
      </c>
    </row>
    <row r="79" spans="1:16" x14ac:dyDescent="0.25">
      <c r="A79" s="95">
        <v>218</v>
      </c>
      <c r="B79" s="87" t="s">
        <v>78</v>
      </c>
      <c r="C79" s="96">
        <v>1207</v>
      </c>
      <c r="D79" s="116">
        <v>523312.26934449637</v>
      </c>
      <c r="E79" s="156">
        <v>306216.15720227733</v>
      </c>
      <c r="F79" s="116">
        <v>418390.86057949654</v>
      </c>
      <c r="G79" s="156">
        <v>250585.23593168924</v>
      </c>
      <c r="H79" s="117">
        <f>SUM(D79:G79)</f>
        <v>1498504.5230579593</v>
      </c>
      <c r="I79" s="301">
        <f>H79/C79</f>
        <v>1241.5116181093283</v>
      </c>
      <c r="J79" s="227">
        <v>-287088</v>
      </c>
      <c r="K79" s="204">
        <v>-237.85252692626347</v>
      </c>
      <c r="L79" s="302">
        <f>SUM(H79,J79)</f>
        <v>1211416.5230579593</v>
      </c>
      <c r="M79" s="91">
        <f>L79/C79</f>
        <v>1003.6590911830649</v>
      </c>
      <c r="N79" s="355">
        <v>4652.7948071270948</v>
      </c>
      <c r="O79" s="104">
        <f>M79-N79</f>
        <v>-3649.1357159440299</v>
      </c>
      <c r="P79" s="107">
        <f>O79/N79</f>
        <v>-0.78428898483860232</v>
      </c>
    </row>
    <row r="80" spans="1:16" x14ac:dyDescent="0.25">
      <c r="A80" s="95">
        <v>224</v>
      </c>
      <c r="B80" s="87" t="s">
        <v>79</v>
      </c>
      <c r="C80" s="96">
        <v>8696</v>
      </c>
      <c r="D80" s="116">
        <v>5605091.4213928506</v>
      </c>
      <c r="E80" s="156">
        <v>1280565.4758482664</v>
      </c>
      <c r="F80" s="116">
        <v>-2031614.0499176211</v>
      </c>
      <c r="G80" s="156">
        <v>-1476907.3709463754</v>
      </c>
      <c r="H80" s="117">
        <f>SUM(D80:G80)</f>
        <v>3377135.4763771202</v>
      </c>
      <c r="I80" s="301">
        <f>H80/C80</f>
        <v>388.35504558154554</v>
      </c>
      <c r="J80" s="227">
        <v>-414361</v>
      </c>
      <c r="K80" s="204">
        <v>-47.649609015639378</v>
      </c>
      <c r="L80" s="302">
        <f>SUM(H80,J80)</f>
        <v>2962774.4763771202</v>
      </c>
      <c r="M80" s="91">
        <f>L80/C80</f>
        <v>340.70543656590621</v>
      </c>
      <c r="N80" s="355">
        <v>2504.7358701992616</v>
      </c>
      <c r="O80" s="104">
        <f>M80-N80</f>
        <v>-2164.0304336333556</v>
      </c>
      <c r="P80" s="107">
        <f>O80/N80</f>
        <v>-0.86397550311809868</v>
      </c>
    </row>
    <row r="81" spans="1:16" x14ac:dyDescent="0.25">
      <c r="A81" s="95">
        <v>226</v>
      </c>
      <c r="B81" s="87" t="s">
        <v>80</v>
      </c>
      <c r="C81" s="96">
        <v>3858</v>
      </c>
      <c r="D81" s="116">
        <v>2643508.1890179426</v>
      </c>
      <c r="E81" s="156">
        <v>761179.30166708445</v>
      </c>
      <c r="F81" s="116">
        <v>647274.13015585125</v>
      </c>
      <c r="G81" s="156">
        <v>453412.11781507568</v>
      </c>
      <c r="H81" s="117">
        <f>SUM(D81:G81)</f>
        <v>4505373.7386559537</v>
      </c>
      <c r="I81" s="301">
        <f>H81/C81</f>
        <v>1167.8003469818439</v>
      </c>
      <c r="J81" s="226">
        <v>82538</v>
      </c>
      <c r="K81" s="204">
        <v>21.393986521513739</v>
      </c>
      <c r="L81" s="302">
        <f>SUM(H81,J81)</f>
        <v>4587911.7386559537</v>
      </c>
      <c r="M81" s="91">
        <f>L81/C81</f>
        <v>1189.1943335033577</v>
      </c>
      <c r="N81" s="355">
        <v>4388.9902221422553</v>
      </c>
      <c r="O81" s="104">
        <f>M81-N81</f>
        <v>-3199.7958886388978</v>
      </c>
      <c r="P81" s="107">
        <f>O81/N81</f>
        <v>-0.72905058491497055</v>
      </c>
    </row>
    <row r="82" spans="1:16" x14ac:dyDescent="0.25">
      <c r="A82" s="95">
        <v>230</v>
      </c>
      <c r="B82" s="87" t="s">
        <v>81</v>
      </c>
      <c r="C82" s="96">
        <v>2322</v>
      </c>
      <c r="D82" s="116">
        <v>1774454.7144885517</v>
      </c>
      <c r="E82" s="156">
        <v>538961.35621266416</v>
      </c>
      <c r="F82" s="116">
        <v>-217804.00139575751</v>
      </c>
      <c r="G82" s="156">
        <v>-177805.40186040502</v>
      </c>
      <c r="H82" s="117">
        <f>SUM(D82:G82)</f>
        <v>1917806.6674450533</v>
      </c>
      <c r="I82" s="301">
        <f>H82/C82</f>
        <v>825.9287973492909</v>
      </c>
      <c r="J82" s="227">
        <v>-402247</v>
      </c>
      <c r="K82" s="204">
        <v>-173.23298880275624</v>
      </c>
      <c r="L82" s="302">
        <f>SUM(H82,J82)</f>
        <v>1515559.6674450533</v>
      </c>
      <c r="M82" s="91">
        <f>L82/C82</f>
        <v>652.69580854653464</v>
      </c>
      <c r="N82" s="355">
        <v>3777.0200791265511</v>
      </c>
      <c r="O82" s="104">
        <f>M82-N82</f>
        <v>-3124.3242705800167</v>
      </c>
      <c r="P82" s="107">
        <f>O82/N82</f>
        <v>-0.82719292064301853</v>
      </c>
    </row>
    <row r="83" spans="1:16" x14ac:dyDescent="0.25">
      <c r="A83" s="95">
        <v>231</v>
      </c>
      <c r="B83" s="87" t="s">
        <v>82</v>
      </c>
      <c r="C83" s="96">
        <v>1278</v>
      </c>
      <c r="D83" s="116">
        <v>122956.5489290433</v>
      </c>
      <c r="E83" s="156">
        <v>196637.78840962611</v>
      </c>
      <c r="F83" s="116">
        <v>71628.182508808211</v>
      </c>
      <c r="G83" s="156">
        <v>81281.705999784826</v>
      </c>
      <c r="H83" s="117">
        <f>SUM(D83:G83)</f>
        <v>472504.22584726242</v>
      </c>
      <c r="I83" s="301">
        <f>H83/C83</f>
        <v>369.72161646890646</v>
      </c>
      <c r="J83" s="227">
        <v>-201438</v>
      </c>
      <c r="K83" s="204">
        <v>-157.61971830985917</v>
      </c>
      <c r="L83" s="302">
        <f>SUM(H83,J83)</f>
        <v>271066.22584726242</v>
      </c>
      <c r="M83" s="91">
        <f>L83/C83</f>
        <v>212.10189815904727</v>
      </c>
      <c r="N83" s="355">
        <v>2139.4887572698867</v>
      </c>
      <c r="O83" s="104">
        <f>M83-N83</f>
        <v>-1927.3868591108394</v>
      </c>
      <c r="P83" s="107">
        <f>O83/N83</f>
        <v>-0.90086327986612003</v>
      </c>
    </row>
    <row r="84" spans="1:16" x14ac:dyDescent="0.25">
      <c r="A84" s="95">
        <v>232</v>
      </c>
      <c r="B84" s="87" t="s">
        <v>83</v>
      </c>
      <c r="C84" s="96">
        <v>13007</v>
      </c>
      <c r="D84" s="116">
        <v>8007784.6713422481</v>
      </c>
      <c r="E84" s="156">
        <v>2578095.4031698545</v>
      </c>
      <c r="F84" s="116">
        <v>1629310.7338245262</v>
      </c>
      <c r="G84" s="156">
        <v>860683.67915964418</v>
      </c>
      <c r="H84" s="117">
        <f>SUM(D84:G84)</f>
        <v>13075874.487496274</v>
      </c>
      <c r="I84" s="301">
        <f>H84/C84</f>
        <v>1005.2951862455811</v>
      </c>
      <c r="J84" s="227">
        <v>-589482</v>
      </c>
      <c r="K84" s="204">
        <v>-45.320365956792493</v>
      </c>
      <c r="L84" s="302">
        <f>SUM(H84,J84)</f>
        <v>12486392.487496274</v>
      </c>
      <c r="M84" s="91">
        <f>L84/C84</f>
        <v>959.97482028878858</v>
      </c>
      <c r="N84" s="355">
        <v>3453.3037665744969</v>
      </c>
      <c r="O84" s="104">
        <f>M84-N84</f>
        <v>-2493.3289462857083</v>
      </c>
      <c r="P84" s="107">
        <f>O84/N84</f>
        <v>-0.72201263335688681</v>
      </c>
    </row>
    <row r="85" spans="1:16" x14ac:dyDescent="0.25">
      <c r="A85" s="95">
        <v>233</v>
      </c>
      <c r="B85" s="87" t="s">
        <v>84</v>
      </c>
      <c r="C85" s="96">
        <v>15514</v>
      </c>
      <c r="D85" s="116">
        <v>10697648.577327553</v>
      </c>
      <c r="E85" s="156">
        <v>3043906.5074632354</v>
      </c>
      <c r="F85" s="116">
        <v>1006753.3561197252</v>
      </c>
      <c r="G85" s="156">
        <v>-147212.46308036111</v>
      </c>
      <c r="H85" s="117">
        <f>SUM(D85:G85)</f>
        <v>14601095.977830153</v>
      </c>
      <c r="I85" s="301">
        <f>H85/C85</f>
        <v>941.15611562654078</v>
      </c>
      <c r="J85" s="227">
        <v>-707248</v>
      </c>
      <c r="K85" s="204">
        <v>-45.587727214129174</v>
      </c>
      <c r="L85" s="302">
        <f>SUM(H85,J85)</f>
        <v>13893847.977830153</v>
      </c>
      <c r="M85" s="91">
        <f>L85/C85</f>
        <v>895.56838841241154</v>
      </c>
      <c r="N85" s="355">
        <v>3636.6323365020103</v>
      </c>
      <c r="O85" s="104">
        <f>M85-N85</f>
        <v>-2741.0639480895989</v>
      </c>
      <c r="P85" s="107">
        <f>O85/N85</f>
        <v>-0.75373689019279932</v>
      </c>
    </row>
    <row r="86" spans="1:16" x14ac:dyDescent="0.25">
      <c r="A86" s="95">
        <v>235</v>
      </c>
      <c r="B86" s="87" t="s">
        <v>85</v>
      </c>
      <c r="C86" s="96">
        <v>10178</v>
      </c>
      <c r="D86" s="116">
        <v>5133462.2914543133</v>
      </c>
      <c r="E86" s="156">
        <v>510319.39465240389</v>
      </c>
      <c r="F86" s="116">
        <v>7400464.5506657045</v>
      </c>
      <c r="G86" s="156">
        <v>1444068.0122387395</v>
      </c>
      <c r="H86" s="117">
        <f>SUM(D86:G86)</f>
        <v>14488314.249011161</v>
      </c>
      <c r="I86" s="301">
        <f>H86/C86</f>
        <v>1423.4932451376656</v>
      </c>
      <c r="J86" s="226">
        <v>2808288</v>
      </c>
      <c r="K86" s="204">
        <v>275.91746905089411</v>
      </c>
      <c r="L86" s="302">
        <f>SUM(H86,J86)</f>
        <v>17296602.249011159</v>
      </c>
      <c r="M86" s="91">
        <f>L86/C86</f>
        <v>1699.4107141885595</v>
      </c>
      <c r="N86" s="355">
        <v>383.51036856246094</v>
      </c>
      <c r="O86" s="104">
        <f>M86-N86</f>
        <v>1315.9003456260984</v>
      </c>
      <c r="P86" s="107">
        <f>O86/N86</f>
        <v>3.4311988762092165</v>
      </c>
    </row>
    <row r="87" spans="1:16" x14ac:dyDescent="0.25">
      <c r="A87" s="95">
        <v>236</v>
      </c>
      <c r="B87" s="87" t="s">
        <v>86</v>
      </c>
      <c r="C87" s="96">
        <v>4228</v>
      </c>
      <c r="D87" s="116">
        <v>4079440.3888632767</v>
      </c>
      <c r="E87" s="156">
        <v>782427.70042935293</v>
      </c>
      <c r="F87" s="116">
        <v>383149.98211214674</v>
      </c>
      <c r="G87" s="156">
        <v>-53884.036587676506</v>
      </c>
      <c r="H87" s="117">
        <f>SUM(D87:G87)</f>
        <v>5191134.0348170996</v>
      </c>
      <c r="I87" s="301">
        <f>H87/C87</f>
        <v>1227.7989675537133</v>
      </c>
      <c r="J87" s="226">
        <v>791784</v>
      </c>
      <c r="K87" s="204">
        <v>187.27152317880794</v>
      </c>
      <c r="L87" s="302">
        <f>SUM(H87,J87)</f>
        <v>5982918.0348170996</v>
      </c>
      <c r="M87" s="91">
        <f>L87/C87</f>
        <v>1415.0704907325212</v>
      </c>
      <c r="N87" s="355">
        <v>3333.5199863024291</v>
      </c>
      <c r="O87" s="104">
        <f>M87-N87</f>
        <v>-1918.4494955699079</v>
      </c>
      <c r="P87" s="107">
        <f>O87/N87</f>
        <v>-0.57550262288898701</v>
      </c>
    </row>
    <row r="88" spans="1:16" x14ac:dyDescent="0.25">
      <c r="A88" s="95">
        <v>239</v>
      </c>
      <c r="B88" s="87" t="s">
        <v>87</v>
      </c>
      <c r="C88" s="96">
        <v>2155</v>
      </c>
      <c r="D88" s="116">
        <v>1123837.6048722721</v>
      </c>
      <c r="E88" s="156">
        <v>429804.42909756466</v>
      </c>
      <c r="F88" s="116">
        <v>855293.26184268878</v>
      </c>
      <c r="G88" s="156">
        <v>173609.12910464272</v>
      </c>
      <c r="H88" s="117">
        <f>SUM(D88:G88)</f>
        <v>2582544.4249171684</v>
      </c>
      <c r="I88" s="301">
        <f>H88/C88</f>
        <v>1198.3964848803566</v>
      </c>
      <c r="J88" s="227">
        <v>-468504</v>
      </c>
      <c r="K88" s="204">
        <v>-217.40324825986079</v>
      </c>
      <c r="L88" s="302">
        <f>SUM(H88,J88)</f>
        <v>2114040.4249171684</v>
      </c>
      <c r="M88" s="91">
        <f>L88/C88</f>
        <v>980.99323662049585</v>
      </c>
      <c r="N88" s="355">
        <v>3968.5660242149479</v>
      </c>
      <c r="O88" s="104">
        <f>M88-N88</f>
        <v>-2987.5727875944522</v>
      </c>
      <c r="P88" s="107">
        <f>O88/N88</f>
        <v>-0.75280914299150326</v>
      </c>
    </row>
    <row r="89" spans="1:16" x14ac:dyDescent="0.25">
      <c r="A89" s="95">
        <v>240</v>
      </c>
      <c r="B89" s="87" t="s">
        <v>88</v>
      </c>
      <c r="C89" s="96">
        <v>20437</v>
      </c>
      <c r="D89" s="116">
        <v>6785519.1720939102</v>
      </c>
      <c r="E89" s="156">
        <v>2944272.6176621448</v>
      </c>
      <c r="F89" s="116">
        <v>-5190578.2480275305</v>
      </c>
      <c r="G89" s="156">
        <v>-3043387.8320719418</v>
      </c>
      <c r="H89" s="117">
        <f>SUM(D89:G89)</f>
        <v>1495825.7096565836</v>
      </c>
      <c r="I89" s="301">
        <f>H89/C89</f>
        <v>73.192039421470056</v>
      </c>
      <c r="J89" s="226">
        <v>1211424</v>
      </c>
      <c r="K89" s="204">
        <v>59.276018985173948</v>
      </c>
      <c r="L89" s="302">
        <f>SUM(H89,J89)</f>
        <v>2707249.7096565836</v>
      </c>
      <c r="M89" s="91">
        <f>L89/C89</f>
        <v>132.46805840664402</v>
      </c>
      <c r="N89" s="355">
        <v>2713.4216563568475</v>
      </c>
      <c r="O89" s="104">
        <f>M89-N89</f>
        <v>-2580.9535979502034</v>
      </c>
      <c r="P89" s="107">
        <f>O89/N89</f>
        <v>-0.95118043740223512</v>
      </c>
    </row>
    <row r="90" spans="1:16" x14ac:dyDescent="0.25">
      <c r="A90" s="95">
        <v>320</v>
      </c>
      <c r="B90" s="87" t="s">
        <v>122</v>
      </c>
      <c r="C90" s="96">
        <v>7191</v>
      </c>
      <c r="D90" s="116">
        <v>3484466.1074562869</v>
      </c>
      <c r="E90" s="156">
        <v>1221203.7339984551</v>
      </c>
      <c r="F90" s="116">
        <v>1382733.807820606</v>
      </c>
      <c r="G90" s="156">
        <v>1525522.9907593182</v>
      </c>
      <c r="H90" s="117">
        <f>SUM(D90:G90)</f>
        <v>7613926.6400346663</v>
      </c>
      <c r="I90" s="301">
        <f>H90/C90</f>
        <v>1058.8133277756453</v>
      </c>
      <c r="J90" s="227">
        <v>-236808</v>
      </c>
      <c r="K90" s="204">
        <v>-32.931163954943678</v>
      </c>
      <c r="L90" s="302">
        <f>SUM(H90,J90)</f>
        <v>7377118.6400346663</v>
      </c>
      <c r="M90" s="91">
        <f>L90/C90</f>
        <v>1025.8821638207019</v>
      </c>
      <c r="N90" s="355">
        <v>4200.8671452760618</v>
      </c>
      <c r="O90" s="104">
        <f>M90-N90</f>
        <v>-3174.98498145536</v>
      </c>
      <c r="P90" s="107">
        <f>O90/N90</f>
        <v>-0.75579276174579291</v>
      </c>
    </row>
    <row r="91" spans="1:16" x14ac:dyDescent="0.25">
      <c r="A91" s="95">
        <v>241</v>
      </c>
      <c r="B91" s="87" t="s">
        <v>89</v>
      </c>
      <c r="C91" s="96">
        <v>7984</v>
      </c>
      <c r="D91" s="116">
        <v>4224443.633046289</v>
      </c>
      <c r="E91" s="156">
        <v>1053369.0034405165</v>
      </c>
      <c r="F91" s="116">
        <v>-700614.06725193502</v>
      </c>
      <c r="G91" s="156">
        <v>-523935.73090704769</v>
      </c>
      <c r="H91" s="117">
        <f>SUM(D91:G91)</f>
        <v>4053262.8383278237</v>
      </c>
      <c r="I91" s="301">
        <f>H91/C91</f>
        <v>507.67320119336466</v>
      </c>
      <c r="J91" s="227">
        <v>-357449</v>
      </c>
      <c r="K91" s="204">
        <v>-44.770666332665328</v>
      </c>
      <c r="L91" s="302">
        <f>SUM(H91,J91)</f>
        <v>3695813.8383278237</v>
      </c>
      <c r="M91" s="91">
        <f>L91/C91</f>
        <v>462.90253486069935</v>
      </c>
      <c r="N91" s="355">
        <v>2003.4563843817541</v>
      </c>
      <c r="O91" s="104">
        <f>M91-N91</f>
        <v>-1540.5538495210549</v>
      </c>
      <c r="P91" s="107">
        <f>O91/N91</f>
        <v>-0.76894803477164486</v>
      </c>
    </row>
    <row r="92" spans="1:16" x14ac:dyDescent="0.25">
      <c r="A92" s="95">
        <v>322</v>
      </c>
      <c r="B92" s="87" t="s">
        <v>123</v>
      </c>
      <c r="C92" s="96">
        <v>6609</v>
      </c>
      <c r="D92" s="116">
        <v>6525752.4627107959</v>
      </c>
      <c r="E92" s="156">
        <v>1143866.1317326175</v>
      </c>
      <c r="F92" s="116">
        <v>1198739.7370319255</v>
      </c>
      <c r="G92" s="156">
        <v>1220641.2171099996</v>
      </c>
      <c r="H92" s="117">
        <f>SUM(D92:G92)</f>
        <v>10088999.54858534</v>
      </c>
      <c r="I92" s="301">
        <f>H92/C92</f>
        <v>1526.5546298358815</v>
      </c>
      <c r="J92" s="227">
        <v>-653762</v>
      </c>
      <c r="K92" s="204">
        <v>-98.919957633530032</v>
      </c>
      <c r="L92" s="302">
        <f>SUM(H92,J92)</f>
        <v>9435237.5485853404</v>
      </c>
      <c r="M92" s="91">
        <f>L92/C92</f>
        <v>1427.6346722023513</v>
      </c>
      <c r="N92" s="355">
        <v>3755.2366025887923</v>
      </c>
      <c r="O92" s="104">
        <f>M92-N92</f>
        <v>-2327.6019303864409</v>
      </c>
      <c r="P92" s="107">
        <f>O92/N92</f>
        <v>-0.61982830290422564</v>
      </c>
    </row>
    <row r="93" spans="1:16" x14ac:dyDescent="0.25">
      <c r="A93" s="95">
        <v>244</v>
      </c>
      <c r="B93" s="87" t="s">
        <v>90</v>
      </c>
      <c r="C93" s="96">
        <v>18796</v>
      </c>
      <c r="D93" s="116">
        <v>20783869.014525771</v>
      </c>
      <c r="E93" s="156">
        <v>1869335.2728171628</v>
      </c>
      <c r="F93" s="116">
        <v>-2639167.2070418885</v>
      </c>
      <c r="G93" s="156">
        <v>-2800896.2712056856</v>
      </c>
      <c r="H93" s="117">
        <f>SUM(D93:G93)</f>
        <v>17213140.80909536</v>
      </c>
      <c r="I93" s="301">
        <f>H93/C93</f>
        <v>915.78744462094915</v>
      </c>
      <c r="J93" s="227">
        <v>-90146</v>
      </c>
      <c r="K93" s="204">
        <v>-4.7960204298786975</v>
      </c>
      <c r="L93" s="302">
        <f>SUM(H93,J93)</f>
        <v>17122994.80909536</v>
      </c>
      <c r="M93" s="91">
        <f>L93/C93</f>
        <v>910.99142419107045</v>
      </c>
      <c r="N93" s="355">
        <v>1770.2544031127334</v>
      </c>
      <c r="O93" s="104">
        <f>M93-N93</f>
        <v>-859.26297892166292</v>
      </c>
      <c r="P93" s="107">
        <f>O93/N93</f>
        <v>-0.48538954480823471</v>
      </c>
    </row>
    <row r="94" spans="1:16" x14ac:dyDescent="0.25">
      <c r="A94" s="95">
        <v>245</v>
      </c>
      <c r="B94" s="87" t="s">
        <v>91</v>
      </c>
      <c r="C94" s="96">
        <v>37105</v>
      </c>
      <c r="D94" s="116">
        <v>13746730.943438204</v>
      </c>
      <c r="E94" s="156">
        <v>4163436.6369951013</v>
      </c>
      <c r="F94" s="116">
        <v>9308245.5323660895</v>
      </c>
      <c r="G94" s="156">
        <v>7087487.6909904564</v>
      </c>
      <c r="H94" s="117">
        <f>SUM(D94:G94)</f>
        <v>34305900.803789854</v>
      </c>
      <c r="I94" s="301">
        <f>H94/C94</f>
        <v>924.56274905780504</v>
      </c>
      <c r="J94" s="227">
        <v>-3828544</v>
      </c>
      <c r="K94" s="204">
        <v>-103.181350222342</v>
      </c>
      <c r="L94" s="302">
        <f>SUM(H94,J94)</f>
        <v>30477356.803789854</v>
      </c>
      <c r="M94" s="91">
        <f>L94/C94</f>
        <v>821.38139883546296</v>
      </c>
      <c r="N94" s="355">
        <v>1087.2679451988597</v>
      </c>
      <c r="O94" s="104">
        <f>M94-N94</f>
        <v>-265.88654636339675</v>
      </c>
      <c r="P94" s="107">
        <f>O94/N94</f>
        <v>-0.24454555800848748</v>
      </c>
    </row>
    <row r="95" spans="1:16" x14ac:dyDescent="0.25">
      <c r="A95" s="95">
        <v>249</v>
      </c>
      <c r="B95" s="87" t="s">
        <v>92</v>
      </c>
      <c r="C95" s="96">
        <v>9486</v>
      </c>
      <c r="D95" s="116">
        <v>3665139.5242138314</v>
      </c>
      <c r="E95" s="156">
        <v>1545892.7628230252</v>
      </c>
      <c r="F95" s="116">
        <v>2457780.7637522179</v>
      </c>
      <c r="G95" s="156">
        <v>2340522.2527836924</v>
      </c>
      <c r="H95" s="117">
        <f>SUM(D95:G95)</f>
        <v>10009335.303572766</v>
      </c>
      <c r="I95" s="301">
        <f>H95/C95</f>
        <v>1055.1692287131316</v>
      </c>
      <c r="J95" s="227">
        <v>-9609</v>
      </c>
      <c r="K95" s="204">
        <v>-1.012966476913346</v>
      </c>
      <c r="L95" s="302">
        <f>SUM(H95,J95)</f>
        <v>9999726.3035727665</v>
      </c>
      <c r="M95" s="91">
        <f>L95/C95</f>
        <v>1054.1562622362183</v>
      </c>
      <c r="N95" s="355">
        <v>3254.3346595686276</v>
      </c>
      <c r="O95" s="104">
        <f>M95-N95</f>
        <v>-2200.1783973324091</v>
      </c>
      <c r="P95" s="107">
        <f>O95/N95</f>
        <v>-0.67607625751189637</v>
      </c>
    </row>
    <row r="96" spans="1:16" x14ac:dyDescent="0.25">
      <c r="A96" s="95">
        <v>250</v>
      </c>
      <c r="B96" s="87" t="s">
        <v>93</v>
      </c>
      <c r="C96" s="96">
        <v>1822</v>
      </c>
      <c r="D96" s="116">
        <v>978881.55463424523</v>
      </c>
      <c r="E96" s="156">
        <v>412144.16984566057</v>
      </c>
      <c r="F96" s="116">
        <v>310853.14781121019</v>
      </c>
      <c r="G96" s="156">
        <v>156577.66303277368</v>
      </c>
      <c r="H96" s="117">
        <f>SUM(D96:G96)</f>
        <v>1858456.5353238897</v>
      </c>
      <c r="I96" s="301">
        <f>H96/C96</f>
        <v>1020.0090753698627</v>
      </c>
      <c r="J96" s="227">
        <v>-375211</v>
      </c>
      <c r="K96" s="204">
        <v>-205.93358946212953</v>
      </c>
      <c r="L96" s="302">
        <f>SUM(H96,J96)</f>
        <v>1483245.5353238897</v>
      </c>
      <c r="M96" s="91">
        <f>L96/C96</f>
        <v>814.07548590773308</v>
      </c>
      <c r="N96" s="355">
        <v>3960.1573336701053</v>
      </c>
      <c r="O96" s="104">
        <f>M96-N96</f>
        <v>-3146.0818477623725</v>
      </c>
      <c r="P96" s="107">
        <f>O96/N96</f>
        <v>-0.79443354965059376</v>
      </c>
    </row>
    <row r="97" spans="1:16" x14ac:dyDescent="0.25">
      <c r="A97" s="95">
        <v>256</v>
      </c>
      <c r="B97" s="87" t="s">
        <v>94</v>
      </c>
      <c r="C97" s="96">
        <v>1597</v>
      </c>
      <c r="D97" s="116">
        <v>2141724.6864678734</v>
      </c>
      <c r="E97" s="156">
        <v>309009.64213825285</v>
      </c>
      <c r="F97" s="116">
        <v>77161.204854640688</v>
      </c>
      <c r="G97" s="156">
        <v>-160490.23788512469</v>
      </c>
      <c r="H97" s="117">
        <f>SUM(D97:G97)</f>
        <v>2367405.2955756425</v>
      </c>
      <c r="I97" s="301">
        <f>H97/C97</f>
        <v>1482.407824405537</v>
      </c>
      <c r="J97" s="226">
        <v>252937</v>
      </c>
      <c r="K97" s="204">
        <v>158.38259236067626</v>
      </c>
      <c r="L97" s="302">
        <f>SUM(H97,J97)</f>
        <v>2620342.2955756425</v>
      </c>
      <c r="M97" s="91">
        <f>L97/C97</f>
        <v>1640.7904167662132</v>
      </c>
      <c r="N97" s="355">
        <v>4874.0941078126962</v>
      </c>
      <c r="O97" s="104">
        <f>M97-N97</f>
        <v>-3233.303691046483</v>
      </c>
      <c r="P97" s="107">
        <f>O97/N97</f>
        <v>-0.66336505195166695</v>
      </c>
    </row>
    <row r="98" spans="1:16" x14ac:dyDescent="0.25">
      <c r="A98" s="95">
        <v>257</v>
      </c>
      <c r="B98" s="87" t="s">
        <v>95</v>
      </c>
      <c r="C98" s="96">
        <v>40082</v>
      </c>
      <c r="D98" s="116">
        <v>26180650.219924562</v>
      </c>
      <c r="E98" s="156">
        <v>3775060.0684607532</v>
      </c>
      <c r="F98" s="116">
        <v>-2549409.9523822274</v>
      </c>
      <c r="G98" s="156">
        <v>-1324678.3720995269</v>
      </c>
      <c r="H98" s="117">
        <f>SUM(D98:G98)</f>
        <v>26081621.963903561</v>
      </c>
      <c r="I98" s="301">
        <f>H98/C98</f>
        <v>650.70660056642782</v>
      </c>
      <c r="J98" s="227">
        <v>-2548784</v>
      </c>
      <c r="K98" s="204">
        <v>-63.589242053789732</v>
      </c>
      <c r="L98" s="302">
        <f>SUM(H98,J98)</f>
        <v>23532837.963903561</v>
      </c>
      <c r="M98" s="91">
        <f>L98/C98</f>
        <v>587.11735851263813</v>
      </c>
      <c r="N98" s="355">
        <v>865.0014303877075</v>
      </c>
      <c r="O98" s="104">
        <f>M98-N98</f>
        <v>-277.88407187506937</v>
      </c>
      <c r="P98" s="107">
        <f>O98/N98</f>
        <v>-0.32125273105099639</v>
      </c>
    </row>
    <row r="99" spans="1:16" x14ac:dyDescent="0.25">
      <c r="A99" s="95">
        <v>260</v>
      </c>
      <c r="B99" s="87" t="s">
        <v>96</v>
      </c>
      <c r="C99" s="96">
        <v>9933</v>
      </c>
      <c r="D99" s="116">
        <v>5413743.4861044046</v>
      </c>
      <c r="E99" s="156">
        <v>1962482.6180352056</v>
      </c>
      <c r="F99" s="116">
        <v>5474408.2861658912</v>
      </c>
      <c r="G99" s="156">
        <v>3731670.0553982547</v>
      </c>
      <c r="H99" s="117">
        <f>SUM(D99:G99)</f>
        <v>16582304.445703756</v>
      </c>
      <c r="I99" s="301">
        <f>H99/C99</f>
        <v>1669.4155286120765</v>
      </c>
      <c r="J99" s="227">
        <v>-1126957</v>
      </c>
      <c r="K99" s="204">
        <v>-113.45585422329609</v>
      </c>
      <c r="L99" s="302">
        <f>SUM(H99,J99)</f>
        <v>15455347.445703756</v>
      </c>
      <c r="M99" s="91">
        <f>L99/C99</f>
        <v>1555.9596743887805</v>
      </c>
      <c r="N99" s="355">
        <v>4401.7706695865581</v>
      </c>
      <c r="O99" s="104">
        <f>M99-N99</f>
        <v>-2845.8109951977776</v>
      </c>
      <c r="P99" s="107">
        <f>O99/N99</f>
        <v>-0.64651505242209129</v>
      </c>
    </row>
    <row r="100" spans="1:16" x14ac:dyDescent="0.25">
      <c r="A100" s="95">
        <v>261</v>
      </c>
      <c r="B100" s="87" t="s">
        <v>97</v>
      </c>
      <c r="C100" s="96">
        <v>6436</v>
      </c>
      <c r="D100" s="116">
        <v>7977949.749574868</v>
      </c>
      <c r="E100" s="156">
        <v>1118244.1057729432</v>
      </c>
      <c r="F100" s="116">
        <v>-1061266.8169639264</v>
      </c>
      <c r="G100" s="156">
        <v>778668.95826943242</v>
      </c>
      <c r="H100" s="117">
        <f>SUM(D100:G100)</f>
        <v>8813595.9966533184</v>
      </c>
      <c r="I100" s="301">
        <f>H100/C100</f>
        <v>1369.4213792189744</v>
      </c>
      <c r="J100" s="226">
        <v>221131</v>
      </c>
      <c r="K100" s="204">
        <v>34.358452454940959</v>
      </c>
      <c r="L100" s="302">
        <f>SUM(H100,J100)</f>
        <v>9034726.9966533184</v>
      </c>
      <c r="M100" s="91">
        <f>L100/C100</f>
        <v>1403.7798316739152</v>
      </c>
      <c r="N100" s="355">
        <v>3954.2509284730882</v>
      </c>
      <c r="O100" s="104">
        <f>M100-N100</f>
        <v>-2550.4710967991732</v>
      </c>
      <c r="P100" s="107">
        <f>O100/N100</f>
        <v>-0.64499475196027156</v>
      </c>
    </row>
    <row r="101" spans="1:16" x14ac:dyDescent="0.25">
      <c r="A101" s="95">
        <v>263</v>
      </c>
      <c r="B101" s="87" t="s">
        <v>98</v>
      </c>
      <c r="C101" s="96">
        <v>7854</v>
      </c>
      <c r="D101" s="116">
        <v>6289739.580671628</v>
      </c>
      <c r="E101" s="156">
        <v>1595715.3498093826</v>
      </c>
      <c r="F101" s="116">
        <v>19747.654087452385</v>
      </c>
      <c r="G101" s="156">
        <v>-25696.721951162021</v>
      </c>
      <c r="H101" s="117">
        <f>SUM(D101:G101)</f>
        <v>7879505.8626173008</v>
      </c>
      <c r="I101" s="301">
        <f>H101/C101</f>
        <v>1003.2474996966261</v>
      </c>
      <c r="J101" s="227">
        <v>-354103</v>
      </c>
      <c r="K101" s="204">
        <v>-45.085688820982938</v>
      </c>
      <c r="L101" s="302">
        <f>SUM(H101,J101)</f>
        <v>7525402.8626173008</v>
      </c>
      <c r="M101" s="91">
        <f>L101/C101</f>
        <v>958.16181087564314</v>
      </c>
      <c r="N101" s="355">
        <v>4349.1434502525335</v>
      </c>
      <c r="O101" s="104">
        <f>M101-N101</f>
        <v>-3390.9816393768906</v>
      </c>
      <c r="P101" s="107">
        <f>O101/N101</f>
        <v>-0.77968953614992687</v>
      </c>
    </row>
    <row r="102" spans="1:16" x14ac:dyDescent="0.25">
      <c r="A102" s="95">
        <v>265</v>
      </c>
      <c r="B102" s="87" t="s">
        <v>99</v>
      </c>
      <c r="C102" s="96">
        <v>1107</v>
      </c>
      <c r="D102" s="116">
        <v>1055760.3157872746</v>
      </c>
      <c r="E102" s="156">
        <v>230705.7677163945</v>
      </c>
      <c r="F102" s="116">
        <v>191319.22233924665</v>
      </c>
      <c r="G102" s="156">
        <v>48270.985328204777</v>
      </c>
      <c r="H102" s="117">
        <f>SUM(D102:G102)</f>
        <v>1526056.2911711205</v>
      </c>
      <c r="I102" s="301">
        <f>H102/C102</f>
        <v>1378.551301870931</v>
      </c>
      <c r="J102" s="227">
        <v>-292077</v>
      </c>
      <c r="K102" s="204">
        <v>-263.84552845528458</v>
      </c>
      <c r="L102" s="302">
        <f>SUM(H102,J102)</f>
        <v>1233979.2911711205</v>
      </c>
      <c r="M102" s="91">
        <f>L102/C102</f>
        <v>1114.7057734156463</v>
      </c>
      <c r="N102" s="355">
        <v>4875.1401889993567</v>
      </c>
      <c r="O102" s="104">
        <f>M102-N102</f>
        <v>-3760.4344155837107</v>
      </c>
      <c r="P102" s="107">
        <f>O102/N102</f>
        <v>-0.77134898070604119</v>
      </c>
    </row>
    <row r="103" spans="1:16" x14ac:dyDescent="0.25">
      <c r="A103" s="95">
        <v>271</v>
      </c>
      <c r="B103" s="87" t="s">
        <v>100</v>
      </c>
      <c r="C103" s="96">
        <v>7013</v>
      </c>
      <c r="D103" s="116">
        <v>3217236.5452546272</v>
      </c>
      <c r="E103" s="156">
        <v>1275361.9826546032</v>
      </c>
      <c r="F103" s="116">
        <v>-740695.34657490801</v>
      </c>
      <c r="G103" s="156">
        <v>-491245.98615619849</v>
      </c>
      <c r="H103" s="117">
        <f>SUM(D103:G103)</f>
        <v>3260657.1951781237</v>
      </c>
      <c r="I103" s="301">
        <f>H103/C103</f>
        <v>464.94470200743245</v>
      </c>
      <c r="J103" s="227">
        <v>-526308</v>
      </c>
      <c r="K103" s="204">
        <v>-75.047483245401395</v>
      </c>
      <c r="L103" s="302">
        <f>SUM(H103,J103)</f>
        <v>2734349.1951781237</v>
      </c>
      <c r="M103" s="91">
        <f>L103/C103</f>
        <v>389.89721876203106</v>
      </c>
      <c r="N103" s="355">
        <v>2947.4576725022034</v>
      </c>
      <c r="O103" s="104">
        <f>M103-N103</f>
        <v>-2557.5604537401723</v>
      </c>
      <c r="P103" s="107">
        <f>O103/N103</f>
        <v>-0.86771744938035589</v>
      </c>
    </row>
    <row r="104" spans="1:16" x14ac:dyDescent="0.25">
      <c r="A104" s="95">
        <v>272</v>
      </c>
      <c r="B104" s="87" t="s">
        <v>101</v>
      </c>
      <c r="C104" s="96">
        <v>47772</v>
      </c>
      <c r="D104" s="116">
        <v>32503984.064769082</v>
      </c>
      <c r="E104" s="156">
        <v>6834885.2847900279</v>
      </c>
      <c r="F104" s="116">
        <v>-9288609.2885596305</v>
      </c>
      <c r="G104" s="156">
        <v>-4655801.6859602574</v>
      </c>
      <c r="H104" s="117">
        <f>SUM(D104:G104)</f>
        <v>25394458.375039227</v>
      </c>
      <c r="I104" s="301">
        <f>H104/C104</f>
        <v>531.57620311142989</v>
      </c>
      <c r="J104" s="227">
        <v>-1143709</v>
      </c>
      <c r="K104" s="204">
        <v>-23.94099053839069</v>
      </c>
      <c r="L104" s="302">
        <f>SUM(H104,J104)</f>
        <v>24250749.375039227</v>
      </c>
      <c r="M104" s="91">
        <f>L104/C104</f>
        <v>507.63521257303915</v>
      </c>
      <c r="N104" s="355">
        <v>2267.5287012098906</v>
      </c>
      <c r="O104" s="104">
        <f>M104-N104</f>
        <v>-1759.8934886368515</v>
      </c>
      <c r="P104" s="107">
        <f>O104/N104</f>
        <v>-0.7761284290239947</v>
      </c>
    </row>
    <row r="105" spans="1:16" x14ac:dyDescent="0.25">
      <c r="A105" s="95">
        <v>273</v>
      </c>
      <c r="B105" s="87" t="s">
        <v>102</v>
      </c>
      <c r="C105" s="96">
        <v>3925</v>
      </c>
      <c r="D105" s="116">
        <v>3966131.7980314959</v>
      </c>
      <c r="E105" s="156">
        <v>702687.52199913608</v>
      </c>
      <c r="F105" s="116">
        <v>-271085.70433999196</v>
      </c>
      <c r="G105" s="156">
        <v>1324284.430696487</v>
      </c>
      <c r="H105" s="117">
        <f>SUM(D105:G105)</f>
        <v>5722018.0463871267</v>
      </c>
      <c r="I105" s="301">
        <f>H105/C105</f>
        <v>1457.8389927100959</v>
      </c>
      <c r="J105" s="227">
        <v>-220393</v>
      </c>
      <c r="K105" s="204">
        <v>-56.151082802547769</v>
      </c>
      <c r="L105" s="302">
        <f>SUM(H105,J105)</f>
        <v>5501625.0463871267</v>
      </c>
      <c r="M105" s="91">
        <f>L105/C105</f>
        <v>1401.6879099075481</v>
      </c>
      <c r="N105" s="355">
        <v>4413.7590933571828</v>
      </c>
      <c r="O105" s="104">
        <f>M105-N105</f>
        <v>-3012.0711834496346</v>
      </c>
      <c r="P105" s="107">
        <f>O105/N105</f>
        <v>-0.68242763588589972</v>
      </c>
    </row>
    <row r="106" spans="1:16" x14ac:dyDescent="0.25">
      <c r="A106" s="95">
        <v>275</v>
      </c>
      <c r="B106" s="87" t="s">
        <v>103</v>
      </c>
      <c r="C106" s="96">
        <v>2593</v>
      </c>
      <c r="D106" s="116">
        <v>1470546.0997811453</v>
      </c>
      <c r="E106" s="156">
        <v>499197.88802059577</v>
      </c>
      <c r="F106" s="116">
        <v>691392.17095733655</v>
      </c>
      <c r="G106" s="156">
        <v>641190.5296413023</v>
      </c>
      <c r="H106" s="117">
        <f>SUM(D106:G106)</f>
        <v>3302326.6884003798</v>
      </c>
      <c r="I106" s="301">
        <f>H106/C106</f>
        <v>1273.5544498266024</v>
      </c>
      <c r="J106" s="226">
        <v>-20093</v>
      </c>
      <c r="K106" s="204">
        <v>-7.7489394523717703</v>
      </c>
      <c r="L106" s="302">
        <f>SUM(H106,J106)</f>
        <v>3282233.6884003798</v>
      </c>
      <c r="M106" s="91">
        <f>L106/C106</f>
        <v>1265.8055103742306</v>
      </c>
      <c r="N106" s="355">
        <v>3975.2697639925382</v>
      </c>
      <c r="O106" s="104">
        <f>M106-N106</f>
        <v>-2709.4642536183073</v>
      </c>
      <c r="P106" s="107">
        <f>O106/N106</f>
        <v>-0.68157997179468732</v>
      </c>
    </row>
    <row r="107" spans="1:16" x14ac:dyDescent="0.25">
      <c r="A107" s="95">
        <v>276</v>
      </c>
      <c r="B107" s="87" t="s">
        <v>104</v>
      </c>
      <c r="C107" s="96">
        <v>14857</v>
      </c>
      <c r="D107" s="116">
        <v>15567693.036300417</v>
      </c>
      <c r="E107" s="156">
        <v>1851354.8208171008</v>
      </c>
      <c r="F107" s="116">
        <v>547637.20189227024</v>
      </c>
      <c r="G107" s="156">
        <v>-345040.35666475986</v>
      </c>
      <c r="H107" s="117">
        <f>SUM(D107:G107)</f>
        <v>17621644.702345032</v>
      </c>
      <c r="I107" s="301">
        <f>H107/C107</f>
        <v>1186.0836442313409</v>
      </c>
      <c r="J107" s="227">
        <v>-1632645</v>
      </c>
      <c r="K107" s="204">
        <v>-109.89062394830719</v>
      </c>
      <c r="L107" s="302">
        <f>SUM(H107,J107)</f>
        <v>15988999.702345032</v>
      </c>
      <c r="M107" s="91">
        <f>L107/C107</f>
        <v>1076.1930202830338</v>
      </c>
      <c r="N107" s="355">
        <v>1857.5875892513659</v>
      </c>
      <c r="O107" s="104">
        <f>M107-N107</f>
        <v>-781.39456896833212</v>
      </c>
      <c r="P107" s="107">
        <f>O107/N107</f>
        <v>-0.42065018817403127</v>
      </c>
    </row>
    <row r="108" spans="1:16" x14ac:dyDescent="0.25">
      <c r="A108" s="95">
        <v>280</v>
      </c>
      <c r="B108" s="87" t="s">
        <v>105</v>
      </c>
      <c r="C108" s="96">
        <v>2068</v>
      </c>
      <c r="D108" s="116">
        <v>2101056.9548346815</v>
      </c>
      <c r="E108" s="156">
        <v>479045.13807737711</v>
      </c>
      <c r="F108" s="116">
        <v>-175022.04711297585</v>
      </c>
      <c r="G108" s="156">
        <v>141721.66754723262</v>
      </c>
      <c r="H108" s="117">
        <f>SUM(D108:G108)</f>
        <v>2546801.7133463151</v>
      </c>
      <c r="I108" s="301">
        <f>H108/C108</f>
        <v>1231.5288749256842</v>
      </c>
      <c r="J108" s="227">
        <v>-259196</v>
      </c>
      <c r="K108" s="204">
        <v>-125.33655705996132</v>
      </c>
      <c r="L108" s="302">
        <f>SUM(H108,J108)</f>
        <v>2287605.7133463151</v>
      </c>
      <c r="M108" s="91">
        <f>L108/C108</f>
        <v>1106.192317865723</v>
      </c>
      <c r="N108" s="355">
        <v>3602.9416956790119</v>
      </c>
      <c r="O108" s="104">
        <f>M108-N108</f>
        <v>-2496.7493778132889</v>
      </c>
      <c r="P108" s="107">
        <f>O108/N108</f>
        <v>-0.69297523765306179</v>
      </c>
    </row>
    <row r="109" spans="1:16" x14ac:dyDescent="0.25">
      <c r="A109" s="95">
        <v>284</v>
      </c>
      <c r="B109" s="87" t="s">
        <v>106</v>
      </c>
      <c r="C109" s="96">
        <v>2292</v>
      </c>
      <c r="D109" s="116">
        <v>1139700.404346833</v>
      </c>
      <c r="E109" s="156">
        <v>441724.38671064074</v>
      </c>
      <c r="F109" s="116">
        <v>955023.86772983521</v>
      </c>
      <c r="G109" s="156">
        <v>789554.70136017993</v>
      </c>
      <c r="H109" s="117">
        <f>SUM(D109:G109)</f>
        <v>3326003.3601474892</v>
      </c>
      <c r="I109" s="301">
        <f>H109/C109</f>
        <v>1451.1358464866883</v>
      </c>
      <c r="J109" s="226">
        <v>876845</v>
      </c>
      <c r="K109" s="204">
        <v>382.56762652705061</v>
      </c>
      <c r="L109" s="302">
        <f>SUM(H109,J109)</f>
        <v>4202848.3601474892</v>
      </c>
      <c r="M109" s="91">
        <f>L109/C109</f>
        <v>1833.7034730137389</v>
      </c>
      <c r="N109" s="355">
        <v>4084.5422630057124</v>
      </c>
      <c r="O109" s="104">
        <f>M109-N109</f>
        <v>-2250.8387899919735</v>
      </c>
      <c r="P109" s="107">
        <f>O109/N109</f>
        <v>-0.55106267607465953</v>
      </c>
    </row>
    <row r="110" spans="1:16" x14ac:dyDescent="0.25">
      <c r="A110" s="95">
        <v>285</v>
      </c>
      <c r="B110" s="87" t="s">
        <v>107</v>
      </c>
      <c r="C110" s="96">
        <v>51668</v>
      </c>
      <c r="D110" s="116">
        <v>13558023.708322378</v>
      </c>
      <c r="E110" s="156">
        <v>6996180.7101145498</v>
      </c>
      <c r="F110" s="116">
        <v>-1551987.4132154265</v>
      </c>
      <c r="G110" s="156">
        <v>2529862.4321666816</v>
      </c>
      <c r="H110" s="117">
        <f>SUM(D110:G110)</f>
        <v>21532079.437388185</v>
      </c>
      <c r="I110" s="301">
        <f>H110/C110</f>
        <v>416.73917003538332</v>
      </c>
      <c r="J110" s="227">
        <v>-1563440</v>
      </c>
      <c r="K110" s="204">
        <v>-30.2593481458543</v>
      </c>
      <c r="L110" s="302">
        <f>SUM(H110,J110)</f>
        <v>19968639.437388185</v>
      </c>
      <c r="M110" s="91">
        <f>L110/C110</f>
        <v>386.47982188952903</v>
      </c>
      <c r="N110" s="355">
        <v>2541.1663298962244</v>
      </c>
      <c r="O110" s="104">
        <f>M110-N110</f>
        <v>-2154.6865080066955</v>
      </c>
      <c r="P110" s="107">
        <f>O110/N110</f>
        <v>-0.84791242613964912</v>
      </c>
    </row>
    <row r="111" spans="1:16" x14ac:dyDescent="0.25">
      <c r="A111" s="95">
        <v>286</v>
      </c>
      <c r="B111" s="87" t="s">
        <v>108</v>
      </c>
      <c r="C111" s="96">
        <v>81187</v>
      </c>
      <c r="D111" s="116">
        <v>13759229.96790589</v>
      </c>
      <c r="E111" s="156">
        <v>11825040.973114014</v>
      </c>
      <c r="F111" s="116">
        <v>-3481331.4155821861</v>
      </c>
      <c r="G111" s="156">
        <v>674095.25979721791</v>
      </c>
      <c r="H111" s="117">
        <f>SUM(D111:G111)</f>
        <v>22777034.785234936</v>
      </c>
      <c r="I111" s="301">
        <f>H111/C111</f>
        <v>280.55027018161695</v>
      </c>
      <c r="J111" s="226">
        <v>-6781361</v>
      </c>
      <c r="K111" s="204">
        <v>-83.527670686193602</v>
      </c>
      <c r="L111" s="302">
        <f>SUM(H111,J111)</f>
        <v>15995673.785234936</v>
      </c>
      <c r="M111" s="91">
        <f>L111/C111</f>
        <v>197.02259949542335</v>
      </c>
      <c r="N111" s="355">
        <v>2177.1215388075998</v>
      </c>
      <c r="O111" s="104">
        <f>M111-N111</f>
        <v>-1980.0989393121765</v>
      </c>
      <c r="P111" s="107">
        <f>O111/N111</f>
        <v>-0.90950316921519614</v>
      </c>
    </row>
    <row r="112" spans="1:16" x14ac:dyDescent="0.25">
      <c r="A112" s="95">
        <v>287</v>
      </c>
      <c r="B112" s="87" t="s">
        <v>109</v>
      </c>
      <c r="C112" s="96">
        <v>6404</v>
      </c>
      <c r="D112" s="116">
        <v>3279061.284639278</v>
      </c>
      <c r="E112" s="156">
        <v>1305498.8173351642</v>
      </c>
      <c r="F112" s="116">
        <v>2272207.6086624204</v>
      </c>
      <c r="G112" s="156">
        <v>1525258.600385457</v>
      </c>
      <c r="H112" s="117">
        <f>SUM(D112:G112)</f>
        <v>8382026.3110223208</v>
      </c>
      <c r="I112" s="301">
        <f>H112/C112</f>
        <v>1308.8735651190382</v>
      </c>
      <c r="J112" s="227">
        <v>171574</v>
      </c>
      <c r="K112" s="204">
        <v>26.791692692067457</v>
      </c>
      <c r="L112" s="302">
        <f>SUM(H112,J112)</f>
        <v>8553600.3110223208</v>
      </c>
      <c r="M112" s="91">
        <f>L112/C112</f>
        <v>1335.6652578111057</v>
      </c>
      <c r="N112" s="355">
        <v>3669.2024900000561</v>
      </c>
      <c r="O112" s="104">
        <f>M112-N112</f>
        <v>-2333.5372321889504</v>
      </c>
      <c r="P112" s="107">
        <f>O112/N112</f>
        <v>-0.63597940929908037</v>
      </c>
    </row>
    <row r="113" spans="1:16" x14ac:dyDescent="0.25">
      <c r="A113" s="95">
        <v>288</v>
      </c>
      <c r="B113" s="87" t="s">
        <v>110</v>
      </c>
      <c r="C113" s="96">
        <v>6416</v>
      </c>
      <c r="D113" s="116">
        <v>6022240.743468605</v>
      </c>
      <c r="E113" s="156">
        <v>1189317.8382074041</v>
      </c>
      <c r="F113" s="116">
        <v>-189123.85329400498</v>
      </c>
      <c r="G113" s="156">
        <v>-400070.75938494684</v>
      </c>
      <c r="H113" s="117">
        <f>SUM(D113:G113)</f>
        <v>6622363.9689970575</v>
      </c>
      <c r="I113" s="301">
        <f>H113/C113</f>
        <v>1032.1639602551525</v>
      </c>
      <c r="J113" s="226">
        <v>132865</v>
      </c>
      <c r="K113" s="204">
        <v>20.708385286783042</v>
      </c>
      <c r="L113" s="302">
        <f>SUM(H113,J113)</f>
        <v>6755228.9689970575</v>
      </c>
      <c r="M113" s="91">
        <f>L113/C113</f>
        <v>1052.8723455419354</v>
      </c>
      <c r="N113" s="355">
        <v>3017.3444491798723</v>
      </c>
      <c r="O113" s="104">
        <f>M113-N113</f>
        <v>-1964.4721036379369</v>
      </c>
      <c r="P113" s="107">
        <f>O113/N113</f>
        <v>-0.65105994251729837</v>
      </c>
    </row>
    <row r="114" spans="1:16" x14ac:dyDescent="0.25">
      <c r="A114" s="95">
        <v>290</v>
      </c>
      <c r="B114" s="87" t="s">
        <v>111</v>
      </c>
      <c r="C114" s="96">
        <v>8042</v>
      </c>
      <c r="D114" s="116">
        <v>5787876.1315342141</v>
      </c>
      <c r="E114" s="156">
        <v>1557122.6333225239</v>
      </c>
      <c r="F114" s="116">
        <v>12791.247735664156</v>
      </c>
      <c r="G114" s="156">
        <v>665220.2445387576</v>
      </c>
      <c r="H114" s="117">
        <f>SUM(D114:G114)</f>
        <v>8023010.2571311602</v>
      </c>
      <c r="I114" s="301">
        <f>H114/C114</f>
        <v>997.63867907624478</v>
      </c>
      <c r="J114" s="227">
        <v>-597259</v>
      </c>
      <c r="K114" s="204">
        <v>-74.267470778413326</v>
      </c>
      <c r="L114" s="302">
        <f>SUM(H114,J114)</f>
        <v>7425751.2571311602</v>
      </c>
      <c r="M114" s="91">
        <f>L114/C114</f>
        <v>923.37120829783146</v>
      </c>
      <c r="N114" s="355">
        <v>4484.5615417456138</v>
      </c>
      <c r="O114" s="104">
        <f>M114-N114</f>
        <v>-3561.1903334477825</v>
      </c>
      <c r="P114" s="107">
        <f>O114/N114</f>
        <v>-0.79410000293174487</v>
      </c>
    </row>
    <row r="115" spans="1:16" x14ac:dyDescent="0.25">
      <c r="A115" s="95">
        <v>291</v>
      </c>
      <c r="B115" s="87" t="s">
        <v>112</v>
      </c>
      <c r="C115" s="96">
        <v>2161</v>
      </c>
      <c r="D115" s="116">
        <v>38486.601120243911</v>
      </c>
      <c r="E115" s="156">
        <v>411975.32776770706</v>
      </c>
      <c r="F115" s="116">
        <v>938374.77466167312</v>
      </c>
      <c r="G115" s="156">
        <v>903564.05615758419</v>
      </c>
      <c r="H115" s="117">
        <f>SUM(D115:G115)</f>
        <v>2292400.7597072083</v>
      </c>
      <c r="I115" s="301">
        <f>H115/C115</f>
        <v>1060.8055343392912</v>
      </c>
      <c r="J115" s="227">
        <v>-106050</v>
      </c>
      <c r="K115" s="204">
        <v>-49.074502545118001</v>
      </c>
      <c r="L115" s="302">
        <f>SUM(H115,J115)</f>
        <v>2186350.7597072083</v>
      </c>
      <c r="M115" s="91">
        <f>L115/C115</f>
        <v>1011.7310317941732</v>
      </c>
      <c r="N115" s="355">
        <v>4293.1938325941373</v>
      </c>
      <c r="O115" s="104">
        <f>M115-N115</f>
        <v>-3281.462800799964</v>
      </c>
      <c r="P115" s="107">
        <f>O115/N115</f>
        <v>-0.76434070502173423</v>
      </c>
    </row>
    <row r="116" spans="1:16" x14ac:dyDescent="0.25">
      <c r="A116" s="95">
        <v>297</v>
      </c>
      <c r="B116" s="87" t="s">
        <v>113</v>
      </c>
      <c r="C116" s="96">
        <v>120210</v>
      </c>
      <c r="D116" s="116">
        <v>35579277.537509866</v>
      </c>
      <c r="E116" s="156">
        <v>17255723.42857749</v>
      </c>
      <c r="F116" s="116">
        <v>-7003027.8828423619</v>
      </c>
      <c r="G116" s="156">
        <v>-1333007.3813633672</v>
      </c>
      <c r="H116" s="117">
        <f>SUM(D116:G116)</f>
        <v>44498965.701881625</v>
      </c>
      <c r="I116" s="301">
        <f>H116/C116</f>
        <v>370.1769045992981</v>
      </c>
      <c r="J116" s="227">
        <v>-1775798</v>
      </c>
      <c r="K116" s="204">
        <v>-14.772464853173613</v>
      </c>
      <c r="L116" s="302">
        <f>SUM(H116,J116)</f>
        <v>42723167.701881625</v>
      </c>
      <c r="M116" s="91">
        <f>L116/C116</f>
        <v>355.40443974612447</v>
      </c>
      <c r="N116" s="355">
        <v>2015.9326557580737</v>
      </c>
      <c r="O116" s="104">
        <f>M116-N116</f>
        <v>-1660.5282160119491</v>
      </c>
      <c r="P116" s="107">
        <f>O116/N116</f>
        <v>-0.82370222599897425</v>
      </c>
    </row>
    <row r="117" spans="1:16" x14ac:dyDescent="0.25">
      <c r="A117" s="95">
        <v>300</v>
      </c>
      <c r="B117" s="87" t="s">
        <v>114</v>
      </c>
      <c r="C117" s="96">
        <v>3534</v>
      </c>
      <c r="D117" s="116">
        <v>2144364.3599597076</v>
      </c>
      <c r="E117" s="156">
        <v>694371.12433098117</v>
      </c>
      <c r="F117" s="116">
        <v>1806676.7277014265</v>
      </c>
      <c r="G117" s="156">
        <v>1085125.4482366338</v>
      </c>
      <c r="H117" s="117">
        <f>SUM(D117:G117)</f>
        <v>5730537.6602287488</v>
      </c>
      <c r="I117" s="301">
        <f>H117/C117</f>
        <v>1621.5443294365446</v>
      </c>
      <c r="J117" s="226">
        <v>819198</v>
      </c>
      <c r="K117" s="204">
        <v>231.80475382003397</v>
      </c>
      <c r="L117" s="302">
        <f>SUM(H117,J117)</f>
        <v>6549735.6602287488</v>
      </c>
      <c r="M117" s="91">
        <f>L117/C117</f>
        <v>1853.3490832565785</v>
      </c>
      <c r="N117" s="355">
        <v>4444.585053994977</v>
      </c>
      <c r="O117" s="104">
        <f>M117-N117</f>
        <v>-2591.2359707383985</v>
      </c>
      <c r="P117" s="107">
        <f>O117/N117</f>
        <v>-0.58300964865309268</v>
      </c>
    </row>
    <row r="118" spans="1:16" x14ac:dyDescent="0.25">
      <c r="A118" s="95">
        <v>301</v>
      </c>
      <c r="B118" s="87" t="s">
        <v>115</v>
      </c>
      <c r="C118" s="96">
        <v>20456</v>
      </c>
      <c r="D118" s="116">
        <v>13752782.581909355</v>
      </c>
      <c r="E118" s="156">
        <v>3921534.2459621243</v>
      </c>
      <c r="F118" s="116">
        <v>972117.74871950643</v>
      </c>
      <c r="G118" s="156">
        <v>-327823.52962873661</v>
      </c>
      <c r="H118" s="117">
        <f>SUM(D118:G118)</f>
        <v>18318611.04696225</v>
      </c>
      <c r="I118" s="301">
        <f>H118/C118</f>
        <v>895.51285915928088</v>
      </c>
      <c r="J118" s="227">
        <v>-2461173</v>
      </c>
      <c r="K118" s="204">
        <v>-120.31545756746186</v>
      </c>
      <c r="L118" s="302">
        <f>SUM(H118,J118)</f>
        <v>15857438.04696225</v>
      </c>
      <c r="M118" s="91">
        <f>L118/C118</f>
        <v>775.19740159181902</v>
      </c>
      <c r="N118" s="355">
        <v>3517.1753446332132</v>
      </c>
      <c r="O118" s="104">
        <f>M118-N118</f>
        <v>-2741.9779430413942</v>
      </c>
      <c r="P118" s="107">
        <f>O118/N118</f>
        <v>-0.77959660078515081</v>
      </c>
    </row>
    <row r="119" spans="1:16" x14ac:dyDescent="0.25">
      <c r="A119" s="95">
        <v>304</v>
      </c>
      <c r="B119" s="87" t="s">
        <v>116</v>
      </c>
      <c r="C119" s="96">
        <v>962</v>
      </c>
      <c r="D119" s="116">
        <v>201195.86162721115</v>
      </c>
      <c r="E119" s="156">
        <v>160950.61802290264</v>
      </c>
      <c r="F119" s="116">
        <v>-320500.08120836696</v>
      </c>
      <c r="G119" s="156">
        <v>-19605.861565236661</v>
      </c>
      <c r="H119" s="117">
        <f>SUM(D119:G119)</f>
        <v>22040.53687651017</v>
      </c>
      <c r="I119" s="301">
        <f>H119/C119</f>
        <v>22.911160994293315</v>
      </c>
      <c r="J119" s="227">
        <v>-188510</v>
      </c>
      <c r="K119" s="204">
        <v>-195.95634095634097</v>
      </c>
      <c r="L119" s="302">
        <f>SUM(H119,J119)</f>
        <v>-166469.46312348984</v>
      </c>
      <c r="M119" s="91">
        <f>L119/C119</f>
        <v>-173.04517996204765</v>
      </c>
      <c r="N119" s="355">
        <v>2438.1185482245896</v>
      </c>
      <c r="O119" s="104">
        <f>M119-N119</f>
        <v>-2611.1637281866374</v>
      </c>
      <c r="P119" s="107">
        <f>O119/N119</f>
        <v>-1.0709748835174799</v>
      </c>
    </row>
    <row r="120" spans="1:16" x14ac:dyDescent="0.25">
      <c r="A120" s="95">
        <v>305</v>
      </c>
      <c r="B120" s="87" t="s">
        <v>117</v>
      </c>
      <c r="C120" s="96">
        <v>15213</v>
      </c>
      <c r="D120" s="116">
        <v>10415903.050562451</v>
      </c>
      <c r="E120" s="156">
        <v>2572991.4157724129</v>
      </c>
      <c r="F120" s="116">
        <v>3981226.7288985103</v>
      </c>
      <c r="G120" s="156">
        <v>3832472.5936898361</v>
      </c>
      <c r="H120" s="117">
        <f>SUM(D120:G120)</f>
        <v>20802593.788923211</v>
      </c>
      <c r="I120" s="301">
        <f>H120/C120</f>
        <v>1367.42219081859</v>
      </c>
      <c r="J120" s="227">
        <v>-742261</v>
      </c>
      <c r="K120" s="204">
        <v>-48.791231183855913</v>
      </c>
      <c r="L120" s="302">
        <f>SUM(H120,J120)</f>
        <v>20060332.788923211</v>
      </c>
      <c r="M120" s="91">
        <f>L120/C120</f>
        <v>1318.6309596347342</v>
      </c>
      <c r="N120" s="355">
        <v>3554.8065248877506</v>
      </c>
      <c r="O120" s="104">
        <f>M120-N120</f>
        <v>-2236.1755652530164</v>
      </c>
      <c r="P120" s="107">
        <f>O120/N120</f>
        <v>-0.62905689792038055</v>
      </c>
    </row>
    <row r="121" spans="1:16" x14ac:dyDescent="0.25">
      <c r="A121" s="95">
        <v>312</v>
      </c>
      <c r="B121" s="87" t="s">
        <v>119</v>
      </c>
      <c r="C121" s="96">
        <v>1288</v>
      </c>
      <c r="D121" s="116">
        <v>1007035.877417186</v>
      </c>
      <c r="E121" s="156">
        <v>263553.42863550293</v>
      </c>
      <c r="F121" s="116">
        <v>-77786.576146802719</v>
      </c>
      <c r="G121" s="156">
        <v>-120477.81783114905</v>
      </c>
      <c r="H121" s="117">
        <f>SUM(D121:G121)</f>
        <v>1072324.9120747373</v>
      </c>
      <c r="I121" s="301">
        <f>H121/C121</f>
        <v>832.55039757355371</v>
      </c>
      <c r="J121" s="227">
        <v>-284203</v>
      </c>
      <c r="K121" s="204">
        <v>-220.65450310559007</v>
      </c>
      <c r="L121" s="302">
        <f>SUM(H121,J121)</f>
        <v>788121.91207473725</v>
      </c>
      <c r="M121" s="91">
        <f>L121/C121</f>
        <v>611.89589446796367</v>
      </c>
      <c r="N121" s="355">
        <v>3896.7178309285905</v>
      </c>
      <c r="O121" s="104">
        <f>M121-N121</f>
        <v>-3284.8219364606266</v>
      </c>
      <c r="P121" s="107">
        <f>O121/N121</f>
        <v>-0.8429714644434112</v>
      </c>
    </row>
    <row r="122" spans="1:16" x14ac:dyDescent="0.25">
      <c r="A122" s="95">
        <v>316</v>
      </c>
      <c r="B122" s="87" t="s">
        <v>120</v>
      </c>
      <c r="C122" s="96">
        <v>4326</v>
      </c>
      <c r="D122" s="116">
        <v>1920662.9171935786</v>
      </c>
      <c r="E122" s="156">
        <v>742106.39006465743</v>
      </c>
      <c r="F122" s="116">
        <v>-941542.66399721976</v>
      </c>
      <c r="G122" s="156">
        <v>-670458.46773036628</v>
      </c>
      <c r="H122" s="117">
        <f>SUM(D122:G122)</f>
        <v>1050768.1755306502</v>
      </c>
      <c r="I122" s="301">
        <f>H122/C122</f>
        <v>242.89601838433893</v>
      </c>
      <c r="J122" s="227">
        <v>-1102722</v>
      </c>
      <c r="K122" s="204">
        <v>-254.90568654646324</v>
      </c>
      <c r="L122" s="302">
        <f>SUM(H122,J122)</f>
        <v>-51953.824469349813</v>
      </c>
      <c r="M122" s="91">
        <f>L122/C122</f>
        <v>-12.009668162124321</v>
      </c>
      <c r="N122" s="355">
        <v>2125.4307004335928</v>
      </c>
      <c r="O122" s="104">
        <f>M122-N122</f>
        <v>-2137.4403685957172</v>
      </c>
      <c r="P122" s="107">
        <f>O122/N122</f>
        <v>-1.0056504632965331</v>
      </c>
    </row>
    <row r="123" spans="1:16" x14ac:dyDescent="0.25">
      <c r="A123" s="95">
        <v>317</v>
      </c>
      <c r="B123" s="87" t="s">
        <v>121</v>
      </c>
      <c r="C123" s="96">
        <v>2538</v>
      </c>
      <c r="D123" s="116">
        <v>3216158.0484103244</v>
      </c>
      <c r="E123" s="156">
        <v>536529.9693083046</v>
      </c>
      <c r="F123" s="116">
        <v>1018925.22501887</v>
      </c>
      <c r="G123" s="156">
        <v>557861.50063994178</v>
      </c>
      <c r="H123" s="117">
        <f>SUM(D123:G123)</f>
        <v>5329474.7433774406</v>
      </c>
      <c r="I123" s="301">
        <f>H123/C123</f>
        <v>2099.8718453023803</v>
      </c>
      <c r="J123" s="227">
        <v>45173</v>
      </c>
      <c r="K123" s="204">
        <v>17.79866036249015</v>
      </c>
      <c r="L123" s="302">
        <f>SUM(H123,J123)</f>
        <v>5374647.7433774406</v>
      </c>
      <c r="M123" s="91">
        <f>L123/C123</f>
        <v>2117.6705056648702</v>
      </c>
      <c r="N123" s="355">
        <v>4892.8301160272576</v>
      </c>
      <c r="O123" s="104">
        <f>M123-N123</f>
        <v>-2775.1596103623874</v>
      </c>
      <c r="P123" s="107">
        <f>O123/N123</f>
        <v>-0.56718903876754323</v>
      </c>
    </row>
    <row r="124" spans="1:16" x14ac:dyDescent="0.25">
      <c r="A124" s="95">
        <v>398</v>
      </c>
      <c r="B124" s="87" t="s">
        <v>124</v>
      </c>
      <c r="C124" s="96">
        <v>119984</v>
      </c>
      <c r="D124" s="116">
        <v>35341841.472520016</v>
      </c>
      <c r="E124" s="156">
        <v>16443202.206366837</v>
      </c>
      <c r="F124" s="116">
        <v>20786573.074131854</v>
      </c>
      <c r="G124" s="156">
        <v>24788433.663477272</v>
      </c>
      <c r="H124" s="117">
        <f>SUM(D124:G124)</f>
        <v>97360050.416495979</v>
      </c>
      <c r="I124" s="301">
        <f>H124/C124</f>
        <v>811.44194573023049</v>
      </c>
      <c r="J124" s="227">
        <v>88669</v>
      </c>
      <c r="K124" s="204">
        <v>0.73900686758234435</v>
      </c>
      <c r="L124" s="302">
        <f>SUM(H124,J124)</f>
        <v>97448719.416495979</v>
      </c>
      <c r="M124" s="91">
        <f>L124/C124</f>
        <v>812.18095259781285</v>
      </c>
      <c r="N124" s="355">
        <v>2065.1956635699216</v>
      </c>
      <c r="O124" s="104">
        <f>M124-N124</f>
        <v>-1253.0147109721088</v>
      </c>
      <c r="P124" s="107">
        <f>O124/N124</f>
        <v>-0.60672929595742653</v>
      </c>
    </row>
    <row r="125" spans="1:16" x14ac:dyDescent="0.25">
      <c r="A125" s="95">
        <v>399</v>
      </c>
      <c r="B125" s="87" t="s">
        <v>125</v>
      </c>
      <c r="C125" s="96">
        <v>7996</v>
      </c>
      <c r="D125" s="116">
        <v>7018763.5727676982</v>
      </c>
      <c r="E125" s="156">
        <v>1188654.548762525</v>
      </c>
      <c r="F125" s="116">
        <v>-158023.15216032587</v>
      </c>
      <c r="G125" s="156">
        <v>-760957.84762151144</v>
      </c>
      <c r="H125" s="117">
        <f>SUM(D125:G125)</f>
        <v>7288437.121748386</v>
      </c>
      <c r="I125" s="301">
        <f>H125/C125</f>
        <v>911.51039541625642</v>
      </c>
      <c r="J125" s="227">
        <v>-377080</v>
      </c>
      <c r="K125" s="204">
        <v>-47.15857928964482</v>
      </c>
      <c r="L125" s="302">
        <f>SUM(H125,J125)</f>
        <v>6911357.121748386</v>
      </c>
      <c r="M125" s="91">
        <f>L125/C125</f>
        <v>864.35181612661154</v>
      </c>
      <c r="N125" s="355">
        <v>2391.6399471063469</v>
      </c>
      <c r="O125" s="104">
        <f>M125-N125</f>
        <v>-1527.2881309797353</v>
      </c>
      <c r="P125" s="107">
        <f>O125/N125</f>
        <v>-0.63859450617874414</v>
      </c>
    </row>
    <row r="126" spans="1:16" x14ac:dyDescent="0.25">
      <c r="A126" s="95">
        <v>400</v>
      </c>
      <c r="B126" s="87" t="s">
        <v>126</v>
      </c>
      <c r="C126" s="96">
        <v>8468</v>
      </c>
      <c r="D126" s="116">
        <v>5865836.5019699493</v>
      </c>
      <c r="E126" s="156">
        <v>1488913.4091580054</v>
      </c>
      <c r="F126" s="116">
        <v>777674.82980359008</v>
      </c>
      <c r="G126" s="156">
        <v>750898.25773675868</v>
      </c>
      <c r="H126" s="117">
        <f>SUM(D126:G126)</f>
        <v>8883322.9986683037</v>
      </c>
      <c r="I126" s="301">
        <f>H126/C126</f>
        <v>1049.0461736736306</v>
      </c>
      <c r="J126" s="226">
        <v>996778</v>
      </c>
      <c r="K126" s="204">
        <v>117.71114785073217</v>
      </c>
      <c r="L126" s="302">
        <f>SUM(H126,J126)</f>
        <v>9880100.9986683037</v>
      </c>
      <c r="M126" s="91">
        <f>L126/C126</f>
        <v>1166.7573215243629</v>
      </c>
      <c r="N126" s="355">
        <v>3014.7494904604205</v>
      </c>
      <c r="O126" s="104">
        <f>M126-N126</f>
        <v>-1847.9921689360576</v>
      </c>
      <c r="P126" s="107">
        <f>O126/N126</f>
        <v>-0.61298365744273742</v>
      </c>
    </row>
    <row r="127" spans="1:16" x14ac:dyDescent="0.25">
      <c r="A127" s="95">
        <v>407</v>
      </c>
      <c r="B127" s="87" t="s">
        <v>130</v>
      </c>
      <c r="C127" s="96">
        <v>2621</v>
      </c>
      <c r="D127" s="116">
        <v>1861212.8370610152</v>
      </c>
      <c r="E127" s="156">
        <v>519493.46639782377</v>
      </c>
      <c r="F127" s="116">
        <v>290114.13833949721</v>
      </c>
      <c r="G127" s="156">
        <v>178090.9104978283</v>
      </c>
      <c r="H127" s="117">
        <f>SUM(D127:G127)</f>
        <v>2848911.3522961643</v>
      </c>
      <c r="I127" s="301">
        <f>H127/C127</f>
        <v>1086.9558764960566</v>
      </c>
      <c r="J127" s="227">
        <v>-597059</v>
      </c>
      <c r="K127" s="204">
        <v>-227.79816863792445</v>
      </c>
      <c r="L127" s="302">
        <f>SUM(H127,J127)</f>
        <v>2251852.3522961643</v>
      </c>
      <c r="M127" s="91">
        <f>L127/C127</f>
        <v>859.15770785813208</v>
      </c>
      <c r="N127" s="355">
        <v>3202.0944677580237</v>
      </c>
      <c r="O127" s="104">
        <f>M127-N127</f>
        <v>-2342.9367598998915</v>
      </c>
      <c r="P127" s="107">
        <f>O127/N127</f>
        <v>-0.73168883163535159</v>
      </c>
    </row>
    <row r="128" spans="1:16" x14ac:dyDescent="0.25">
      <c r="A128" s="95">
        <v>402</v>
      </c>
      <c r="B128" s="87" t="s">
        <v>127</v>
      </c>
      <c r="C128" s="96">
        <v>9358</v>
      </c>
      <c r="D128" s="116">
        <v>7026248.3060349999</v>
      </c>
      <c r="E128" s="156">
        <v>1693460.8455651826</v>
      </c>
      <c r="F128" s="116">
        <v>620211.85087099986</v>
      </c>
      <c r="G128" s="156">
        <v>13282.729352645634</v>
      </c>
      <c r="H128" s="117">
        <f>SUM(D128:G128)</f>
        <v>9353203.7318238281</v>
      </c>
      <c r="I128" s="301">
        <f>H128/C128</f>
        <v>999.48746867106524</v>
      </c>
      <c r="J128" s="227">
        <v>-209471</v>
      </c>
      <c r="K128" s="204">
        <v>-22.384163282752723</v>
      </c>
      <c r="L128" s="302">
        <f>SUM(H128,J128)</f>
        <v>9143732.7318238281</v>
      </c>
      <c r="M128" s="91">
        <f>L128/C128</f>
        <v>977.10330538831249</v>
      </c>
      <c r="N128" s="355">
        <v>3569.4459594799923</v>
      </c>
      <c r="O128" s="104">
        <f>M128-N128</f>
        <v>-2592.3426540916798</v>
      </c>
      <c r="P128" s="107">
        <f>O128/N128</f>
        <v>-0.72625911234396168</v>
      </c>
    </row>
    <row r="129" spans="1:16" x14ac:dyDescent="0.25">
      <c r="A129" s="95">
        <v>403</v>
      </c>
      <c r="B129" s="87" t="s">
        <v>128</v>
      </c>
      <c r="C129" s="96">
        <v>2925</v>
      </c>
      <c r="D129" s="116">
        <v>2110009.5502608335</v>
      </c>
      <c r="E129" s="156">
        <v>620397.38840586809</v>
      </c>
      <c r="F129" s="116">
        <v>806407.23423596483</v>
      </c>
      <c r="G129" s="156">
        <v>329747.39060850756</v>
      </c>
      <c r="H129" s="117">
        <f>SUM(D129:G129)</f>
        <v>3866561.5635111737</v>
      </c>
      <c r="I129" s="301">
        <f>H129/C129</f>
        <v>1321.9013892345893</v>
      </c>
      <c r="J129" s="227">
        <v>-140203</v>
      </c>
      <c r="K129" s="204">
        <v>-47.932649572649574</v>
      </c>
      <c r="L129" s="302">
        <f>SUM(H129,J129)</f>
        <v>3726358.5635111737</v>
      </c>
      <c r="M129" s="91">
        <f>L129/C129</f>
        <v>1273.9687396619397</v>
      </c>
      <c r="N129" s="355">
        <v>4241.4953463825586</v>
      </c>
      <c r="O129" s="104">
        <f>M129-N129</f>
        <v>-2967.5266067206189</v>
      </c>
      <c r="P129" s="107">
        <f>O129/N129</f>
        <v>-0.69964160381586449</v>
      </c>
    </row>
    <row r="130" spans="1:16" x14ac:dyDescent="0.25">
      <c r="A130" s="95">
        <v>405</v>
      </c>
      <c r="B130" s="87" t="s">
        <v>129</v>
      </c>
      <c r="C130" s="96">
        <v>72662</v>
      </c>
      <c r="D130" s="116">
        <v>19067241.55773909</v>
      </c>
      <c r="E130" s="156">
        <v>10446853.369997744</v>
      </c>
      <c r="F130" s="116">
        <v>-11786156.683850421</v>
      </c>
      <c r="G130" s="156">
        <v>-3342570.0268677352</v>
      </c>
      <c r="H130" s="117">
        <f>SUM(D130:G130)</f>
        <v>14385368.217018675</v>
      </c>
      <c r="I130" s="301">
        <f>H130/C130</f>
        <v>197.97649688996552</v>
      </c>
      <c r="J130" s="227">
        <v>-5667652</v>
      </c>
      <c r="K130" s="204">
        <v>-78.000220197627371</v>
      </c>
      <c r="L130" s="302">
        <f>SUM(H130,J130)</f>
        <v>8717716.2170186751</v>
      </c>
      <c r="M130" s="91">
        <f>L130/C130</f>
        <v>119.97627669233816</v>
      </c>
      <c r="N130" s="355">
        <v>1803.5867917675837</v>
      </c>
      <c r="O130" s="104">
        <f>M130-N130</f>
        <v>-1683.6105150752455</v>
      </c>
      <c r="P130" s="107">
        <f>O130/N130</f>
        <v>-0.93347906669090386</v>
      </c>
    </row>
    <row r="131" spans="1:16" x14ac:dyDescent="0.25">
      <c r="A131" s="95">
        <v>408</v>
      </c>
      <c r="B131" s="87" t="s">
        <v>131</v>
      </c>
      <c r="C131" s="96">
        <v>14221</v>
      </c>
      <c r="D131" s="116">
        <v>11740091.849073604</v>
      </c>
      <c r="E131" s="156">
        <v>2319344.5229278803</v>
      </c>
      <c r="F131" s="116">
        <v>2486592.2971500023</v>
      </c>
      <c r="G131" s="156">
        <v>1063431.2802515642</v>
      </c>
      <c r="H131" s="117">
        <f>SUM(D131:G131)</f>
        <v>17609459.949403051</v>
      </c>
      <c r="I131" s="301">
        <f>H131/C131</f>
        <v>1238.2715666551615</v>
      </c>
      <c r="J131" s="227">
        <v>149401</v>
      </c>
      <c r="K131" s="204">
        <v>10.505660642711483</v>
      </c>
      <c r="L131" s="302">
        <f>SUM(H131,J131)</f>
        <v>17758860.949403051</v>
      </c>
      <c r="M131" s="91">
        <f>L131/C131</f>
        <v>1248.777227297873</v>
      </c>
      <c r="N131" s="355">
        <v>3040.8864149513893</v>
      </c>
      <c r="O131" s="104">
        <f>M131-N131</f>
        <v>-1792.1091876535163</v>
      </c>
      <c r="P131" s="107">
        <f>O131/N131</f>
        <v>-0.58933775981966907</v>
      </c>
    </row>
    <row r="132" spans="1:16" x14ac:dyDescent="0.25">
      <c r="A132" s="95">
        <v>410</v>
      </c>
      <c r="B132" s="87" t="s">
        <v>132</v>
      </c>
      <c r="C132" s="96">
        <v>18823</v>
      </c>
      <c r="D132" s="116">
        <v>21227857.836072259</v>
      </c>
      <c r="E132" s="156">
        <v>2436127.7403037865</v>
      </c>
      <c r="F132" s="116">
        <v>469417.36550106306</v>
      </c>
      <c r="G132" s="156">
        <v>-172068.39089299989</v>
      </c>
      <c r="H132" s="117">
        <f>SUM(D132:G132)</f>
        <v>23961334.550984107</v>
      </c>
      <c r="I132" s="301">
        <f>H132/C132</f>
        <v>1272.981700631361</v>
      </c>
      <c r="J132" s="227">
        <v>-1273901</v>
      </c>
      <c r="K132" s="204">
        <v>-67.677894065770602</v>
      </c>
      <c r="L132" s="302">
        <f>SUM(H132,J132)</f>
        <v>22687433.550984107</v>
      </c>
      <c r="M132" s="91">
        <f>L132/C132</f>
        <v>1205.3038065655903</v>
      </c>
      <c r="N132" s="355">
        <v>2450.6029974774442</v>
      </c>
      <c r="O132" s="104">
        <f>M132-N132</f>
        <v>-1245.2991909118539</v>
      </c>
      <c r="P132" s="107">
        <f>O132/N132</f>
        <v>-0.50816031490768465</v>
      </c>
    </row>
    <row r="133" spans="1:16" x14ac:dyDescent="0.25">
      <c r="A133" s="95">
        <v>416</v>
      </c>
      <c r="B133" s="87" t="s">
        <v>133</v>
      </c>
      <c r="C133" s="96">
        <v>2964</v>
      </c>
      <c r="D133" s="116">
        <v>2156966.5246971194</v>
      </c>
      <c r="E133" s="156">
        <v>466207.81254413631</v>
      </c>
      <c r="F133" s="116">
        <v>-310534.12064650608</v>
      </c>
      <c r="G133" s="156">
        <v>-231448.24719575548</v>
      </c>
      <c r="H133" s="117">
        <f>SUM(D133:G133)</f>
        <v>2081191.969398994</v>
      </c>
      <c r="I133" s="301">
        <f>H133/C133</f>
        <v>702.1565348849507</v>
      </c>
      <c r="J133" s="227">
        <v>-621063</v>
      </c>
      <c r="K133" s="204">
        <v>-209.53542510121457</v>
      </c>
      <c r="L133" s="302">
        <f>SUM(H133,J133)</f>
        <v>1460128.969398994</v>
      </c>
      <c r="M133" s="91">
        <f>L133/C133</f>
        <v>492.62110978373619</v>
      </c>
      <c r="N133" s="355">
        <v>2408.0184586189384</v>
      </c>
      <c r="O133" s="104">
        <f>M133-N133</f>
        <v>-1915.3973488352021</v>
      </c>
      <c r="P133" s="107">
        <f>O133/N133</f>
        <v>-0.7954246953462859</v>
      </c>
    </row>
    <row r="134" spans="1:16" x14ac:dyDescent="0.25">
      <c r="A134" s="95">
        <v>418</v>
      </c>
      <c r="B134" s="87" t="s">
        <v>134</v>
      </c>
      <c r="C134" s="96">
        <v>23828</v>
      </c>
      <c r="D134" s="116">
        <v>20346476.04704126</v>
      </c>
      <c r="E134" s="156">
        <v>2510914.5001227688</v>
      </c>
      <c r="F134" s="116">
        <v>2255419.6925806054</v>
      </c>
      <c r="G134" s="156">
        <v>1841593.6125779462</v>
      </c>
      <c r="H134" s="117">
        <f>SUM(D134:G134)</f>
        <v>26954403.852322582</v>
      </c>
      <c r="I134" s="301">
        <f>H134/C134</f>
        <v>1131.2071450529872</v>
      </c>
      <c r="J134" s="227">
        <v>-2245054</v>
      </c>
      <c r="K134" s="204">
        <v>-94.21915393654524</v>
      </c>
      <c r="L134" s="302">
        <f>SUM(H134,J134)</f>
        <v>24709349.852322582</v>
      </c>
      <c r="M134" s="91">
        <f>L134/C134</f>
        <v>1036.9879911164421</v>
      </c>
      <c r="N134" s="355">
        <v>1296.41389293884</v>
      </c>
      <c r="O134" s="104">
        <f>M134-N134</f>
        <v>-259.42590182239792</v>
      </c>
      <c r="P134" s="107">
        <f>O134/N134</f>
        <v>-0.20011039933728686</v>
      </c>
    </row>
    <row r="135" spans="1:16" x14ac:dyDescent="0.25">
      <c r="A135" s="95">
        <v>420</v>
      </c>
      <c r="B135" s="87" t="s">
        <v>135</v>
      </c>
      <c r="C135" s="96">
        <v>9402</v>
      </c>
      <c r="D135" s="116">
        <v>2668568.2843685448</v>
      </c>
      <c r="E135" s="156">
        <v>1559093.736302752</v>
      </c>
      <c r="F135" s="116">
        <v>2139471.4363359436</v>
      </c>
      <c r="G135" s="156">
        <v>1429629.4689347406</v>
      </c>
      <c r="H135" s="117">
        <f>SUM(D135:G135)</f>
        <v>7796762.9259419814</v>
      </c>
      <c r="I135" s="301">
        <f>H135/C135</f>
        <v>829.26642479706243</v>
      </c>
      <c r="J135" s="227">
        <v>-991439</v>
      </c>
      <c r="K135" s="204">
        <v>-105.44979791533716</v>
      </c>
      <c r="L135" s="302">
        <f>SUM(H135,J135)</f>
        <v>6805323.9259419814</v>
      </c>
      <c r="M135" s="91">
        <f>L135/C135</f>
        <v>723.81662688172526</v>
      </c>
      <c r="N135" s="355">
        <v>3035.0042847891764</v>
      </c>
      <c r="O135" s="104">
        <f>M135-N135</f>
        <v>-2311.187657907451</v>
      </c>
      <c r="P135" s="107">
        <f>O135/N135</f>
        <v>-0.76151050905946094</v>
      </c>
    </row>
    <row r="136" spans="1:16" x14ac:dyDescent="0.25">
      <c r="A136" s="95">
        <v>421</v>
      </c>
      <c r="B136" s="87" t="s">
        <v>136</v>
      </c>
      <c r="C136" s="96">
        <v>722</v>
      </c>
      <c r="D136" s="116">
        <v>815172.75667669915</v>
      </c>
      <c r="E136" s="156">
        <v>160571.85614830512</v>
      </c>
      <c r="F136" s="116">
        <v>-373762.30998579517</v>
      </c>
      <c r="G136" s="156">
        <v>-330613.57426631422</v>
      </c>
      <c r="H136" s="117">
        <f>SUM(D136:G136)</f>
        <v>271368.72857289488</v>
      </c>
      <c r="I136" s="301">
        <f>H136/C136</f>
        <v>375.85696478240288</v>
      </c>
      <c r="J136" s="227">
        <v>-188960</v>
      </c>
      <c r="K136" s="204">
        <v>-261.71745152354572</v>
      </c>
      <c r="L136" s="302">
        <f>SUM(H136,J136)</f>
        <v>82408.728572894877</v>
      </c>
      <c r="M136" s="91">
        <f>L136/C136</f>
        <v>114.13951325885716</v>
      </c>
      <c r="N136" s="355">
        <v>3919.2080267962865</v>
      </c>
      <c r="O136" s="104">
        <f>M136-N136</f>
        <v>-3805.0685135374292</v>
      </c>
      <c r="P136" s="107">
        <f>O136/N136</f>
        <v>-0.97087689337272576</v>
      </c>
    </row>
    <row r="137" spans="1:16" x14ac:dyDescent="0.25">
      <c r="A137" s="95">
        <v>422</v>
      </c>
      <c r="B137" s="87" t="s">
        <v>137</v>
      </c>
      <c r="C137" s="96">
        <v>10719</v>
      </c>
      <c r="D137" s="116">
        <v>4380506.7725380948</v>
      </c>
      <c r="E137" s="156">
        <v>1930646.3651081705</v>
      </c>
      <c r="F137" s="116">
        <v>469114.36466480017</v>
      </c>
      <c r="G137" s="156">
        <v>631051.52214654151</v>
      </c>
      <c r="H137" s="117">
        <f>SUM(D137:G137)</f>
        <v>7411319.0244576074</v>
      </c>
      <c r="I137" s="301">
        <f>H137/C137</f>
        <v>691.41888464013505</v>
      </c>
      <c r="J137" s="227">
        <v>-426638</v>
      </c>
      <c r="K137" s="204">
        <v>-39.802033771807075</v>
      </c>
      <c r="L137" s="302">
        <f>SUM(H137,J137)</f>
        <v>6984681.0244576074</v>
      </c>
      <c r="M137" s="91">
        <f>L137/C137</f>
        <v>651.61685086832802</v>
      </c>
      <c r="N137" s="355">
        <v>3943.5077792218467</v>
      </c>
      <c r="O137" s="104">
        <f>M137-N137</f>
        <v>-3291.8909283535186</v>
      </c>
      <c r="P137" s="107">
        <f>O137/N137</f>
        <v>-0.83476212363478375</v>
      </c>
    </row>
    <row r="138" spans="1:16" x14ac:dyDescent="0.25">
      <c r="A138" s="95">
        <v>423</v>
      </c>
      <c r="B138" s="87" t="s">
        <v>138</v>
      </c>
      <c r="C138" s="96">
        <v>20146</v>
      </c>
      <c r="D138" s="116">
        <v>14000364.800100332</v>
      </c>
      <c r="E138" s="156">
        <v>2233236.9247625917</v>
      </c>
      <c r="F138" s="116">
        <v>-1379208.4480761131</v>
      </c>
      <c r="G138" s="156">
        <v>-1670575.1265578701</v>
      </c>
      <c r="H138" s="117">
        <f>SUM(D138:G138)</f>
        <v>13183818.150228942</v>
      </c>
      <c r="I138" s="301">
        <f>H138/C138</f>
        <v>654.41368759202533</v>
      </c>
      <c r="J138" s="227">
        <v>-1547743</v>
      </c>
      <c r="K138" s="204">
        <v>-76.826317879479802</v>
      </c>
      <c r="L138" s="302">
        <f>SUM(H138,J138)</f>
        <v>11636075.150228942</v>
      </c>
      <c r="M138" s="91">
        <f>L138/C138</f>
        <v>577.58736971254552</v>
      </c>
      <c r="N138" s="355">
        <v>1319.8170226073719</v>
      </c>
      <c r="O138" s="104">
        <f>M138-N138</f>
        <v>-742.22965289482636</v>
      </c>
      <c r="P138" s="107">
        <f>O138/N138</f>
        <v>-0.56237314732349064</v>
      </c>
    </row>
    <row r="139" spans="1:16" x14ac:dyDescent="0.25">
      <c r="A139" s="95">
        <v>425</v>
      </c>
      <c r="B139" s="87" t="s">
        <v>139</v>
      </c>
      <c r="C139" s="96">
        <v>10238</v>
      </c>
      <c r="D139" s="116">
        <v>21361994.718202759</v>
      </c>
      <c r="E139" s="156">
        <v>1048024.9999430603</v>
      </c>
      <c r="F139" s="116">
        <v>590264.7657641148</v>
      </c>
      <c r="G139" s="156">
        <v>-679250.92131961137</v>
      </c>
      <c r="H139" s="117">
        <f>SUM(D139:G139)</f>
        <v>22321033.56259032</v>
      </c>
      <c r="I139" s="301">
        <f>H139/C139</f>
        <v>2180.2142569437701</v>
      </c>
      <c r="J139" s="227">
        <v>648400</v>
      </c>
      <c r="K139" s="204">
        <v>63.332682164485249</v>
      </c>
      <c r="L139" s="302">
        <f>SUM(H139,J139)</f>
        <v>22969433.56259032</v>
      </c>
      <c r="M139" s="91">
        <f>L139/C139</f>
        <v>2243.5469391082556</v>
      </c>
      <c r="N139" s="355">
        <v>2828.1652362077289</v>
      </c>
      <c r="O139" s="104">
        <f>M139-N139</f>
        <v>-584.61829709947324</v>
      </c>
      <c r="P139" s="107">
        <f>O139/N139</f>
        <v>-0.20671292101849914</v>
      </c>
    </row>
    <row r="140" spans="1:16" x14ac:dyDescent="0.25">
      <c r="A140" s="95">
        <v>426</v>
      </c>
      <c r="B140" s="87" t="s">
        <v>140</v>
      </c>
      <c r="C140" s="96">
        <v>11994</v>
      </c>
      <c r="D140" s="116">
        <v>10580840.996162163</v>
      </c>
      <c r="E140" s="156">
        <v>1904628.4749506861</v>
      </c>
      <c r="F140" s="116">
        <v>326224.79813893244</v>
      </c>
      <c r="G140" s="156">
        <v>169806.39141563373</v>
      </c>
      <c r="H140" s="117">
        <f>SUM(D140:G140)</f>
        <v>12981500.660667416</v>
      </c>
      <c r="I140" s="301">
        <f>H140/C140</f>
        <v>1082.3328881663679</v>
      </c>
      <c r="J140" s="227">
        <v>-2735730</v>
      </c>
      <c r="K140" s="204">
        <v>-228.09154577288643</v>
      </c>
      <c r="L140" s="302">
        <f>SUM(H140,J140)</f>
        <v>10245770.660667416</v>
      </c>
      <c r="M140" s="91">
        <f>L140/C140</f>
        <v>854.24134239348143</v>
      </c>
      <c r="N140" s="355">
        <v>2596.1088578590911</v>
      </c>
      <c r="O140" s="104">
        <f>M140-N140</f>
        <v>-1741.8675154656098</v>
      </c>
      <c r="P140" s="107">
        <f>O140/N140</f>
        <v>-0.67095318834282602</v>
      </c>
    </row>
    <row r="141" spans="1:16" x14ac:dyDescent="0.25">
      <c r="A141" s="95">
        <v>444</v>
      </c>
      <c r="B141" s="87" t="s">
        <v>148</v>
      </c>
      <c r="C141" s="96">
        <v>45886</v>
      </c>
      <c r="D141" s="116">
        <v>18898584.250639156</v>
      </c>
      <c r="E141" s="156">
        <v>6240548.3782631662</v>
      </c>
      <c r="F141" s="116">
        <v>1543157.2270807899</v>
      </c>
      <c r="G141" s="156">
        <v>4082518.8767012241</v>
      </c>
      <c r="H141" s="117">
        <f>SUM(D141:G141)</f>
        <v>30764808.732684337</v>
      </c>
      <c r="I141" s="301">
        <f>H141/C141</f>
        <v>670.46176900763498</v>
      </c>
      <c r="J141" s="227">
        <v>-660072</v>
      </c>
      <c r="K141" s="204">
        <v>-14.385041189033693</v>
      </c>
      <c r="L141" s="302">
        <f>SUM(H141,J141)</f>
        <v>30104736.732684337</v>
      </c>
      <c r="M141" s="91">
        <f>L141/C141</f>
        <v>656.07672781860128</v>
      </c>
      <c r="N141" s="355">
        <v>1914.3502387017268</v>
      </c>
      <c r="O141" s="104">
        <f>M141-N141</f>
        <v>-1258.2735108831255</v>
      </c>
      <c r="P141" s="107">
        <f>O141/N141</f>
        <v>-0.65728490296345188</v>
      </c>
    </row>
    <row r="142" spans="1:16" x14ac:dyDescent="0.25">
      <c r="A142" s="95">
        <v>430</v>
      </c>
      <c r="B142" s="87" t="s">
        <v>141</v>
      </c>
      <c r="C142" s="96">
        <v>15770</v>
      </c>
      <c r="D142" s="116">
        <v>7433843.9401371097</v>
      </c>
      <c r="E142" s="156">
        <v>2842425.9862105111</v>
      </c>
      <c r="F142" s="116">
        <v>3081869.4969882076</v>
      </c>
      <c r="G142" s="156">
        <v>1947548.3442165167</v>
      </c>
      <c r="H142" s="117">
        <f>SUM(D142:G142)</f>
        <v>15305687.767552344</v>
      </c>
      <c r="I142" s="301">
        <f>H142/C142</f>
        <v>970.55724588156909</v>
      </c>
      <c r="J142" s="227">
        <v>-1735378</v>
      </c>
      <c r="K142" s="204">
        <v>-110.04299302473051</v>
      </c>
      <c r="L142" s="302">
        <f>SUM(H142,J142)</f>
        <v>13570309.767552344</v>
      </c>
      <c r="M142" s="91">
        <f>L142/C142</f>
        <v>860.51425285683854</v>
      </c>
      <c r="N142" s="355">
        <v>3064.3609969851937</v>
      </c>
      <c r="O142" s="104">
        <f>M142-N142</f>
        <v>-2203.8467441283551</v>
      </c>
      <c r="P142" s="107">
        <f>O142/N142</f>
        <v>-0.71918639686922092</v>
      </c>
    </row>
    <row r="143" spans="1:16" x14ac:dyDescent="0.25">
      <c r="A143" s="95">
        <v>433</v>
      </c>
      <c r="B143" s="87" t="s">
        <v>142</v>
      </c>
      <c r="C143" s="96">
        <v>7853</v>
      </c>
      <c r="D143" s="116">
        <v>4725613.7062334893</v>
      </c>
      <c r="E143" s="156">
        <v>1284793.6212991672</v>
      </c>
      <c r="F143" s="116">
        <v>1165652.373786248</v>
      </c>
      <c r="G143" s="156">
        <v>926293.18138895428</v>
      </c>
      <c r="H143" s="117">
        <f>SUM(D143:G143)</f>
        <v>8102352.8827078594</v>
      </c>
      <c r="I143" s="301">
        <f>H143/C143</f>
        <v>1031.7525636964037</v>
      </c>
      <c r="J143" s="227">
        <v>-585101</v>
      </c>
      <c r="K143" s="204">
        <v>-74.506685343180948</v>
      </c>
      <c r="L143" s="302">
        <f>SUM(H143,J143)</f>
        <v>7517251.8827078594</v>
      </c>
      <c r="M143" s="91">
        <f>L143/C143</f>
        <v>957.24587835322291</v>
      </c>
      <c r="N143" s="355">
        <v>2332.4631901267571</v>
      </c>
      <c r="O143" s="104">
        <f>M143-N143</f>
        <v>-1375.2173117735342</v>
      </c>
      <c r="P143" s="107">
        <f>O143/N143</f>
        <v>-0.58959872018336046</v>
      </c>
    </row>
    <row r="144" spans="1:16" x14ac:dyDescent="0.25">
      <c r="A144" s="95">
        <v>434</v>
      </c>
      <c r="B144" s="87" t="s">
        <v>143</v>
      </c>
      <c r="C144" s="96">
        <v>14745</v>
      </c>
      <c r="D144" s="116">
        <v>6055959.9643785674</v>
      </c>
      <c r="E144" s="156">
        <v>2302749.6614579055</v>
      </c>
      <c r="F144" s="116">
        <v>1063888.6860271522</v>
      </c>
      <c r="G144" s="156">
        <v>724351.25672300637</v>
      </c>
      <c r="H144" s="117">
        <f>SUM(D144:G144)</f>
        <v>10146949.568586633</v>
      </c>
      <c r="I144" s="301">
        <f>H144/C144</f>
        <v>688.16205958539388</v>
      </c>
      <c r="J144" s="227">
        <v>-811207</v>
      </c>
      <c r="K144" s="204">
        <v>-55.01573414716853</v>
      </c>
      <c r="L144" s="302">
        <f>SUM(H144,J144)</f>
        <v>9335742.5685866326</v>
      </c>
      <c r="M144" s="91">
        <f>L144/C144</f>
        <v>633.14632543822529</v>
      </c>
      <c r="N144" s="355">
        <v>2356.9479980727638</v>
      </c>
      <c r="O144" s="104">
        <f>M144-N144</f>
        <v>-1723.8016726345386</v>
      </c>
      <c r="P144" s="107">
        <f>O144/N144</f>
        <v>-0.73137026105118219</v>
      </c>
    </row>
    <row r="145" spans="1:16" x14ac:dyDescent="0.25">
      <c r="A145" s="95">
        <v>435</v>
      </c>
      <c r="B145" s="87" t="s">
        <v>144</v>
      </c>
      <c r="C145" s="96">
        <v>699</v>
      </c>
      <c r="D145" s="116">
        <v>174084.9146974622</v>
      </c>
      <c r="E145" s="156">
        <v>139034.2352947396</v>
      </c>
      <c r="F145" s="116">
        <v>218169.82253381159</v>
      </c>
      <c r="G145" s="156">
        <v>300344.3013966906</v>
      </c>
      <c r="H145" s="117">
        <f>SUM(D145:G145)</f>
        <v>831633.27392270393</v>
      </c>
      <c r="I145" s="301">
        <f>H145/C145</f>
        <v>1189.7471729938541</v>
      </c>
      <c r="J145" s="227">
        <v>-182564</v>
      </c>
      <c r="K145" s="204">
        <v>-261.17882689556507</v>
      </c>
      <c r="L145" s="302">
        <f>SUM(H145,J145)</f>
        <v>649069.27392270393</v>
      </c>
      <c r="M145" s="91">
        <f>L145/C145</f>
        <v>928.56834609828888</v>
      </c>
      <c r="N145" s="355">
        <v>3564.6851476873139</v>
      </c>
      <c r="O145" s="104">
        <f>M145-N145</f>
        <v>-2636.1168015890253</v>
      </c>
      <c r="P145" s="107">
        <f>O145/N145</f>
        <v>-0.73950901478613829</v>
      </c>
    </row>
    <row r="146" spans="1:16" x14ac:dyDescent="0.25">
      <c r="A146" s="95">
        <v>436</v>
      </c>
      <c r="B146" s="87" t="s">
        <v>145</v>
      </c>
      <c r="C146" s="96">
        <v>2036</v>
      </c>
      <c r="D146" s="116">
        <v>3795086.5774631905</v>
      </c>
      <c r="E146" s="156">
        <v>290744.87891455065</v>
      </c>
      <c r="F146" s="116">
        <v>150343.34385725635</v>
      </c>
      <c r="G146" s="156">
        <v>-55101.107442569657</v>
      </c>
      <c r="H146" s="117">
        <f>SUM(D146:G146)</f>
        <v>4181073.6927924282</v>
      </c>
      <c r="I146" s="301">
        <f>H146/C146</f>
        <v>2053.5725406642573</v>
      </c>
      <c r="J146" s="227">
        <v>-336778</v>
      </c>
      <c r="K146" s="204">
        <v>-165.41159135559923</v>
      </c>
      <c r="L146" s="302">
        <f>SUM(H146,J146)</f>
        <v>3844295.6927924282</v>
      </c>
      <c r="M146" s="91">
        <f>L146/C146</f>
        <v>1888.1609493086582</v>
      </c>
      <c r="N146" s="355">
        <v>3425.0742950889598</v>
      </c>
      <c r="O146" s="104">
        <f>M146-N146</f>
        <v>-1536.9133457803016</v>
      </c>
      <c r="P146" s="107">
        <f>O146/N146</f>
        <v>-0.4487240898639786</v>
      </c>
    </row>
    <row r="147" spans="1:16" x14ac:dyDescent="0.25">
      <c r="A147" s="95">
        <v>440</v>
      </c>
      <c r="B147" s="87" t="s">
        <v>146</v>
      </c>
      <c r="C147" s="96">
        <v>5534</v>
      </c>
      <c r="D147" s="116">
        <v>12408482.536849203</v>
      </c>
      <c r="E147" s="156">
        <v>698478.05815824727</v>
      </c>
      <c r="F147" s="116">
        <v>-928259.39989953476</v>
      </c>
      <c r="G147" s="156">
        <v>-1123602.0771663128</v>
      </c>
      <c r="H147" s="117">
        <f>SUM(D147:G147)</f>
        <v>11055099.117941601</v>
      </c>
      <c r="I147" s="301">
        <f>H147/C147</f>
        <v>1997.6687961585835</v>
      </c>
      <c r="J147" s="227">
        <v>-1244698</v>
      </c>
      <c r="K147" s="204">
        <v>-224.91832309360319</v>
      </c>
      <c r="L147" s="302">
        <f>SUM(H147,J147)</f>
        <v>9810401.1179416012</v>
      </c>
      <c r="M147" s="91">
        <f>L147/C147</f>
        <v>1772.7504730649803</v>
      </c>
      <c r="N147" s="355">
        <v>2968.2606496448188</v>
      </c>
      <c r="O147" s="104">
        <f>M147-N147</f>
        <v>-1195.5101765798386</v>
      </c>
      <c r="P147" s="107">
        <f>O147/N147</f>
        <v>-0.40276455395616723</v>
      </c>
    </row>
    <row r="148" spans="1:16" x14ac:dyDescent="0.25">
      <c r="A148" s="95">
        <v>441</v>
      </c>
      <c r="B148" s="87" t="s">
        <v>147</v>
      </c>
      <c r="C148" s="96">
        <v>4543</v>
      </c>
      <c r="D148" s="116">
        <v>1024585.366789962</v>
      </c>
      <c r="E148" s="156">
        <v>825037.30738236359</v>
      </c>
      <c r="F148" s="116">
        <v>-278201.14604651387</v>
      </c>
      <c r="G148" s="156">
        <v>95003.266209834881</v>
      </c>
      <c r="H148" s="117">
        <f>SUM(D148:G148)</f>
        <v>1666424.7943356466</v>
      </c>
      <c r="I148" s="301">
        <f>H148/C148</f>
        <v>366.81153298165236</v>
      </c>
      <c r="J148" s="227">
        <v>-553468</v>
      </c>
      <c r="K148" s="204">
        <v>-121.82874752366278</v>
      </c>
      <c r="L148" s="302">
        <f>SUM(H148,J148)</f>
        <v>1112956.7943356466</v>
      </c>
      <c r="M148" s="91">
        <f>L148/C148</f>
        <v>244.98278545798956</v>
      </c>
      <c r="N148" s="355">
        <v>2996.3021179206507</v>
      </c>
      <c r="O148" s="104">
        <f>M148-N148</f>
        <v>-2751.3193324626614</v>
      </c>
      <c r="P148" s="107">
        <f>O148/N148</f>
        <v>-0.9182382897930198</v>
      </c>
    </row>
    <row r="149" spans="1:16" x14ac:dyDescent="0.25">
      <c r="A149" s="95">
        <v>475</v>
      </c>
      <c r="B149" s="87" t="s">
        <v>150</v>
      </c>
      <c r="C149" s="96">
        <v>5451</v>
      </c>
      <c r="D149" s="116">
        <v>6686826.0078390902</v>
      </c>
      <c r="E149" s="156">
        <v>1025580.7399374796</v>
      </c>
      <c r="F149" s="116">
        <v>-796729.29321276769</v>
      </c>
      <c r="G149" s="156">
        <v>-646874.32352257986</v>
      </c>
      <c r="H149" s="117">
        <f>SUM(D149:G149)</f>
        <v>6268803.1310412223</v>
      </c>
      <c r="I149" s="301">
        <f>H149/C149</f>
        <v>1150.0280922842089</v>
      </c>
      <c r="J149" s="227">
        <v>15935</v>
      </c>
      <c r="K149" s="204">
        <v>2.9233168226013575</v>
      </c>
      <c r="L149" s="302">
        <f>SUM(H149,J149)</f>
        <v>6284738.1310412223</v>
      </c>
      <c r="M149" s="91">
        <f>L149/C149</f>
        <v>1152.9514091068102</v>
      </c>
      <c r="N149" s="355">
        <v>3528.5552909953158</v>
      </c>
      <c r="O149" s="104">
        <f>M149-N149</f>
        <v>-2375.6038818885054</v>
      </c>
      <c r="P149" s="107">
        <f>O149/N149</f>
        <v>-0.67325114274131381</v>
      </c>
    </row>
    <row r="150" spans="1:16" x14ac:dyDescent="0.25">
      <c r="A150" s="95">
        <v>480</v>
      </c>
      <c r="B150" s="87" t="s">
        <v>151</v>
      </c>
      <c r="C150" s="96">
        <v>1999</v>
      </c>
      <c r="D150" s="116">
        <v>1287528.1107238641</v>
      </c>
      <c r="E150" s="156">
        <v>371195.7453643803</v>
      </c>
      <c r="F150" s="116">
        <v>664308.05068874499</v>
      </c>
      <c r="G150" s="156">
        <v>351183.39587010915</v>
      </c>
      <c r="H150" s="117">
        <f>SUM(D150:G150)</f>
        <v>2674215.3026470984</v>
      </c>
      <c r="I150" s="301">
        <f>H150/C150</f>
        <v>1337.7765395933459</v>
      </c>
      <c r="J150" s="227">
        <v>-475710</v>
      </c>
      <c r="K150" s="204">
        <v>-237.97398699349674</v>
      </c>
      <c r="L150" s="302">
        <f>SUM(H150,J150)</f>
        <v>2198505.3026470984</v>
      </c>
      <c r="M150" s="91">
        <f>L150/C150</f>
        <v>1099.8025525998492</v>
      </c>
      <c r="N150" s="355">
        <v>2573.7001214085617</v>
      </c>
      <c r="O150" s="104">
        <f>M150-N150</f>
        <v>-1473.8975688087125</v>
      </c>
      <c r="P150" s="107">
        <f>O150/N150</f>
        <v>-0.5726764965927974</v>
      </c>
    </row>
    <row r="151" spans="1:16" x14ac:dyDescent="0.25">
      <c r="A151" s="95">
        <v>481</v>
      </c>
      <c r="B151" s="87" t="s">
        <v>152</v>
      </c>
      <c r="C151" s="96">
        <v>9543</v>
      </c>
      <c r="D151" s="116">
        <v>6308215.8197685601</v>
      </c>
      <c r="E151" s="156">
        <v>1123149.2513867216</v>
      </c>
      <c r="F151" s="116">
        <v>625295.66812883376</v>
      </c>
      <c r="G151" s="156">
        <v>406584.75465808966</v>
      </c>
      <c r="H151" s="117">
        <f>SUM(D151:G151)</f>
        <v>8463245.4939422049</v>
      </c>
      <c r="I151" s="301">
        <f>H151/C151</f>
        <v>886.85376652438492</v>
      </c>
      <c r="J151" s="227">
        <v>-1858795</v>
      </c>
      <c r="K151" s="204">
        <v>-194.78099130252542</v>
      </c>
      <c r="L151" s="302">
        <f>SUM(H151,J151)</f>
        <v>6604450.4939422049</v>
      </c>
      <c r="M151" s="91">
        <f>L151/C151</f>
        <v>692.0727752218595</v>
      </c>
      <c r="N151" s="355">
        <v>1081.3184350750275</v>
      </c>
      <c r="O151" s="104">
        <f>M151-N151</f>
        <v>-389.24565985316804</v>
      </c>
      <c r="P151" s="107">
        <f>O151/N151</f>
        <v>-0.35997320236768193</v>
      </c>
    </row>
    <row r="152" spans="1:16" x14ac:dyDescent="0.25">
      <c r="A152" s="95">
        <v>483</v>
      </c>
      <c r="B152" s="87" t="s">
        <v>153</v>
      </c>
      <c r="C152" s="96">
        <v>1078</v>
      </c>
      <c r="D152" s="116">
        <v>2109735.7350379541</v>
      </c>
      <c r="E152" s="156">
        <v>212972.15075146157</v>
      </c>
      <c r="F152" s="116">
        <v>-84194.149713308041</v>
      </c>
      <c r="G152" s="156">
        <v>-203798.12719531247</v>
      </c>
      <c r="H152" s="117">
        <f>SUM(D152:G152)</f>
        <v>2034715.6088807953</v>
      </c>
      <c r="I152" s="301">
        <f>H152/C152</f>
        <v>1887.4912883866375</v>
      </c>
      <c r="J152" s="227">
        <v>-282816</v>
      </c>
      <c r="K152" s="204">
        <v>-262.35250463821893</v>
      </c>
      <c r="L152" s="302">
        <f>SUM(H152,J152)</f>
        <v>1751899.6088807953</v>
      </c>
      <c r="M152" s="91">
        <f>L152/C152</f>
        <v>1625.1387837484187</v>
      </c>
      <c r="N152" s="355">
        <v>4264.3992920289011</v>
      </c>
      <c r="O152" s="104">
        <f>M152-N152</f>
        <v>-2639.2605082804821</v>
      </c>
      <c r="P152" s="107">
        <f>O152/N152</f>
        <v>-0.61890557791195577</v>
      </c>
    </row>
    <row r="153" spans="1:16" x14ac:dyDescent="0.25">
      <c r="A153" s="95">
        <v>484</v>
      </c>
      <c r="B153" s="87" t="s">
        <v>154</v>
      </c>
      <c r="C153" s="96">
        <v>3066</v>
      </c>
      <c r="D153" s="116">
        <v>1019343.2246743508</v>
      </c>
      <c r="E153" s="156">
        <v>545849.98030697694</v>
      </c>
      <c r="F153" s="116">
        <v>-619915.54884115735</v>
      </c>
      <c r="G153" s="156">
        <v>-42552.2195581306</v>
      </c>
      <c r="H153" s="117">
        <f>SUM(D153:G153)</f>
        <v>902725.43658203981</v>
      </c>
      <c r="I153" s="301">
        <f>H153/C153</f>
        <v>294.43099692825825</v>
      </c>
      <c r="J153" s="226">
        <v>287052</v>
      </c>
      <c r="K153" s="204">
        <v>93.624266144814086</v>
      </c>
      <c r="L153" s="302">
        <f>SUM(H153,J153)</f>
        <v>1189777.4365820398</v>
      </c>
      <c r="M153" s="91">
        <f>L153/C153</f>
        <v>388.05526307307235</v>
      </c>
      <c r="N153" s="355">
        <v>3708.3367370870692</v>
      </c>
      <c r="O153" s="104">
        <f>M153-N153</f>
        <v>-3320.281474013997</v>
      </c>
      <c r="P153" s="107">
        <f>O153/N153</f>
        <v>-0.89535598016433293</v>
      </c>
    </row>
    <row r="154" spans="1:16" x14ac:dyDescent="0.25">
      <c r="A154" s="95">
        <v>489</v>
      </c>
      <c r="B154" s="87" t="s">
        <v>155</v>
      </c>
      <c r="C154" s="96">
        <v>1868</v>
      </c>
      <c r="D154" s="116">
        <v>880010.95021439798</v>
      </c>
      <c r="E154" s="156">
        <v>389666.68283047911</v>
      </c>
      <c r="F154" s="116">
        <v>1340475.6853184779</v>
      </c>
      <c r="G154" s="156">
        <v>849395.94002314762</v>
      </c>
      <c r="H154" s="117">
        <f>SUM(D154:G154)</f>
        <v>3459549.2583865025</v>
      </c>
      <c r="I154" s="301">
        <f>H154/C154</f>
        <v>1852.007097637314</v>
      </c>
      <c r="J154" s="227">
        <v>-377906</v>
      </c>
      <c r="K154" s="204">
        <v>-202.30513918629549</v>
      </c>
      <c r="L154" s="302">
        <f>SUM(H154,J154)</f>
        <v>3081643.2583865025</v>
      </c>
      <c r="M154" s="91">
        <f>L154/C154</f>
        <v>1649.7019584510185</v>
      </c>
      <c r="N154" s="355">
        <v>4338.4478644444625</v>
      </c>
      <c r="O154" s="104">
        <f>M154-N154</f>
        <v>-2688.745905993444</v>
      </c>
      <c r="P154" s="107">
        <f>O154/N154</f>
        <v>-0.61974835010210216</v>
      </c>
    </row>
    <row r="155" spans="1:16" x14ac:dyDescent="0.25">
      <c r="A155" s="95">
        <v>491</v>
      </c>
      <c r="B155" s="87" t="s">
        <v>156</v>
      </c>
      <c r="C155" s="96">
        <v>52583</v>
      </c>
      <c r="D155" s="116">
        <v>15965571.498147661</v>
      </c>
      <c r="E155" s="156">
        <v>8184290.3575549163</v>
      </c>
      <c r="F155" s="116">
        <v>-8917757.1185341012</v>
      </c>
      <c r="G155" s="156">
        <v>-3327162.4027860933</v>
      </c>
      <c r="H155" s="117">
        <f>SUM(D155:G155)</f>
        <v>11904942.334382385</v>
      </c>
      <c r="I155" s="301">
        <f>H155/C155</f>
        <v>226.40287420615761</v>
      </c>
      <c r="J155" s="226">
        <v>913284</v>
      </c>
      <c r="K155" s="204">
        <v>17.368427058174696</v>
      </c>
      <c r="L155" s="302">
        <f>SUM(H155,J155)</f>
        <v>12818226.334382385</v>
      </c>
      <c r="M155" s="91">
        <f>L155/C155</f>
        <v>243.77130126433229</v>
      </c>
      <c r="N155" s="355">
        <v>2537.8566687601096</v>
      </c>
      <c r="O155" s="104">
        <f>M155-N155</f>
        <v>-2294.0853674957775</v>
      </c>
      <c r="P155" s="107">
        <f>O155/N155</f>
        <v>-0.90394599337896075</v>
      </c>
    </row>
    <row r="156" spans="1:16" x14ac:dyDescent="0.25">
      <c r="A156" s="95">
        <v>494</v>
      </c>
      <c r="B156" s="87" t="s">
        <v>157</v>
      </c>
      <c r="C156" s="96">
        <v>8903</v>
      </c>
      <c r="D156" s="116">
        <v>12886472.947035508</v>
      </c>
      <c r="E156" s="156">
        <v>1198103.4121542191</v>
      </c>
      <c r="F156" s="116">
        <v>-1348346.4031763994</v>
      </c>
      <c r="G156" s="156">
        <v>-1766752.2267206667</v>
      </c>
      <c r="H156" s="117">
        <f>SUM(D156:G156)</f>
        <v>10969477.729292661</v>
      </c>
      <c r="I156" s="301">
        <f>H156/C156</f>
        <v>1232.1102694926049</v>
      </c>
      <c r="J156" s="227">
        <v>21242</v>
      </c>
      <c r="K156" s="204">
        <v>2.3859373244973603</v>
      </c>
      <c r="L156" s="302">
        <f>SUM(H156,J156)</f>
        <v>10990719.729292661</v>
      </c>
      <c r="M156" s="91">
        <f>L156/C156</f>
        <v>1234.4962068171021</v>
      </c>
      <c r="N156" s="355">
        <v>3258.3561795058449</v>
      </c>
      <c r="O156" s="104">
        <f>M156-N156</f>
        <v>-2023.8599726887428</v>
      </c>
      <c r="P156" s="107">
        <f>O156/N156</f>
        <v>-0.62112914033716138</v>
      </c>
    </row>
    <row r="157" spans="1:16" x14ac:dyDescent="0.25">
      <c r="A157" s="95">
        <v>495</v>
      </c>
      <c r="B157" s="87" t="s">
        <v>158</v>
      </c>
      <c r="C157" s="96">
        <v>1558</v>
      </c>
      <c r="D157" s="116">
        <v>844240.31810206175</v>
      </c>
      <c r="E157" s="156">
        <v>312383.01316461887</v>
      </c>
      <c r="F157" s="116">
        <v>533182.88618039736</v>
      </c>
      <c r="G157" s="156">
        <v>397907.61571398581</v>
      </c>
      <c r="H157" s="117">
        <f>SUM(D157:G157)</f>
        <v>2087713.833161064</v>
      </c>
      <c r="I157" s="301">
        <f>H157/C157</f>
        <v>1339.9960418235328</v>
      </c>
      <c r="J157" s="227">
        <v>-388195</v>
      </c>
      <c r="K157" s="204">
        <v>-249.16238767650833</v>
      </c>
      <c r="L157" s="302">
        <f>SUM(H157,J157)</f>
        <v>1699518.833161064</v>
      </c>
      <c r="M157" s="91">
        <f>L157/C157</f>
        <v>1090.8336541470244</v>
      </c>
      <c r="N157" s="355">
        <v>3814.0970775577312</v>
      </c>
      <c r="O157" s="104">
        <f>M157-N157</f>
        <v>-2723.2634234107068</v>
      </c>
      <c r="P157" s="107">
        <f>O157/N157</f>
        <v>-0.71399950447891736</v>
      </c>
    </row>
    <row r="158" spans="1:16" x14ac:dyDescent="0.25">
      <c r="A158" s="95">
        <v>498</v>
      </c>
      <c r="B158" s="87" t="s">
        <v>159</v>
      </c>
      <c r="C158" s="96">
        <v>2297</v>
      </c>
      <c r="D158" s="116">
        <v>2783908.6789778247</v>
      </c>
      <c r="E158" s="156">
        <v>416070.23378463276</v>
      </c>
      <c r="F158" s="116">
        <v>-584785.44915690017</v>
      </c>
      <c r="G158" s="156">
        <v>189481.67851835606</v>
      </c>
      <c r="H158" s="117">
        <f>SUM(D158:G158)</f>
        <v>2804675.1421239134</v>
      </c>
      <c r="I158" s="301">
        <f>H158/C158</f>
        <v>1221.0166051910812</v>
      </c>
      <c r="J158" s="226">
        <v>38261</v>
      </c>
      <c r="K158" s="204">
        <v>16.656943839791033</v>
      </c>
      <c r="L158" s="302">
        <f>SUM(H158,J158)</f>
        <v>2842936.1421239134</v>
      </c>
      <c r="M158" s="91">
        <f>L158/C158</f>
        <v>1237.6735490308722</v>
      </c>
      <c r="N158" s="355">
        <v>4419.6292133742536</v>
      </c>
      <c r="O158" s="104">
        <f>M158-N158</f>
        <v>-3181.9556643433816</v>
      </c>
      <c r="P158" s="107">
        <f>O158/N158</f>
        <v>-0.71995986783562205</v>
      </c>
    </row>
    <row r="159" spans="1:16" x14ac:dyDescent="0.25">
      <c r="A159" s="95">
        <v>499</v>
      </c>
      <c r="B159" s="87" t="s">
        <v>160</v>
      </c>
      <c r="C159" s="96">
        <v>19453</v>
      </c>
      <c r="D159" s="116">
        <v>19626345.711907804</v>
      </c>
      <c r="E159" s="156">
        <v>2610531.795126739</v>
      </c>
      <c r="F159" s="116">
        <v>2063158.8401440384</v>
      </c>
      <c r="G159" s="156">
        <v>789462.25629711663</v>
      </c>
      <c r="H159" s="117">
        <f>SUM(D159:G159)</f>
        <v>25089498.603475697</v>
      </c>
      <c r="I159" s="301">
        <f>H159/C159</f>
        <v>1289.7495812201562</v>
      </c>
      <c r="J159" s="227">
        <v>-1321634</v>
      </c>
      <c r="K159" s="204">
        <v>-67.939855035213071</v>
      </c>
      <c r="L159" s="302">
        <f>SUM(H159,J159)</f>
        <v>23767864.603475697</v>
      </c>
      <c r="M159" s="91">
        <f>L159/C159</f>
        <v>1221.809726184943</v>
      </c>
      <c r="N159" s="355">
        <v>2210.151338357799</v>
      </c>
      <c r="O159" s="104">
        <f>M159-N159</f>
        <v>-988.341612172856</v>
      </c>
      <c r="P159" s="107">
        <f>O159/N159</f>
        <v>-0.44718277659086458</v>
      </c>
    </row>
    <row r="160" spans="1:16" x14ac:dyDescent="0.25">
      <c r="A160" s="95">
        <v>500</v>
      </c>
      <c r="B160" s="87" t="s">
        <v>161</v>
      </c>
      <c r="C160" s="96">
        <v>10267</v>
      </c>
      <c r="D160" s="116">
        <v>8054738.7710880656</v>
      </c>
      <c r="E160" s="156">
        <v>941471.08853210183</v>
      </c>
      <c r="F160" s="116">
        <v>2252836.7755964892</v>
      </c>
      <c r="G160" s="156">
        <v>1278032.6639435713</v>
      </c>
      <c r="H160" s="117">
        <f>SUM(D160:G160)</f>
        <v>12527079.299160229</v>
      </c>
      <c r="I160" s="301">
        <f>H160/C160</f>
        <v>1220.1304469816139</v>
      </c>
      <c r="J160" s="227">
        <v>-568847</v>
      </c>
      <c r="K160" s="204">
        <v>-55.405376448816597</v>
      </c>
      <c r="L160" s="302">
        <f>SUM(H160,J160)</f>
        <v>11958232.299160229</v>
      </c>
      <c r="M160" s="91">
        <f>L160/C160</f>
        <v>1164.7250705327972</v>
      </c>
      <c r="N160" s="355">
        <v>1421.3418320039364</v>
      </c>
      <c r="O160" s="104">
        <f>M160-N160</f>
        <v>-256.61676147113917</v>
      </c>
      <c r="P160" s="107">
        <f>O160/N160</f>
        <v>-0.1805454224261715</v>
      </c>
    </row>
    <row r="161" spans="1:16" x14ac:dyDescent="0.25">
      <c r="A161" s="95">
        <v>503</v>
      </c>
      <c r="B161" s="87" t="s">
        <v>162</v>
      </c>
      <c r="C161" s="96">
        <v>7645</v>
      </c>
      <c r="D161" s="116">
        <v>4008285.6357950512</v>
      </c>
      <c r="E161" s="156">
        <v>1279322.6538808923</v>
      </c>
      <c r="F161" s="116">
        <v>-432437.41794587561</v>
      </c>
      <c r="G161" s="156">
        <v>-649329.83655015449</v>
      </c>
      <c r="H161" s="117">
        <f>SUM(D161:G161)</f>
        <v>4205841.035179913</v>
      </c>
      <c r="I161" s="301">
        <f>H161/C161</f>
        <v>550.14271225374921</v>
      </c>
      <c r="J161" s="227">
        <v>-188851</v>
      </c>
      <c r="K161" s="204">
        <v>-24.702550686723349</v>
      </c>
      <c r="L161" s="302">
        <f>SUM(H161,J161)</f>
        <v>4016990.035179913</v>
      </c>
      <c r="M161" s="91">
        <f>L161/C161</f>
        <v>525.44016156702594</v>
      </c>
      <c r="N161" s="355">
        <v>2535.7401227302807</v>
      </c>
      <c r="O161" s="104">
        <f>M161-N161</f>
        <v>-2010.2999611632549</v>
      </c>
      <c r="P161" s="107">
        <f>O161/N161</f>
        <v>-0.79278627298712523</v>
      </c>
    </row>
    <row r="162" spans="1:16" x14ac:dyDescent="0.25">
      <c r="A162" s="95">
        <v>504</v>
      </c>
      <c r="B162" s="87" t="s">
        <v>163</v>
      </c>
      <c r="C162" s="96">
        <v>1871</v>
      </c>
      <c r="D162" s="116">
        <v>1380969.9997553807</v>
      </c>
      <c r="E162" s="156">
        <v>353425.59147924441</v>
      </c>
      <c r="F162" s="116">
        <v>41186.303969993096</v>
      </c>
      <c r="G162" s="156">
        <v>165668.82897868651</v>
      </c>
      <c r="H162" s="117">
        <f>SUM(D162:G162)</f>
        <v>1941250.7241833047</v>
      </c>
      <c r="I162" s="301">
        <f>H162/C162</f>
        <v>1037.5471534918786</v>
      </c>
      <c r="J162" s="227">
        <v>-500555</v>
      </c>
      <c r="K162" s="204">
        <v>-267.53340459647245</v>
      </c>
      <c r="L162" s="302">
        <f>SUM(H162,J162)</f>
        <v>1440695.7241833047</v>
      </c>
      <c r="M162" s="91">
        <f>L162/C162</f>
        <v>770.01374889540602</v>
      </c>
      <c r="N162" s="355">
        <v>2852.9945096200513</v>
      </c>
      <c r="O162" s="104">
        <f>M162-N162</f>
        <v>-2082.9807607246453</v>
      </c>
      <c r="P162" s="107">
        <f>O162/N162</f>
        <v>-0.73010331905687653</v>
      </c>
    </row>
    <row r="163" spans="1:16" x14ac:dyDescent="0.25">
      <c r="A163" s="95">
        <v>505</v>
      </c>
      <c r="B163" s="87" t="s">
        <v>164</v>
      </c>
      <c r="C163" s="96">
        <v>20783</v>
      </c>
      <c r="D163" s="116">
        <v>14587663.426465971</v>
      </c>
      <c r="E163" s="156">
        <v>2703639.6606888399</v>
      </c>
      <c r="F163" s="116">
        <v>-2780532.0388971232</v>
      </c>
      <c r="G163" s="156">
        <v>-1546282.4575765042</v>
      </c>
      <c r="H163" s="117">
        <f>SUM(D163:G163)</f>
        <v>12964488.590681186</v>
      </c>
      <c r="I163" s="301">
        <f>H163/C163</f>
        <v>623.80255933605281</v>
      </c>
      <c r="J163" s="227">
        <v>-2081499</v>
      </c>
      <c r="K163" s="204">
        <v>-100.15392388009431</v>
      </c>
      <c r="L163" s="302">
        <f>SUM(H163,J163)</f>
        <v>10882989.590681186</v>
      </c>
      <c r="M163" s="91">
        <f>L163/C163</f>
        <v>523.64863545595847</v>
      </c>
      <c r="N163" s="355">
        <v>1678.5272857251091</v>
      </c>
      <c r="O163" s="104">
        <f>M163-N163</f>
        <v>-1154.8786502691505</v>
      </c>
      <c r="P163" s="107">
        <f>O163/N163</f>
        <v>-0.6880309066708159</v>
      </c>
    </row>
    <row r="164" spans="1:16" x14ac:dyDescent="0.25">
      <c r="A164" s="95">
        <v>508</v>
      </c>
      <c r="B164" s="87" t="s">
        <v>166</v>
      </c>
      <c r="C164" s="96">
        <v>9673</v>
      </c>
      <c r="D164" s="116">
        <v>374929.96181547781</v>
      </c>
      <c r="E164" s="156">
        <v>1533493.7873693109</v>
      </c>
      <c r="F164" s="116">
        <v>370512.5670973977</v>
      </c>
      <c r="G164" s="156">
        <v>288952.38959029742</v>
      </c>
      <c r="H164" s="117">
        <f>SUM(D164:G164)</f>
        <v>2567888.7058724836</v>
      </c>
      <c r="I164" s="301">
        <f>H164/C164</f>
        <v>265.46973078388129</v>
      </c>
      <c r="J164" s="227">
        <v>-1126144</v>
      </c>
      <c r="K164" s="204">
        <v>-116.42137909645405</v>
      </c>
      <c r="L164" s="302">
        <f>SUM(H164,J164)</f>
        <v>1441744.7058724836</v>
      </c>
      <c r="M164" s="91">
        <f>L164/C164</f>
        <v>149.04835168742721</v>
      </c>
      <c r="N164" s="355">
        <v>2730.9699479672895</v>
      </c>
      <c r="O164" s="104">
        <f>M164-N164</f>
        <v>-2581.9215962798621</v>
      </c>
      <c r="P164" s="107">
        <f>O164/N164</f>
        <v>-0.94542292499470137</v>
      </c>
    </row>
    <row r="165" spans="1:16" x14ac:dyDescent="0.25">
      <c r="A165" s="95">
        <v>507</v>
      </c>
      <c r="B165" s="87" t="s">
        <v>165</v>
      </c>
      <c r="C165" s="96">
        <v>5676</v>
      </c>
      <c r="D165" s="116">
        <v>833924.3764420998</v>
      </c>
      <c r="E165" s="156">
        <v>1048421.4826250207</v>
      </c>
      <c r="F165" s="116">
        <v>157590.60050978223</v>
      </c>
      <c r="G165" s="156">
        <v>502838.04578195175</v>
      </c>
      <c r="H165" s="117">
        <f>SUM(D165:G165)</f>
        <v>2542774.5053588548</v>
      </c>
      <c r="I165" s="301">
        <f>H165/C165</f>
        <v>447.98705168408293</v>
      </c>
      <c r="J165" s="227">
        <v>2781</v>
      </c>
      <c r="K165" s="204">
        <v>0.48995771670190275</v>
      </c>
      <c r="L165" s="302">
        <f>SUM(H165,J165)</f>
        <v>2545555.5053588548</v>
      </c>
      <c r="M165" s="91">
        <f>L165/C165</f>
        <v>448.47700940078482</v>
      </c>
      <c r="N165" s="355">
        <v>3570.0583274029123</v>
      </c>
      <c r="O165" s="104">
        <f>M165-N165</f>
        <v>-3121.5813180021273</v>
      </c>
      <c r="P165" s="107">
        <f>O165/N165</f>
        <v>-0.87437824027736943</v>
      </c>
    </row>
    <row r="166" spans="1:16" x14ac:dyDescent="0.25">
      <c r="A166" s="95">
        <v>529</v>
      </c>
      <c r="B166" s="87" t="s">
        <v>167</v>
      </c>
      <c r="C166" s="96">
        <v>19427</v>
      </c>
      <c r="D166" s="116">
        <v>3860219.6423266907</v>
      </c>
      <c r="E166" s="156">
        <v>2045270.9664201634</v>
      </c>
      <c r="F166" s="116">
        <v>1434989.8255881038</v>
      </c>
      <c r="G166" s="156">
        <v>-444308.76022385695</v>
      </c>
      <c r="H166" s="117">
        <f>SUM(D166:G166)</f>
        <v>6896171.6741111008</v>
      </c>
      <c r="I166" s="301">
        <f>H166/C166</f>
        <v>354.97872415252488</v>
      </c>
      <c r="J166" s="227">
        <v>-1063833</v>
      </c>
      <c r="K166" s="204">
        <v>-54.760539455397129</v>
      </c>
      <c r="L166" s="302">
        <f>SUM(H166,J166)</f>
        <v>5832338.6741111008</v>
      </c>
      <c r="M166" s="91">
        <f>L166/C166</f>
        <v>300.21818469712775</v>
      </c>
      <c r="N166" s="355">
        <v>1069.4875561300748</v>
      </c>
      <c r="O166" s="104">
        <f>M166-N166</f>
        <v>-769.26937143294708</v>
      </c>
      <c r="P166" s="107">
        <f>O166/N166</f>
        <v>-0.71928781875362546</v>
      </c>
    </row>
    <row r="167" spans="1:16" x14ac:dyDescent="0.25">
      <c r="A167" s="95">
        <v>531</v>
      </c>
      <c r="B167" s="87" t="s">
        <v>168</v>
      </c>
      <c r="C167" s="96">
        <v>5256</v>
      </c>
      <c r="D167" s="116">
        <v>2925471.3483715486</v>
      </c>
      <c r="E167" s="156">
        <v>812061.46950293635</v>
      </c>
      <c r="F167" s="116">
        <v>98572.727680860451</v>
      </c>
      <c r="G167" s="156">
        <v>-197019.20191434943</v>
      </c>
      <c r="H167" s="117">
        <f>SUM(D167:G167)</f>
        <v>3639086.3436409957</v>
      </c>
      <c r="I167" s="301">
        <f>H167/C167</f>
        <v>692.36802580688652</v>
      </c>
      <c r="J167" s="227">
        <v>-181406</v>
      </c>
      <c r="K167" s="204">
        <v>-34.514079147640793</v>
      </c>
      <c r="L167" s="302">
        <f>SUM(H167,J167)</f>
        <v>3457680.3436409957</v>
      </c>
      <c r="M167" s="91">
        <f>L167/C167</f>
        <v>657.85394665924571</v>
      </c>
      <c r="N167" s="355">
        <v>2559.2372894518762</v>
      </c>
      <c r="O167" s="104">
        <f>M167-N167</f>
        <v>-1901.3833427926306</v>
      </c>
      <c r="P167" s="107">
        <f>O167/N167</f>
        <v>-0.74294921796792779</v>
      </c>
    </row>
    <row r="168" spans="1:16" x14ac:dyDescent="0.25">
      <c r="A168" s="95">
        <v>535</v>
      </c>
      <c r="B168" s="87" t="s">
        <v>169</v>
      </c>
      <c r="C168" s="96">
        <v>10500</v>
      </c>
      <c r="D168" s="116">
        <v>14622111.613442769</v>
      </c>
      <c r="E168" s="156">
        <v>1801471.1822060933</v>
      </c>
      <c r="F168" s="116">
        <v>389685.66965787805</v>
      </c>
      <c r="G168" s="156">
        <v>-466097.31439918489</v>
      </c>
      <c r="H168" s="117">
        <f>SUM(D168:G168)</f>
        <v>16347171.150907556</v>
      </c>
      <c r="I168" s="301">
        <f>H168/C168</f>
        <v>1556.8734429435767</v>
      </c>
      <c r="J168" s="227">
        <v>-923772</v>
      </c>
      <c r="K168" s="204">
        <v>-87.978285714285718</v>
      </c>
      <c r="L168" s="302">
        <f>SUM(H168,J168)</f>
        <v>15423399.150907556</v>
      </c>
      <c r="M168" s="91">
        <f>L168/C168</f>
        <v>1468.895157229291</v>
      </c>
      <c r="N168" s="355">
        <v>4162.7660418676824</v>
      </c>
      <c r="O168" s="104">
        <f>M168-N168</f>
        <v>-2693.8708846383915</v>
      </c>
      <c r="P168" s="107">
        <f>O168/N168</f>
        <v>-0.64713482755080542</v>
      </c>
    </row>
    <row r="169" spans="1:16" x14ac:dyDescent="0.25">
      <c r="A169" s="95">
        <v>536</v>
      </c>
      <c r="B169" s="87" t="s">
        <v>170</v>
      </c>
      <c r="C169" s="96">
        <v>34476</v>
      </c>
      <c r="D169" s="116">
        <v>19689622.27727725</v>
      </c>
      <c r="E169" s="156">
        <v>3828542.1005838513</v>
      </c>
      <c r="F169" s="116">
        <v>1656113.3094226038</v>
      </c>
      <c r="G169" s="156">
        <v>917651.31692948123</v>
      </c>
      <c r="H169" s="117">
        <f>SUM(D169:G169)</f>
        <v>26091929.004213188</v>
      </c>
      <c r="I169" s="301">
        <f>H169/C169</f>
        <v>756.81427672041968</v>
      </c>
      <c r="J169" s="227">
        <v>-2186345</v>
      </c>
      <c r="K169" s="204">
        <v>-63.416434621185751</v>
      </c>
      <c r="L169" s="302">
        <f>SUM(H169,J169)</f>
        <v>23905584.004213188</v>
      </c>
      <c r="M169" s="91">
        <f>L169/C169</f>
        <v>693.39784209923391</v>
      </c>
      <c r="N169" s="355">
        <v>1492.5854231888729</v>
      </c>
      <c r="O169" s="104">
        <f>M169-N169</f>
        <v>-799.18758108963902</v>
      </c>
      <c r="P169" s="107">
        <f>O169/N169</f>
        <v>-0.53543842025617128</v>
      </c>
    </row>
    <row r="170" spans="1:16" x14ac:dyDescent="0.25">
      <c r="A170" s="95">
        <v>538</v>
      </c>
      <c r="B170" s="87" t="s">
        <v>171</v>
      </c>
      <c r="C170" s="96">
        <v>4693</v>
      </c>
      <c r="D170" s="116">
        <v>4081451.3091634898</v>
      </c>
      <c r="E170" s="156">
        <v>701246.55237616855</v>
      </c>
      <c r="F170" s="116">
        <v>323826.13754941407</v>
      </c>
      <c r="G170" s="156">
        <v>9160.2995773151742</v>
      </c>
      <c r="H170" s="117">
        <f>SUM(D170:G170)</f>
        <v>5115684.2986663878</v>
      </c>
      <c r="I170" s="301">
        <f>H170/C170</f>
        <v>1090.0669718019151</v>
      </c>
      <c r="J170" s="226">
        <v>709852</v>
      </c>
      <c r="K170" s="204">
        <v>151.25761772853187</v>
      </c>
      <c r="L170" s="302">
        <f>SUM(H170,J170)</f>
        <v>5825536.2986663878</v>
      </c>
      <c r="M170" s="91">
        <f>L170/C170</f>
        <v>1241.3245895304469</v>
      </c>
      <c r="N170" s="355">
        <v>2333.1357836994198</v>
      </c>
      <c r="O170" s="104">
        <f>M170-N170</f>
        <v>-1091.8111941689729</v>
      </c>
      <c r="P170" s="107">
        <f>O170/N170</f>
        <v>-0.46795870253114769</v>
      </c>
    </row>
    <row r="171" spans="1:16" x14ac:dyDescent="0.25">
      <c r="A171" s="95">
        <v>541</v>
      </c>
      <c r="B171" s="87" t="s">
        <v>172</v>
      </c>
      <c r="C171" s="96">
        <v>9501</v>
      </c>
      <c r="D171" s="116">
        <v>5709710.6078277873</v>
      </c>
      <c r="E171" s="156">
        <v>1864703.1438609408</v>
      </c>
      <c r="F171" s="116">
        <v>4803728.9717843691</v>
      </c>
      <c r="G171" s="156">
        <v>3433518.5321678012</v>
      </c>
      <c r="H171" s="117">
        <f>SUM(D171:G171)</f>
        <v>15811661.2556409</v>
      </c>
      <c r="I171" s="301">
        <f>H171/C171</f>
        <v>1664.210215307957</v>
      </c>
      <c r="J171" s="227">
        <v>-962239</v>
      </c>
      <c r="K171" s="204">
        <v>-101.27765498368593</v>
      </c>
      <c r="L171" s="302">
        <f>SUM(H171,J171)</f>
        <v>14849422.2556409</v>
      </c>
      <c r="M171" s="91">
        <f>L171/C171</f>
        <v>1562.9325603242712</v>
      </c>
      <c r="N171" s="355">
        <v>4582.1735279482882</v>
      </c>
      <c r="O171" s="104">
        <f>M171-N171</f>
        <v>-3019.2409676240168</v>
      </c>
      <c r="P171" s="107">
        <f>O171/N171</f>
        <v>-0.65891022005356281</v>
      </c>
    </row>
    <row r="172" spans="1:16" x14ac:dyDescent="0.25">
      <c r="A172" s="95">
        <v>543</v>
      </c>
      <c r="B172" s="87" t="s">
        <v>173</v>
      </c>
      <c r="C172" s="96">
        <v>43663</v>
      </c>
      <c r="D172" s="116">
        <v>27121977.31165323</v>
      </c>
      <c r="E172" s="156">
        <v>4414075.4622293878</v>
      </c>
      <c r="F172" s="116">
        <v>-566084.58319425513</v>
      </c>
      <c r="G172" s="156">
        <v>341879.24117034109</v>
      </c>
      <c r="H172" s="117">
        <f>SUM(D172:G172)</f>
        <v>31311847.431858703</v>
      </c>
      <c r="I172" s="301">
        <f>H172/C172</f>
        <v>717.12542500191705</v>
      </c>
      <c r="J172" s="227">
        <v>-6603584</v>
      </c>
      <c r="K172" s="204">
        <v>-151.23981403018573</v>
      </c>
      <c r="L172" s="302">
        <f>SUM(H172,J172)</f>
        <v>24708263.431858703</v>
      </c>
      <c r="M172" s="91">
        <f>L172/C172</f>
        <v>565.88561097173124</v>
      </c>
      <c r="N172" s="355">
        <v>1009.7736699014475</v>
      </c>
      <c r="O172" s="104">
        <f>M172-N172</f>
        <v>-443.88805892971629</v>
      </c>
      <c r="P172" s="107">
        <f>O172/N172</f>
        <v>-0.43959163539393847</v>
      </c>
    </row>
    <row r="173" spans="1:16" x14ac:dyDescent="0.25">
      <c r="A173" s="95">
        <v>545</v>
      </c>
      <c r="B173" s="87" t="s">
        <v>174</v>
      </c>
      <c r="C173" s="96">
        <v>9558</v>
      </c>
      <c r="D173" s="116">
        <v>10549105.328274766</v>
      </c>
      <c r="E173" s="156">
        <v>1997237.7620835472</v>
      </c>
      <c r="F173" s="116">
        <v>1912601.5582781059</v>
      </c>
      <c r="G173" s="156">
        <v>1616642.4783035486</v>
      </c>
      <c r="H173" s="117">
        <f>SUM(D173:G173)</f>
        <v>16075587.126939967</v>
      </c>
      <c r="I173" s="301">
        <f>H173/C173</f>
        <v>1681.8986322389587</v>
      </c>
      <c r="J173" s="226">
        <v>342164</v>
      </c>
      <c r="K173" s="204">
        <v>35.798702657459721</v>
      </c>
      <c r="L173" s="302">
        <f>SUM(H173,J173)</f>
        <v>16417751.126939967</v>
      </c>
      <c r="M173" s="91">
        <f>L173/C173</f>
        <v>1717.6973348964184</v>
      </c>
      <c r="N173" s="355">
        <v>3903.4419538105035</v>
      </c>
      <c r="O173" s="104">
        <f>M173-N173</f>
        <v>-2185.7446189140851</v>
      </c>
      <c r="P173" s="107">
        <f>O173/N173</f>
        <v>-0.55995315026533998</v>
      </c>
    </row>
    <row r="174" spans="1:16" x14ac:dyDescent="0.25">
      <c r="A174" s="95">
        <v>560</v>
      </c>
      <c r="B174" s="87" t="s">
        <v>175</v>
      </c>
      <c r="C174" s="96">
        <v>15882</v>
      </c>
      <c r="D174" s="116">
        <v>10502981.63561899</v>
      </c>
      <c r="E174" s="156">
        <v>2522589.3518362269</v>
      </c>
      <c r="F174" s="116">
        <v>1050959.4989816544</v>
      </c>
      <c r="G174" s="156">
        <v>743039.89244314632</v>
      </c>
      <c r="H174" s="117">
        <f>SUM(D174:G174)</f>
        <v>14819570.378880018</v>
      </c>
      <c r="I174" s="301">
        <f>H174/C174</f>
        <v>933.1047965545913</v>
      </c>
      <c r="J174" s="227">
        <v>-1927931</v>
      </c>
      <c r="K174" s="204">
        <v>-121.39094572471981</v>
      </c>
      <c r="L174" s="302">
        <f>SUM(H174,J174)</f>
        <v>12891639.378880018</v>
      </c>
      <c r="M174" s="91">
        <f>L174/C174</f>
        <v>811.71385082987149</v>
      </c>
      <c r="N174" s="355">
        <v>2427.1205065732352</v>
      </c>
      <c r="O174" s="104">
        <f>M174-N174</f>
        <v>-1615.4066557433637</v>
      </c>
      <c r="P174" s="107">
        <f>O174/N174</f>
        <v>-0.66556508066593645</v>
      </c>
    </row>
    <row r="175" spans="1:16" x14ac:dyDescent="0.25">
      <c r="A175" s="95">
        <v>561</v>
      </c>
      <c r="B175" s="87" t="s">
        <v>176</v>
      </c>
      <c r="C175" s="96">
        <v>1334</v>
      </c>
      <c r="D175" s="116">
        <v>910072.53426083317</v>
      </c>
      <c r="E175" s="156">
        <v>265701.57026486204</v>
      </c>
      <c r="F175" s="116">
        <v>94831.772440108471</v>
      </c>
      <c r="G175" s="156">
        <v>141117.39385588895</v>
      </c>
      <c r="H175" s="117">
        <f>SUM(D175:G175)</f>
        <v>1411723.2708216924</v>
      </c>
      <c r="I175" s="301">
        <f>H175/C175</f>
        <v>1058.2633214555415</v>
      </c>
      <c r="J175" s="227">
        <v>-296983</v>
      </c>
      <c r="K175" s="204">
        <v>-222.62593703148426</v>
      </c>
      <c r="L175" s="302">
        <f>SUM(H175,J175)</f>
        <v>1114740.2708216924</v>
      </c>
      <c r="M175" s="91">
        <f>L175/C175</f>
        <v>835.63738442405725</v>
      </c>
      <c r="N175" s="355">
        <v>3155.4696153219588</v>
      </c>
      <c r="O175" s="104">
        <f>M175-N175</f>
        <v>-2319.8322308979014</v>
      </c>
      <c r="P175" s="107">
        <f>O175/N175</f>
        <v>-0.73517812360909207</v>
      </c>
    </row>
    <row r="176" spans="1:16" x14ac:dyDescent="0.25">
      <c r="A176" s="95">
        <v>562</v>
      </c>
      <c r="B176" s="87" t="s">
        <v>177</v>
      </c>
      <c r="C176" s="96">
        <v>9008</v>
      </c>
      <c r="D176" s="116">
        <v>4869173.8741726074</v>
      </c>
      <c r="E176" s="156">
        <v>1536312.9368832647</v>
      </c>
      <c r="F176" s="116">
        <v>508312.30967310932</v>
      </c>
      <c r="G176" s="156">
        <v>277509.28513627045</v>
      </c>
      <c r="H176" s="117">
        <f>SUM(D176:G176)</f>
        <v>7191308.405865252</v>
      </c>
      <c r="I176" s="301">
        <f>H176/C176</f>
        <v>798.32464541132902</v>
      </c>
      <c r="J176" s="227">
        <v>-583528</v>
      </c>
      <c r="K176" s="204">
        <v>-64.778863232682056</v>
      </c>
      <c r="L176" s="302">
        <f>SUM(H176,J176)</f>
        <v>6607780.405865252</v>
      </c>
      <c r="M176" s="91">
        <f>L176/C176</f>
        <v>733.54578217864696</v>
      </c>
      <c r="N176" s="355">
        <v>2940.1525055447892</v>
      </c>
      <c r="O176" s="104">
        <f>M176-N176</f>
        <v>-2206.6067233661424</v>
      </c>
      <c r="P176" s="107">
        <f>O176/N176</f>
        <v>-0.75050757374140842</v>
      </c>
    </row>
    <row r="177" spans="1:16" x14ac:dyDescent="0.25">
      <c r="A177" s="95">
        <v>563</v>
      </c>
      <c r="B177" s="87" t="s">
        <v>178</v>
      </c>
      <c r="C177" s="96">
        <v>7155</v>
      </c>
      <c r="D177" s="116">
        <v>6343177.4280030653</v>
      </c>
      <c r="E177" s="156">
        <v>1198874.9814744755</v>
      </c>
      <c r="F177" s="116">
        <v>731890.51428769063</v>
      </c>
      <c r="G177" s="156">
        <v>-101233.49845807202</v>
      </c>
      <c r="H177" s="117">
        <f>SUM(D177:G177)</f>
        <v>8172709.4253071602</v>
      </c>
      <c r="I177" s="301">
        <f>H177/C177</f>
        <v>1142.2375157662</v>
      </c>
      <c r="J177" s="227">
        <v>-345425</v>
      </c>
      <c r="K177" s="204">
        <v>-48.277428371767996</v>
      </c>
      <c r="L177" s="302">
        <f>SUM(H177,J177)</f>
        <v>7827284.4253071602</v>
      </c>
      <c r="M177" s="91">
        <f>L177/C177</f>
        <v>1093.9600873944319</v>
      </c>
      <c r="N177" s="355">
        <v>4053.6114443472347</v>
      </c>
      <c r="O177" s="104">
        <f>M177-N177</f>
        <v>-2959.6513569528029</v>
      </c>
      <c r="P177" s="107">
        <f>O177/N177</f>
        <v>-0.73012704784027582</v>
      </c>
    </row>
    <row r="178" spans="1:16" x14ac:dyDescent="0.25">
      <c r="A178" s="95">
        <v>564</v>
      </c>
      <c r="B178" s="87" t="s">
        <v>179</v>
      </c>
      <c r="C178" s="96">
        <v>207327</v>
      </c>
      <c r="D178" s="116">
        <v>122470180.19969872</v>
      </c>
      <c r="E178" s="156">
        <v>26402539.986860923</v>
      </c>
      <c r="F178" s="116">
        <v>-33614100.612830855</v>
      </c>
      <c r="G178" s="156">
        <v>-19867568.683102176</v>
      </c>
      <c r="H178" s="117">
        <f>SUM(D178:G178)</f>
        <v>95391050.890626624</v>
      </c>
      <c r="I178" s="301">
        <f>H178/C178</f>
        <v>460.09950894300607</v>
      </c>
      <c r="J178" s="227">
        <v>-1815503</v>
      </c>
      <c r="K178" s="204">
        <v>-8.7567128256329365</v>
      </c>
      <c r="L178" s="302">
        <f>SUM(H178,J178)</f>
        <v>93575547.890626624</v>
      </c>
      <c r="M178" s="91">
        <f>L178/C178</f>
        <v>451.34279611737315</v>
      </c>
      <c r="N178" s="355">
        <v>1637.2252644976234</v>
      </c>
      <c r="O178" s="104">
        <f>M178-N178</f>
        <v>-1185.8824683802502</v>
      </c>
      <c r="P178" s="107">
        <f>O178/N178</f>
        <v>-0.72432455942104823</v>
      </c>
    </row>
    <row r="179" spans="1:16" x14ac:dyDescent="0.25">
      <c r="A179" s="95">
        <v>309</v>
      </c>
      <c r="B179" s="87" t="s">
        <v>118</v>
      </c>
      <c r="C179" s="96">
        <v>6552</v>
      </c>
      <c r="D179" s="116">
        <v>4214382.4531093081</v>
      </c>
      <c r="E179" s="156">
        <v>1153746.6361405971</v>
      </c>
      <c r="F179" s="116">
        <v>459195.05611444736</v>
      </c>
      <c r="G179" s="156">
        <v>168891.99647238161</v>
      </c>
      <c r="H179" s="117">
        <f>SUM(D179:G179)</f>
        <v>5996216.1418367345</v>
      </c>
      <c r="I179" s="301">
        <f>H179/C179</f>
        <v>915.17340382123541</v>
      </c>
      <c r="J179" s="227">
        <v>-657464</v>
      </c>
      <c r="K179" s="204">
        <v>-100.34554334554335</v>
      </c>
      <c r="L179" s="302">
        <f>SUM(H179,J179)</f>
        <v>5338752.1418367345</v>
      </c>
      <c r="M179" s="91">
        <f>L179/C179</f>
        <v>814.82786047569209</v>
      </c>
      <c r="N179" s="355">
        <v>3673.2178703510062</v>
      </c>
      <c r="O179" s="104">
        <f>M179-N179</f>
        <v>-2858.3900098753143</v>
      </c>
      <c r="P179" s="107">
        <f>O179/N179</f>
        <v>-0.77817056073566682</v>
      </c>
    </row>
    <row r="180" spans="1:16" x14ac:dyDescent="0.25">
      <c r="A180" s="95">
        <v>576</v>
      </c>
      <c r="B180" s="87" t="s">
        <v>180</v>
      </c>
      <c r="C180" s="96">
        <v>2861</v>
      </c>
      <c r="D180" s="116">
        <v>465724.07728519227</v>
      </c>
      <c r="E180" s="156">
        <v>578547.17804166675</v>
      </c>
      <c r="F180" s="116">
        <v>734904.1913459684</v>
      </c>
      <c r="G180" s="156">
        <v>672078.12820112973</v>
      </c>
      <c r="H180" s="117">
        <f>SUM(D180:G180)</f>
        <v>2451253.5748739573</v>
      </c>
      <c r="I180" s="301">
        <f>H180/C180</f>
        <v>856.78209537712598</v>
      </c>
      <c r="J180" s="227">
        <v>-246970</v>
      </c>
      <c r="K180" s="204">
        <v>-86.322963998601892</v>
      </c>
      <c r="L180" s="302">
        <f>SUM(H180,J180)</f>
        <v>2204283.5748739573</v>
      </c>
      <c r="M180" s="91">
        <f>L180/C180</f>
        <v>770.45913137852403</v>
      </c>
      <c r="N180" s="355">
        <v>3866.6106020630928</v>
      </c>
      <c r="O180" s="104">
        <f>M180-N180</f>
        <v>-3096.1514706845687</v>
      </c>
      <c r="P180" s="107">
        <f>O180/N180</f>
        <v>-0.80074043893444224</v>
      </c>
    </row>
    <row r="181" spans="1:16" x14ac:dyDescent="0.25">
      <c r="A181" s="95">
        <v>577</v>
      </c>
      <c r="B181" s="87" t="s">
        <v>181</v>
      </c>
      <c r="C181" s="96">
        <v>10922</v>
      </c>
      <c r="D181" s="116">
        <v>7908747.2820513351</v>
      </c>
      <c r="E181" s="156">
        <v>1411802.6129051382</v>
      </c>
      <c r="F181" s="116">
        <v>-1060080.6150269136</v>
      </c>
      <c r="G181" s="156">
        <v>-1095811.6020929555</v>
      </c>
      <c r="H181" s="117">
        <f>SUM(D181:G181)</f>
        <v>7164657.6778366044</v>
      </c>
      <c r="I181" s="301">
        <f>H181/C181</f>
        <v>655.98403935511851</v>
      </c>
      <c r="J181" s="226">
        <v>134603</v>
      </c>
      <c r="K181" s="204">
        <v>12.32402490386376</v>
      </c>
      <c r="L181" s="302">
        <f>SUM(H181,J181)</f>
        <v>7299260.6778366044</v>
      </c>
      <c r="M181" s="91">
        <f>L181/C181</f>
        <v>668.30806425898231</v>
      </c>
      <c r="N181" s="355">
        <v>1845.3262463007097</v>
      </c>
      <c r="O181" s="104">
        <f>M181-N181</f>
        <v>-1177.0181820417274</v>
      </c>
      <c r="P181" s="107">
        <f>O181/N181</f>
        <v>-0.63783744711878088</v>
      </c>
    </row>
    <row r="182" spans="1:16" x14ac:dyDescent="0.25">
      <c r="A182" s="95">
        <v>578</v>
      </c>
      <c r="B182" s="87" t="s">
        <v>182</v>
      </c>
      <c r="C182" s="96">
        <v>3235</v>
      </c>
      <c r="D182" s="116">
        <v>2091112.3182598888</v>
      </c>
      <c r="E182" s="156">
        <v>626157.24042520067</v>
      </c>
      <c r="F182" s="116">
        <v>776598.99494644359</v>
      </c>
      <c r="G182" s="156">
        <v>491960.7831034385</v>
      </c>
      <c r="H182" s="117">
        <f>SUM(D182:G182)</f>
        <v>3985829.3367349715</v>
      </c>
      <c r="I182" s="301">
        <f>H182/C182</f>
        <v>1232.0956218655244</v>
      </c>
      <c r="J182" s="226">
        <v>-116112</v>
      </c>
      <c r="K182" s="204">
        <v>-35.892426584234933</v>
      </c>
      <c r="L182" s="302">
        <f>SUM(H182,J182)</f>
        <v>3869717.3367349715</v>
      </c>
      <c r="M182" s="91">
        <f>L182/C182</f>
        <v>1196.2031952812895</v>
      </c>
      <c r="N182" s="355">
        <v>4206.4328737688083</v>
      </c>
      <c r="O182" s="104">
        <f>M182-N182</f>
        <v>-3010.2296784875189</v>
      </c>
      <c r="P182" s="107">
        <f>O182/N182</f>
        <v>-0.71562527415074717</v>
      </c>
    </row>
    <row r="183" spans="1:16" x14ac:dyDescent="0.25">
      <c r="A183" s="95">
        <v>445</v>
      </c>
      <c r="B183" s="87" t="s">
        <v>149</v>
      </c>
      <c r="C183" s="96">
        <v>15105</v>
      </c>
      <c r="D183" s="116">
        <v>12006278.886584586</v>
      </c>
      <c r="E183" s="156">
        <v>1975520.7882978497</v>
      </c>
      <c r="F183" s="116">
        <v>-3638510.8923792094</v>
      </c>
      <c r="G183" s="156">
        <v>-282518.85009673849</v>
      </c>
      <c r="H183" s="117">
        <f>SUM(D183:G183)</f>
        <v>10060769.932406487</v>
      </c>
      <c r="I183" s="301">
        <f>H183/C183</f>
        <v>666.05560625001567</v>
      </c>
      <c r="J183" s="227">
        <v>-334651</v>
      </c>
      <c r="K183" s="204">
        <v>-22.154981794107911</v>
      </c>
      <c r="L183" s="302">
        <f>SUM(H183,J183)</f>
        <v>9726118.9324064869</v>
      </c>
      <c r="M183" s="91">
        <f>L183/C183</f>
        <v>643.90062445590775</v>
      </c>
      <c r="N183" s="355">
        <v>2310.3970145844464</v>
      </c>
      <c r="O183" s="104">
        <f>M183-N183</f>
        <v>-1666.4963901285387</v>
      </c>
      <c r="P183" s="107">
        <f>O183/N183</f>
        <v>-0.72130303995751943</v>
      </c>
    </row>
    <row r="184" spans="1:16" x14ac:dyDescent="0.25">
      <c r="A184" s="95">
        <v>580</v>
      </c>
      <c r="B184" s="87" t="s">
        <v>183</v>
      </c>
      <c r="C184" s="96">
        <v>4655</v>
      </c>
      <c r="D184" s="116">
        <v>1474830.5547064096</v>
      </c>
      <c r="E184" s="156">
        <v>946421.21676676394</v>
      </c>
      <c r="F184" s="116">
        <v>-90023.145456283091</v>
      </c>
      <c r="G184" s="156">
        <v>198552.16048116839</v>
      </c>
      <c r="H184" s="117">
        <f>SUM(D184:G184)</f>
        <v>2529780.7864980591</v>
      </c>
      <c r="I184" s="301">
        <f>H184/C184</f>
        <v>543.45451911880969</v>
      </c>
      <c r="J184" s="227">
        <v>-235989</v>
      </c>
      <c r="K184" s="204">
        <v>-50.695810955961335</v>
      </c>
      <c r="L184" s="302">
        <f>SUM(H184,J184)</f>
        <v>2293791.7864980591</v>
      </c>
      <c r="M184" s="91">
        <f>L184/C184</f>
        <v>492.75870816284834</v>
      </c>
      <c r="N184" s="355">
        <v>3973.6504651406517</v>
      </c>
      <c r="O184" s="104">
        <f>M184-N184</f>
        <v>-3480.8917569778032</v>
      </c>
      <c r="P184" s="107">
        <f>O184/N184</f>
        <v>-0.87599344419303204</v>
      </c>
    </row>
    <row r="185" spans="1:16" x14ac:dyDescent="0.25">
      <c r="A185" s="95">
        <v>581</v>
      </c>
      <c r="B185" s="87" t="s">
        <v>184</v>
      </c>
      <c r="C185" s="96">
        <v>6352</v>
      </c>
      <c r="D185" s="116">
        <v>3513694.8035634561</v>
      </c>
      <c r="E185" s="156">
        <v>1145502.3630867475</v>
      </c>
      <c r="F185" s="116">
        <v>865036.66287583194</v>
      </c>
      <c r="G185" s="156">
        <v>492932.93288683234</v>
      </c>
      <c r="H185" s="117">
        <f>SUM(D185:G185)</f>
        <v>6017166.7624128684</v>
      </c>
      <c r="I185" s="301">
        <f>H185/C185</f>
        <v>947.28695881814679</v>
      </c>
      <c r="J185" s="227">
        <v>-355742</v>
      </c>
      <c r="K185" s="204">
        <v>-56.004722921914357</v>
      </c>
      <c r="L185" s="302">
        <f>SUM(H185,J185)</f>
        <v>5661424.7624128684</v>
      </c>
      <c r="M185" s="91">
        <f>L185/C185</f>
        <v>891.28223589623246</v>
      </c>
      <c r="N185" s="355">
        <v>3471.8430303392379</v>
      </c>
      <c r="O185" s="104">
        <f>M185-N185</f>
        <v>-2580.5607944430053</v>
      </c>
      <c r="P185" s="107">
        <f>O185/N185</f>
        <v>-0.74328268066625569</v>
      </c>
    </row>
    <row r="186" spans="1:16" x14ac:dyDescent="0.25">
      <c r="A186" s="95">
        <v>599</v>
      </c>
      <c r="B186" s="87" t="s">
        <v>192</v>
      </c>
      <c r="C186" s="96">
        <v>11174</v>
      </c>
      <c r="D186" s="116">
        <v>17683134.890062962</v>
      </c>
      <c r="E186" s="156">
        <v>1839753.1483936934</v>
      </c>
      <c r="F186" s="116">
        <v>-1772266.2416052865</v>
      </c>
      <c r="G186" s="156">
        <v>-1741145.7746184517</v>
      </c>
      <c r="H186" s="117">
        <f>SUM(D186:G186)</f>
        <v>16009476.022232918</v>
      </c>
      <c r="I186" s="301">
        <f>H186/C186</f>
        <v>1432.743513713345</v>
      </c>
      <c r="J186" s="227">
        <v>-853420</v>
      </c>
      <c r="K186" s="204">
        <v>-76.37551458743512</v>
      </c>
      <c r="L186" s="302">
        <f>SUM(H186,J186)</f>
        <v>15156056.022232918</v>
      </c>
      <c r="M186" s="91">
        <f>L186/C186</f>
        <v>1356.36799912591</v>
      </c>
      <c r="N186" s="355">
        <v>2853.6495929940379</v>
      </c>
      <c r="O186" s="104">
        <f>M186-N186</f>
        <v>-1497.2815938681279</v>
      </c>
      <c r="P186" s="107">
        <f>O186/N186</f>
        <v>-0.52469006620297265</v>
      </c>
    </row>
    <row r="187" spans="1:16" x14ac:dyDescent="0.25">
      <c r="A187" s="95">
        <v>583</v>
      </c>
      <c r="B187" s="87" t="s">
        <v>185</v>
      </c>
      <c r="C187" s="96">
        <v>931</v>
      </c>
      <c r="D187" s="116">
        <v>760621.8675427438</v>
      </c>
      <c r="E187" s="156">
        <v>176214.46013043879</v>
      </c>
      <c r="F187" s="116">
        <v>-942906.30604184628</v>
      </c>
      <c r="G187" s="156">
        <v>45135.549925724401</v>
      </c>
      <c r="H187" s="117">
        <f>SUM(D187:G187)</f>
        <v>39065.571557060706</v>
      </c>
      <c r="I187" s="301">
        <f>H187/C187</f>
        <v>41.960871704683896</v>
      </c>
      <c r="J187" s="227">
        <v>-156686</v>
      </c>
      <c r="K187" s="204">
        <v>-168.29860365198712</v>
      </c>
      <c r="L187" s="302">
        <f>SUM(H187,J187)</f>
        <v>-117620.4284429393</v>
      </c>
      <c r="M187" s="91">
        <f>L187/C187</f>
        <v>-126.33773194730323</v>
      </c>
      <c r="N187" s="355">
        <v>5530.9184826677192</v>
      </c>
      <c r="O187" s="104">
        <f>M187-N187</f>
        <v>-5657.2562146150221</v>
      </c>
      <c r="P187" s="107">
        <f>O187/N187</f>
        <v>-1.0228420889483743</v>
      </c>
    </row>
    <row r="188" spans="1:16" x14ac:dyDescent="0.25">
      <c r="A188" s="95">
        <v>854</v>
      </c>
      <c r="B188" s="87" t="s">
        <v>271</v>
      </c>
      <c r="C188" s="96">
        <v>3304</v>
      </c>
      <c r="D188" s="116">
        <v>2584963.2541766437</v>
      </c>
      <c r="E188" s="156">
        <v>632269.61351884715</v>
      </c>
      <c r="F188" s="116">
        <v>1491880.0519337854</v>
      </c>
      <c r="G188" s="156">
        <v>847525.09871245676</v>
      </c>
      <c r="H188" s="117">
        <f>SUM(D188:G188)</f>
        <v>5556638.0183417322</v>
      </c>
      <c r="I188" s="301">
        <f>H188/C188</f>
        <v>1681.7911677789746</v>
      </c>
      <c r="J188" s="227">
        <v>-318879</v>
      </c>
      <c r="K188" s="204">
        <v>-96.51301452784503</v>
      </c>
      <c r="L188" s="302">
        <f>SUM(H188,J188)</f>
        <v>5237759.0183417322</v>
      </c>
      <c r="M188" s="91">
        <f>L188/C188</f>
        <v>1585.2781532511297</v>
      </c>
      <c r="N188" s="355">
        <v>5124.1746872286358</v>
      </c>
      <c r="O188" s="104">
        <f>M188-N188</f>
        <v>-3538.8965339775059</v>
      </c>
      <c r="P188" s="107">
        <f>O188/N188</f>
        <v>-0.69062761322282062</v>
      </c>
    </row>
    <row r="189" spans="1:16" x14ac:dyDescent="0.25">
      <c r="A189" s="95">
        <v>584</v>
      </c>
      <c r="B189" s="87" t="s">
        <v>186</v>
      </c>
      <c r="C189" s="96">
        <v>2706</v>
      </c>
      <c r="D189" s="116">
        <v>5551720.5143105388</v>
      </c>
      <c r="E189" s="156">
        <v>502410.46286527463</v>
      </c>
      <c r="F189" s="116">
        <v>-563894.62093995651</v>
      </c>
      <c r="G189" s="156">
        <v>-524363.52410063765</v>
      </c>
      <c r="H189" s="117">
        <f>SUM(D189:G189)</f>
        <v>4965872.8321352182</v>
      </c>
      <c r="I189" s="301">
        <f>H189/C189</f>
        <v>1835.134084307176</v>
      </c>
      <c r="J189" s="226">
        <v>300087</v>
      </c>
      <c r="K189" s="204">
        <v>110.89689578713968</v>
      </c>
      <c r="L189" s="302">
        <f>SUM(H189,J189)</f>
        <v>5265959.8321352182</v>
      </c>
      <c r="M189" s="91">
        <f>L189/C189</f>
        <v>1946.0309800943157</v>
      </c>
      <c r="N189" s="355">
        <v>5058.5303386816331</v>
      </c>
      <c r="O189" s="104">
        <f>M189-N189</f>
        <v>-3112.4993585873171</v>
      </c>
      <c r="P189" s="107">
        <f>O189/N189</f>
        <v>-0.61529716146735702</v>
      </c>
    </row>
    <row r="190" spans="1:16" x14ac:dyDescent="0.25">
      <c r="A190" s="95">
        <v>588</v>
      </c>
      <c r="B190" s="87" t="s">
        <v>187</v>
      </c>
      <c r="C190" s="96">
        <v>1654</v>
      </c>
      <c r="D190" s="116">
        <v>452310.08535526047</v>
      </c>
      <c r="E190" s="156">
        <v>361955.16447912273</v>
      </c>
      <c r="F190" s="116">
        <v>-88875.886865136243</v>
      </c>
      <c r="G190" s="156">
        <v>5335.8548621977125</v>
      </c>
      <c r="H190" s="117">
        <f>SUM(D190:G190)</f>
        <v>730725.21783144469</v>
      </c>
      <c r="I190" s="301">
        <f>H190/C190</f>
        <v>441.79275564174407</v>
      </c>
      <c r="J190" s="227">
        <v>-353048</v>
      </c>
      <c r="K190" s="204">
        <v>-213.45102781136637</v>
      </c>
      <c r="L190" s="302">
        <f>SUM(H190,J190)</f>
        <v>377677.21783144469</v>
      </c>
      <c r="M190" s="91">
        <f>L190/C190</f>
        <v>228.34172783037769</v>
      </c>
      <c r="N190" s="355">
        <v>3786.0672298122586</v>
      </c>
      <c r="O190" s="104">
        <f>M190-N190</f>
        <v>-3557.7255019818808</v>
      </c>
      <c r="P190" s="107">
        <f>O190/N190</f>
        <v>-0.93968894000815173</v>
      </c>
    </row>
    <row r="191" spans="1:16" x14ac:dyDescent="0.25">
      <c r="A191" s="95">
        <v>592</v>
      </c>
      <c r="B191" s="87" t="s">
        <v>188</v>
      </c>
      <c r="C191" s="96">
        <v>3772</v>
      </c>
      <c r="D191" s="116">
        <v>3595570.5653844834</v>
      </c>
      <c r="E191" s="156">
        <v>627813.99252990331</v>
      </c>
      <c r="F191" s="116">
        <v>20323.747115839138</v>
      </c>
      <c r="G191" s="156">
        <v>-40490.19374769854</v>
      </c>
      <c r="H191" s="117">
        <f>SUM(D191:G191)</f>
        <v>4203218.1112825274</v>
      </c>
      <c r="I191" s="301">
        <f>H191/C191</f>
        <v>1114.3208142318472</v>
      </c>
      <c r="J191" s="227">
        <v>-80318</v>
      </c>
      <c r="K191" s="204">
        <v>-21.293213149522799</v>
      </c>
      <c r="L191" s="302">
        <f>SUM(H191,J191)</f>
        <v>4122900.1112825274</v>
      </c>
      <c r="M191" s="91">
        <f>L191/C191</f>
        <v>1093.0276010823243</v>
      </c>
      <c r="N191" s="355">
        <v>2906.8056023399172</v>
      </c>
      <c r="O191" s="104">
        <f>M191-N191</f>
        <v>-1813.7780012575929</v>
      </c>
      <c r="P191" s="107">
        <f>O191/N191</f>
        <v>-0.62397636766543307</v>
      </c>
    </row>
    <row r="192" spans="1:16" x14ac:dyDescent="0.25">
      <c r="A192" s="95">
        <v>593</v>
      </c>
      <c r="B192" s="87" t="s">
        <v>189</v>
      </c>
      <c r="C192" s="96">
        <v>17375</v>
      </c>
      <c r="D192" s="116">
        <v>4345297.876355608</v>
      </c>
      <c r="E192" s="156">
        <v>3088056.7809643662</v>
      </c>
      <c r="F192" s="116">
        <v>-997867.65030126646</v>
      </c>
      <c r="G192" s="156">
        <v>-1197937.3169826134</v>
      </c>
      <c r="H192" s="117">
        <f>SUM(D192:G192)</f>
        <v>5237549.6900360938</v>
      </c>
      <c r="I192" s="301">
        <f>H192/C192</f>
        <v>301.44170877905577</v>
      </c>
      <c r="J192" s="227">
        <v>-1972004</v>
      </c>
      <c r="K192" s="204">
        <v>-113.49663309352518</v>
      </c>
      <c r="L192" s="302">
        <f>SUM(H192,J192)</f>
        <v>3265545.6900360938</v>
      </c>
      <c r="M192" s="91">
        <f>L192/C192</f>
        <v>187.94507568553058</v>
      </c>
      <c r="N192" s="355">
        <v>3165.1651612262094</v>
      </c>
      <c r="O192" s="104">
        <f>M192-N192</f>
        <v>-2977.2200855406791</v>
      </c>
      <c r="P192" s="107">
        <f>O192/N192</f>
        <v>-0.94062076823418628</v>
      </c>
    </row>
    <row r="193" spans="1:16" x14ac:dyDescent="0.25">
      <c r="A193" s="95">
        <v>595</v>
      </c>
      <c r="B193" s="87" t="s">
        <v>190</v>
      </c>
      <c r="C193" s="96">
        <v>4321</v>
      </c>
      <c r="D193" s="116">
        <v>3580670.3119226587</v>
      </c>
      <c r="E193" s="156">
        <v>885669.0596942408</v>
      </c>
      <c r="F193" s="116">
        <v>782995.95002958796</v>
      </c>
      <c r="G193" s="156">
        <v>261895.41159787012</v>
      </c>
      <c r="H193" s="117">
        <f>SUM(D193:G193)</f>
        <v>5511230.7332443586</v>
      </c>
      <c r="I193" s="301">
        <f>H193/C193</f>
        <v>1275.4526112576623</v>
      </c>
      <c r="J193" s="226">
        <v>-6024</v>
      </c>
      <c r="K193" s="204">
        <v>-1.3941217310807683</v>
      </c>
      <c r="L193" s="302">
        <f>SUM(H193,J193)</f>
        <v>5505206.7332443586</v>
      </c>
      <c r="M193" s="91">
        <f>L193/C193</f>
        <v>1274.0584895265815</v>
      </c>
      <c r="N193" s="355">
        <v>5278.6253327147815</v>
      </c>
      <c r="O193" s="104">
        <f>M193-N193</f>
        <v>-4004.5668431882</v>
      </c>
      <c r="P193" s="107">
        <f>O193/N193</f>
        <v>-0.75863820422516381</v>
      </c>
    </row>
    <row r="194" spans="1:16" x14ac:dyDescent="0.25">
      <c r="A194" s="95">
        <v>598</v>
      </c>
      <c r="B194" s="87" t="s">
        <v>191</v>
      </c>
      <c r="C194" s="96">
        <v>19066</v>
      </c>
      <c r="D194" s="116">
        <v>11385321.633950144</v>
      </c>
      <c r="E194" s="156">
        <v>2785540.2845203206</v>
      </c>
      <c r="F194" s="116">
        <v>-3194629.4466780969</v>
      </c>
      <c r="G194" s="156">
        <v>-1309068.6171758429</v>
      </c>
      <c r="H194" s="117">
        <f>SUM(D194:G194)</f>
        <v>9667163.8546165247</v>
      </c>
      <c r="I194" s="301">
        <f>H194/C194</f>
        <v>507.03681184393815</v>
      </c>
      <c r="J194" s="226">
        <v>2237859</v>
      </c>
      <c r="K194" s="204">
        <v>117.37433127032413</v>
      </c>
      <c r="L194" s="302">
        <f>SUM(H194,J194)</f>
        <v>11905022.854616525</v>
      </c>
      <c r="M194" s="91">
        <f>L194/C194</f>
        <v>624.41114311426225</v>
      </c>
      <c r="N194" s="355">
        <v>2620.8927302823049</v>
      </c>
      <c r="O194" s="104">
        <f>M194-N194</f>
        <v>-1996.4815871680426</v>
      </c>
      <c r="P194" s="107">
        <f>O194/N194</f>
        <v>-0.76175631459475834</v>
      </c>
    </row>
    <row r="195" spans="1:16" x14ac:dyDescent="0.25">
      <c r="A195" s="95">
        <v>601</v>
      </c>
      <c r="B195" s="87" t="s">
        <v>193</v>
      </c>
      <c r="C195" s="96">
        <v>3931</v>
      </c>
      <c r="D195" s="116">
        <v>3380492.0612664949</v>
      </c>
      <c r="E195" s="156">
        <v>800903.48012665054</v>
      </c>
      <c r="F195" s="116">
        <v>1470644.4666104612</v>
      </c>
      <c r="G195" s="156">
        <v>943677.06132598873</v>
      </c>
      <c r="H195" s="117">
        <f>SUM(D195:G195)</f>
        <v>6595717.0693295952</v>
      </c>
      <c r="I195" s="301">
        <f>H195/C195</f>
        <v>1677.8725691502405</v>
      </c>
      <c r="J195" s="226">
        <v>419846</v>
      </c>
      <c r="K195" s="204">
        <v>106.80386670058509</v>
      </c>
      <c r="L195" s="302">
        <f>SUM(H195,J195)</f>
        <v>7015563.0693295952</v>
      </c>
      <c r="M195" s="91">
        <f>L195/C195</f>
        <v>1784.6764358508256</v>
      </c>
      <c r="N195" s="355">
        <v>4890.6447131843133</v>
      </c>
      <c r="O195" s="104">
        <f>M195-N195</f>
        <v>-3105.968277333488</v>
      </c>
      <c r="P195" s="107">
        <f>O195/N195</f>
        <v>-0.63508360543147757</v>
      </c>
    </row>
    <row r="196" spans="1:16" x14ac:dyDescent="0.25">
      <c r="A196" s="95">
        <v>604</v>
      </c>
      <c r="B196" s="87" t="s">
        <v>194</v>
      </c>
      <c r="C196" s="96">
        <v>19803</v>
      </c>
      <c r="D196" s="116">
        <v>11441857.87907715</v>
      </c>
      <c r="E196" s="156">
        <v>1865698.989405687</v>
      </c>
      <c r="F196" s="116">
        <v>565201.94075148017</v>
      </c>
      <c r="G196" s="156">
        <v>121922.43167020851</v>
      </c>
      <c r="H196" s="117">
        <f>SUM(D196:G196)</f>
        <v>13994681.240904525</v>
      </c>
      <c r="I196" s="301">
        <f>H196/C196</f>
        <v>706.69500787277309</v>
      </c>
      <c r="J196" s="227">
        <v>-2325320</v>
      </c>
      <c r="K196" s="204">
        <v>-117.42261273544412</v>
      </c>
      <c r="L196" s="302">
        <f>SUM(H196,J196)</f>
        <v>11669361.240904525</v>
      </c>
      <c r="M196" s="91">
        <f>L196/C196</f>
        <v>589.27239513732889</v>
      </c>
      <c r="N196" s="355">
        <v>974.68065400357398</v>
      </c>
      <c r="O196" s="104">
        <f>M196-N196</f>
        <v>-385.40825886624509</v>
      </c>
      <c r="P196" s="107">
        <f>O196/N196</f>
        <v>-0.39542003556052102</v>
      </c>
    </row>
    <row r="197" spans="1:16" x14ac:dyDescent="0.25">
      <c r="A197" s="95">
        <v>607</v>
      </c>
      <c r="B197" s="87" t="s">
        <v>195</v>
      </c>
      <c r="C197" s="96">
        <v>4201</v>
      </c>
      <c r="D197" s="116">
        <v>2828104.1162792523</v>
      </c>
      <c r="E197" s="156">
        <v>866664.79152936931</v>
      </c>
      <c r="F197" s="116">
        <v>814462.69973785558</v>
      </c>
      <c r="G197" s="156">
        <v>756450.96838037472</v>
      </c>
      <c r="H197" s="117">
        <f>SUM(D197:G197)</f>
        <v>5265682.5759268515</v>
      </c>
      <c r="I197" s="301">
        <f>H197/C197</f>
        <v>1253.4355096231495</v>
      </c>
      <c r="J197" s="227">
        <v>-585937</v>
      </c>
      <c r="K197" s="204">
        <v>-139.47560104736968</v>
      </c>
      <c r="L197" s="302">
        <f>SUM(H197,J197)</f>
        <v>4679745.5759268515</v>
      </c>
      <c r="M197" s="91">
        <f>L197/C197</f>
        <v>1113.95990857578</v>
      </c>
      <c r="N197" s="355">
        <v>3977.5645391263506</v>
      </c>
      <c r="O197" s="104">
        <f>M197-N197</f>
        <v>-2863.6046305505706</v>
      </c>
      <c r="P197" s="107">
        <f>O197/N197</f>
        <v>-0.71993919957350205</v>
      </c>
    </row>
    <row r="198" spans="1:16" x14ac:dyDescent="0.25">
      <c r="A198" s="95">
        <v>608</v>
      </c>
      <c r="B198" s="87" t="s">
        <v>196</v>
      </c>
      <c r="C198" s="96">
        <v>2063</v>
      </c>
      <c r="D198" s="116">
        <v>1432185.9785809615</v>
      </c>
      <c r="E198" s="156">
        <v>386700.25897937792</v>
      </c>
      <c r="F198" s="116">
        <v>-307148.29775534582</v>
      </c>
      <c r="G198" s="156">
        <v>-225825.26876833785</v>
      </c>
      <c r="H198" s="117">
        <f>SUM(D198:G198)</f>
        <v>1285912.6710366558</v>
      </c>
      <c r="I198" s="301">
        <f>H198/C198</f>
        <v>623.32170190821898</v>
      </c>
      <c r="J198" s="226">
        <v>378114</v>
      </c>
      <c r="K198" s="204">
        <v>183.28356761997091</v>
      </c>
      <c r="L198" s="302">
        <f>SUM(H198,J198)</f>
        <v>1664026.6710366558</v>
      </c>
      <c r="M198" s="91">
        <f>L198/C198</f>
        <v>806.60526952818987</v>
      </c>
      <c r="N198" s="355">
        <v>3828.1909385448339</v>
      </c>
      <c r="O198" s="104">
        <f>M198-N198</f>
        <v>-3021.5856690166438</v>
      </c>
      <c r="P198" s="107">
        <f>O198/N198</f>
        <v>-0.78929857928277847</v>
      </c>
    </row>
    <row r="199" spans="1:16" x14ac:dyDescent="0.25">
      <c r="A199" s="95">
        <v>609</v>
      </c>
      <c r="B199" s="87" t="s">
        <v>197</v>
      </c>
      <c r="C199" s="96">
        <v>83684</v>
      </c>
      <c r="D199" s="116">
        <v>29110800.930194966</v>
      </c>
      <c r="E199" s="156">
        <v>12330388.641749952</v>
      </c>
      <c r="F199" s="116">
        <v>-11461999.895892872</v>
      </c>
      <c r="G199" s="156">
        <v>-1985304.120020584</v>
      </c>
      <c r="H199" s="117">
        <f>SUM(D199:G199)</f>
        <v>27993885.556031466</v>
      </c>
      <c r="I199" s="301">
        <f>H199/C199</f>
        <v>334.51897084306995</v>
      </c>
      <c r="J199" s="227">
        <v>-5604125</v>
      </c>
      <c r="K199" s="204">
        <v>-66.967699918741928</v>
      </c>
      <c r="L199" s="302">
        <f>SUM(H199,J199)</f>
        <v>22389760.556031466</v>
      </c>
      <c r="M199" s="91">
        <f>L199/C199</f>
        <v>267.55127092432804</v>
      </c>
      <c r="N199" s="355">
        <v>2188.3028526801886</v>
      </c>
      <c r="O199" s="104">
        <f>M199-N199</f>
        <v>-1920.7515817558606</v>
      </c>
      <c r="P199" s="107">
        <f>O199/N199</f>
        <v>-0.87773572081367224</v>
      </c>
    </row>
    <row r="200" spans="1:16" x14ac:dyDescent="0.25">
      <c r="A200" s="95">
        <v>611</v>
      </c>
      <c r="B200" s="87" t="s">
        <v>198</v>
      </c>
      <c r="C200" s="96">
        <v>5070</v>
      </c>
      <c r="D200" s="116">
        <v>3917681.2015806776</v>
      </c>
      <c r="E200" s="156">
        <v>649599.47780332551</v>
      </c>
      <c r="F200" s="116">
        <v>405146.79652881576</v>
      </c>
      <c r="G200" s="156">
        <v>206270.78246899784</v>
      </c>
      <c r="H200" s="117">
        <f>SUM(D200:G200)</f>
        <v>5178698.2583818166</v>
      </c>
      <c r="I200" s="301">
        <f>H200/C200</f>
        <v>1021.4394986946384</v>
      </c>
      <c r="J200" s="227">
        <v>-1287903</v>
      </c>
      <c r="K200" s="204">
        <v>-254.02426035502958</v>
      </c>
      <c r="L200" s="302">
        <f>SUM(H200,J200)</f>
        <v>3890795.2583818166</v>
      </c>
      <c r="M200" s="91">
        <f>L200/C200</f>
        <v>767.41523833960878</v>
      </c>
      <c r="N200" s="355">
        <v>1237.7216102484097</v>
      </c>
      <c r="O200" s="104">
        <f>M200-N200</f>
        <v>-470.30637190880088</v>
      </c>
      <c r="P200" s="107">
        <f>O200/N200</f>
        <v>-0.37997750706995476</v>
      </c>
    </row>
    <row r="201" spans="1:16" x14ac:dyDescent="0.25">
      <c r="A201" s="95">
        <v>638</v>
      </c>
      <c r="B201" s="87" t="s">
        <v>212</v>
      </c>
      <c r="C201" s="96">
        <v>50619</v>
      </c>
      <c r="D201" s="116">
        <v>22388359.891269054</v>
      </c>
      <c r="E201" s="156">
        <v>6304340.5555159226</v>
      </c>
      <c r="F201" s="116">
        <v>9261072.6168589182</v>
      </c>
      <c r="G201" s="156">
        <v>2906906.2535959617</v>
      </c>
      <c r="H201" s="117">
        <f>SUM(D201:G201)</f>
        <v>40860679.317239858</v>
      </c>
      <c r="I201" s="301">
        <f>H201/C201</f>
        <v>807.22020026551013</v>
      </c>
      <c r="J201" s="227">
        <v>-691202</v>
      </c>
      <c r="K201" s="204">
        <v>-13.654991208834627</v>
      </c>
      <c r="L201" s="302">
        <f>SUM(H201,J201)</f>
        <v>40169477.317239858</v>
      </c>
      <c r="M201" s="91">
        <f>L201/C201</f>
        <v>793.56520905667549</v>
      </c>
      <c r="N201" s="355">
        <v>1298.4774823150749</v>
      </c>
      <c r="O201" s="104">
        <f>M201-N201</f>
        <v>-504.91227325839941</v>
      </c>
      <c r="P201" s="107">
        <f>O201/N201</f>
        <v>-0.38884946418799943</v>
      </c>
    </row>
    <row r="202" spans="1:16" x14ac:dyDescent="0.25">
      <c r="A202" s="95">
        <v>614</v>
      </c>
      <c r="B202" s="87" t="s">
        <v>199</v>
      </c>
      <c r="C202" s="96">
        <v>3117</v>
      </c>
      <c r="D202" s="116">
        <v>3517932.5171171459</v>
      </c>
      <c r="E202" s="156">
        <v>706036.11213041889</v>
      </c>
      <c r="F202" s="116">
        <v>-1376047.8800798538</v>
      </c>
      <c r="G202" s="156">
        <v>-908956.86532927467</v>
      </c>
      <c r="H202" s="117">
        <f>SUM(D202:G202)</f>
        <v>1938963.8838384363</v>
      </c>
      <c r="I202" s="301">
        <f>H202/C202</f>
        <v>622.06091878037739</v>
      </c>
      <c r="J202" s="226">
        <v>276859</v>
      </c>
      <c r="K202" s="204">
        <v>88.822264998395895</v>
      </c>
      <c r="L202" s="302">
        <f>SUM(H202,J202)</f>
        <v>2215822.8838384366</v>
      </c>
      <c r="M202" s="91">
        <f>L202/C202</f>
        <v>710.8831837787734</v>
      </c>
      <c r="N202" s="355">
        <v>5975.6594483864628</v>
      </c>
      <c r="O202" s="104">
        <f>M202-N202</f>
        <v>-5264.7762646076899</v>
      </c>
      <c r="P202" s="107">
        <f>O202/N202</f>
        <v>-0.88103686464751196</v>
      </c>
    </row>
    <row r="203" spans="1:16" x14ac:dyDescent="0.25">
      <c r="A203" s="95">
        <v>615</v>
      </c>
      <c r="B203" s="87" t="s">
        <v>200</v>
      </c>
      <c r="C203" s="96">
        <v>7779</v>
      </c>
      <c r="D203" s="116">
        <v>11602226.374860687</v>
      </c>
      <c r="E203" s="156">
        <v>1460202.257750859</v>
      </c>
      <c r="F203" s="116">
        <v>1692798.5331174333</v>
      </c>
      <c r="G203" s="156">
        <v>225535.90983834298</v>
      </c>
      <c r="H203" s="117">
        <f>SUM(D203:G203)</f>
        <v>14980763.075567324</v>
      </c>
      <c r="I203" s="301">
        <f>H203/C203</f>
        <v>1925.7954847110584</v>
      </c>
      <c r="J203" s="227">
        <v>-170506</v>
      </c>
      <c r="K203" s="204">
        <v>-21.918755624116212</v>
      </c>
      <c r="L203" s="302">
        <f>SUM(H203,J203)</f>
        <v>14810257.075567324</v>
      </c>
      <c r="M203" s="91">
        <f>L203/C203</f>
        <v>1903.8767290869423</v>
      </c>
      <c r="N203" s="355">
        <v>5126.9915737982928</v>
      </c>
      <c r="O203" s="104">
        <f>M203-N203</f>
        <v>-3223.1148447113505</v>
      </c>
      <c r="P203" s="107">
        <f>O203/N203</f>
        <v>-0.62865616186755902</v>
      </c>
    </row>
    <row r="204" spans="1:16" x14ac:dyDescent="0.25">
      <c r="A204" s="95">
        <v>616</v>
      </c>
      <c r="B204" s="87" t="s">
        <v>201</v>
      </c>
      <c r="C204" s="96">
        <v>1833</v>
      </c>
      <c r="D204" s="116">
        <v>1252900.9067723663</v>
      </c>
      <c r="E204" s="156">
        <v>343900.48485028639</v>
      </c>
      <c r="F204" s="116">
        <v>-48547.106787587356</v>
      </c>
      <c r="G204" s="156">
        <v>-54654.045638078213</v>
      </c>
      <c r="H204" s="117">
        <f>SUM(D204:G204)</f>
        <v>1493600.2391969874</v>
      </c>
      <c r="I204" s="301">
        <f>H204/C204</f>
        <v>814.83919214238267</v>
      </c>
      <c r="J204" s="227">
        <v>-488692</v>
      </c>
      <c r="K204" s="204">
        <v>-266.60774686306598</v>
      </c>
      <c r="L204" s="302">
        <f>SUM(H204,J204)</f>
        <v>1004908.2391969874</v>
      </c>
      <c r="M204" s="91">
        <f>L204/C204</f>
        <v>548.23144527931663</v>
      </c>
      <c r="N204" s="355">
        <v>2205.709049187079</v>
      </c>
      <c r="O204" s="104">
        <f>M204-N204</f>
        <v>-1657.4776039077624</v>
      </c>
      <c r="P204" s="107">
        <f>O204/N204</f>
        <v>-0.75144888421191858</v>
      </c>
    </row>
    <row r="205" spans="1:16" x14ac:dyDescent="0.25">
      <c r="A205" s="95">
        <v>619</v>
      </c>
      <c r="B205" s="87" t="s">
        <v>202</v>
      </c>
      <c r="C205" s="96">
        <v>2785</v>
      </c>
      <c r="D205" s="116">
        <v>1730802.2724259086</v>
      </c>
      <c r="E205" s="156">
        <v>613450.40943049849</v>
      </c>
      <c r="F205" s="116">
        <v>666946.11612885189</v>
      </c>
      <c r="G205" s="156">
        <v>377491.73167544929</v>
      </c>
      <c r="H205" s="117">
        <f>SUM(D205:G205)</f>
        <v>3388690.5296607078</v>
      </c>
      <c r="I205" s="301">
        <f>H205/C205</f>
        <v>1216.7650016735038</v>
      </c>
      <c r="J205" s="226">
        <v>-195770</v>
      </c>
      <c r="K205" s="204">
        <v>-70.294434470377013</v>
      </c>
      <c r="L205" s="302">
        <f>SUM(H205,J205)</f>
        <v>3192920.5296607078</v>
      </c>
      <c r="M205" s="91">
        <f>L205/C205</f>
        <v>1146.4705672031266</v>
      </c>
      <c r="N205" s="355">
        <v>4219.0917214402243</v>
      </c>
      <c r="O205" s="104">
        <f>M205-N205</f>
        <v>-3072.6211542370975</v>
      </c>
      <c r="P205" s="107">
        <f>O205/N205</f>
        <v>-0.72826602432530929</v>
      </c>
    </row>
    <row r="206" spans="1:16" x14ac:dyDescent="0.25">
      <c r="A206" s="95">
        <v>620</v>
      </c>
      <c r="B206" s="87" t="s">
        <v>203</v>
      </c>
      <c r="C206" s="96">
        <v>2491</v>
      </c>
      <c r="D206" s="116">
        <v>2583177.0277535552</v>
      </c>
      <c r="E206" s="156">
        <v>529235.48414487508</v>
      </c>
      <c r="F206" s="116">
        <v>278668.82411139284</v>
      </c>
      <c r="G206" s="156">
        <v>379741.7941603958</v>
      </c>
      <c r="H206" s="117">
        <f>SUM(D206:G206)</f>
        <v>3770823.1301702186</v>
      </c>
      <c r="I206" s="301">
        <f>H206/C206</f>
        <v>1513.7788559495057</v>
      </c>
      <c r="J206" s="227">
        <v>-116298</v>
      </c>
      <c r="K206" s="204">
        <v>-46.687274187073463</v>
      </c>
      <c r="L206" s="302">
        <f>SUM(H206,J206)</f>
        <v>3654525.1301702186</v>
      </c>
      <c r="M206" s="91">
        <f>L206/C206</f>
        <v>1467.0915817624323</v>
      </c>
      <c r="N206" s="355">
        <v>6148.0041740725037</v>
      </c>
      <c r="O206" s="104">
        <f>M206-N206</f>
        <v>-4680.912592310071</v>
      </c>
      <c r="P206" s="107">
        <f>O206/N206</f>
        <v>-0.76137108235067841</v>
      </c>
    </row>
    <row r="207" spans="1:16" x14ac:dyDescent="0.25">
      <c r="A207" s="95">
        <v>623</v>
      </c>
      <c r="B207" s="87" t="s">
        <v>204</v>
      </c>
      <c r="C207" s="96">
        <v>2137</v>
      </c>
      <c r="D207" s="116">
        <v>882528.00037847587</v>
      </c>
      <c r="E207" s="156">
        <v>444833.43097479898</v>
      </c>
      <c r="F207" s="116">
        <v>-50950.369143552416</v>
      </c>
      <c r="G207" s="156">
        <v>-176135.67777893282</v>
      </c>
      <c r="H207" s="117">
        <f>SUM(D207:G207)</f>
        <v>1100275.3844307896</v>
      </c>
      <c r="I207" s="301">
        <f>H207/C207</f>
        <v>514.86915509161895</v>
      </c>
      <c r="J207" s="227">
        <v>-468164</v>
      </c>
      <c r="K207" s="204">
        <v>-219.07533926064576</v>
      </c>
      <c r="L207" s="302">
        <f>SUM(H207,J207)</f>
        <v>632111.38443078962</v>
      </c>
      <c r="M207" s="91">
        <f>L207/C207</f>
        <v>295.79381583097313</v>
      </c>
      <c r="N207" s="355">
        <v>3899.4001492543825</v>
      </c>
      <c r="O207" s="104">
        <f>M207-N207</f>
        <v>-3603.6063334234095</v>
      </c>
      <c r="P207" s="107">
        <f>O207/N207</f>
        <v>-0.92414376455118807</v>
      </c>
    </row>
    <row r="208" spans="1:16" x14ac:dyDescent="0.25">
      <c r="A208" s="95">
        <v>624</v>
      </c>
      <c r="B208" s="87" t="s">
        <v>205</v>
      </c>
      <c r="C208" s="96">
        <v>5125</v>
      </c>
      <c r="D208" s="116">
        <v>2699118.7407385041</v>
      </c>
      <c r="E208" s="156">
        <v>639358.94383104797</v>
      </c>
      <c r="F208" s="116">
        <v>1072308.7215875685</v>
      </c>
      <c r="G208" s="156">
        <v>1152969.1661855704</v>
      </c>
      <c r="H208" s="117">
        <f>SUM(D208:G208)</f>
        <v>5563755.5723426919</v>
      </c>
      <c r="I208" s="301">
        <f>H208/C208</f>
        <v>1085.6108433839399</v>
      </c>
      <c r="J208" s="227">
        <v>-842338</v>
      </c>
      <c r="K208" s="204">
        <v>-164.35863414634147</v>
      </c>
      <c r="L208" s="302">
        <f>SUM(H208,J208)</f>
        <v>4721417.5723426919</v>
      </c>
      <c r="M208" s="91">
        <f>L208/C208</f>
        <v>921.25220923759844</v>
      </c>
      <c r="N208" s="355">
        <v>2016.7380011887724</v>
      </c>
      <c r="O208" s="104">
        <f>M208-N208</f>
        <v>-1095.485791951174</v>
      </c>
      <c r="P208" s="107">
        <f>O208/N208</f>
        <v>-0.5431968809559975</v>
      </c>
    </row>
    <row r="209" spans="1:16" x14ac:dyDescent="0.25">
      <c r="A209" s="95">
        <v>625</v>
      </c>
      <c r="B209" s="87" t="s">
        <v>206</v>
      </c>
      <c r="C209" s="96">
        <v>3051</v>
      </c>
      <c r="D209" s="116">
        <v>2644616.5522814612</v>
      </c>
      <c r="E209" s="156">
        <v>497617.98391323397</v>
      </c>
      <c r="F209" s="116">
        <v>700380.42276682029</v>
      </c>
      <c r="G209" s="156">
        <v>472137.31671769067</v>
      </c>
      <c r="H209" s="117">
        <f>SUM(D209:G209)</f>
        <v>4314752.2756792065</v>
      </c>
      <c r="I209" s="301">
        <f>H209/C209</f>
        <v>1414.2092021236338</v>
      </c>
      <c r="J209" s="226">
        <v>590379</v>
      </c>
      <c r="K209" s="204">
        <v>193.50344149459193</v>
      </c>
      <c r="L209" s="302">
        <f>SUM(H209,J209)</f>
        <v>4905131.2756792065</v>
      </c>
      <c r="M209" s="91">
        <f>L209/C209</f>
        <v>1607.7126436182257</v>
      </c>
      <c r="N209" s="355">
        <v>3793.3682238922552</v>
      </c>
      <c r="O209" s="104">
        <f>M209-N209</f>
        <v>-2185.6555802740295</v>
      </c>
      <c r="P209" s="107">
        <f>O209/N209</f>
        <v>-0.57617806953404527</v>
      </c>
    </row>
    <row r="210" spans="1:16" x14ac:dyDescent="0.25">
      <c r="A210" s="95">
        <v>626</v>
      </c>
      <c r="B210" s="87" t="s">
        <v>207</v>
      </c>
      <c r="C210" s="96">
        <v>5033</v>
      </c>
      <c r="D210" s="116">
        <v>1973125.8073739107</v>
      </c>
      <c r="E210" s="156">
        <v>897696.8655556445</v>
      </c>
      <c r="F210" s="116">
        <v>-435699.88770963531</v>
      </c>
      <c r="G210" s="156">
        <v>-425485.40478657681</v>
      </c>
      <c r="H210" s="117">
        <f>SUM(D210:G210)</f>
        <v>2009637.3804333431</v>
      </c>
      <c r="I210" s="301">
        <f>H210/C210</f>
        <v>399.29214791045956</v>
      </c>
      <c r="J210" s="227">
        <v>-294930</v>
      </c>
      <c r="K210" s="204">
        <v>-58.599244983111461</v>
      </c>
      <c r="L210" s="302">
        <f>SUM(H210,J210)</f>
        <v>1714707.3804333431</v>
      </c>
      <c r="M210" s="91">
        <f>L210/C210</f>
        <v>340.69290292734814</v>
      </c>
      <c r="N210" s="355">
        <v>4065.8299347501343</v>
      </c>
      <c r="O210" s="104">
        <f>M210-N210</f>
        <v>-3725.137031822786</v>
      </c>
      <c r="P210" s="107">
        <f>O210/N210</f>
        <v>-0.91620581568956216</v>
      </c>
    </row>
    <row r="211" spans="1:16" x14ac:dyDescent="0.25">
      <c r="A211" s="95">
        <v>630</v>
      </c>
      <c r="B211" s="87" t="s">
        <v>208</v>
      </c>
      <c r="C211" s="96">
        <v>1593</v>
      </c>
      <c r="D211" s="116">
        <v>2910758.927288631</v>
      </c>
      <c r="E211" s="156">
        <v>269643.52057322545</v>
      </c>
      <c r="F211" s="116">
        <v>170562.37906087487</v>
      </c>
      <c r="G211" s="156">
        <v>-119623.16263838134</v>
      </c>
      <c r="H211" s="117">
        <f>SUM(D211:G211)</f>
        <v>3231341.6642843499</v>
      </c>
      <c r="I211" s="301">
        <f>H211/C211</f>
        <v>2028.4630660918706</v>
      </c>
      <c r="J211" s="227">
        <v>-86061</v>
      </c>
      <c r="K211" s="204">
        <v>-54.024482109227868</v>
      </c>
      <c r="L211" s="302">
        <f>SUM(H211,J211)</f>
        <v>3145280.6642843499</v>
      </c>
      <c r="M211" s="91">
        <f>L211/C211</f>
        <v>1974.4385839826427</v>
      </c>
      <c r="N211" s="355">
        <v>4286.4643026315143</v>
      </c>
      <c r="O211" s="104">
        <f>M211-N211</f>
        <v>-2312.0257186488716</v>
      </c>
      <c r="P211" s="107">
        <f>O211/N211</f>
        <v>-0.53937827435760743</v>
      </c>
    </row>
    <row r="212" spans="1:16" x14ac:dyDescent="0.25">
      <c r="A212" s="95">
        <v>631</v>
      </c>
      <c r="B212" s="87" t="s">
        <v>209</v>
      </c>
      <c r="C212" s="96">
        <v>1994</v>
      </c>
      <c r="D212" s="116">
        <v>795552.27903390606</v>
      </c>
      <c r="E212" s="156">
        <v>309927.66841612593</v>
      </c>
      <c r="F212" s="116">
        <v>386775.32654680114</v>
      </c>
      <c r="G212" s="156">
        <v>448735.98963340331</v>
      </c>
      <c r="H212" s="117">
        <f>SUM(D212:G212)</f>
        <v>1940991.2636302365</v>
      </c>
      <c r="I212" s="301">
        <f>H212/C212</f>
        <v>973.41587945347874</v>
      </c>
      <c r="J212" s="227">
        <v>-524950</v>
      </c>
      <c r="K212" s="204">
        <v>-263.26479438314942</v>
      </c>
      <c r="L212" s="302">
        <f>SUM(H212,J212)</f>
        <v>1416041.2636302365</v>
      </c>
      <c r="M212" s="91">
        <f>L212/C212</f>
        <v>710.15108507032926</v>
      </c>
      <c r="N212" s="355">
        <v>2112.1099650797478</v>
      </c>
      <c r="O212" s="104">
        <f>M212-N212</f>
        <v>-1401.9588800094184</v>
      </c>
      <c r="P212" s="107">
        <f>O212/N212</f>
        <v>-0.66377172741405255</v>
      </c>
    </row>
    <row r="213" spans="1:16" x14ac:dyDescent="0.25">
      <c r="A213" s="95">
        <v>635</v>
      </c>
      <c r="B213" s="87" t="s">
        <v>210</v>
      </c>
      <c r="C213" s="96">
        <v>6415</v>
      </c>
      <c r="D213" s="116">
        <v>3527638.7115859082</v>
      </c>
      <c r="E213" s="156">
        <v>1138458.4975363277</v>
      </c>
      <c r="F213" s="116">
        <v>-181064.71777115462</v>
      </c>
      <c r="G213" s="156">
        <v>-175482.44308744321</v>
      </c>
      <c r="H213" s="117">
        <f>SUM(D213:G213)</f>
        <v>4309550.0482636383</v>
      </c>
      <c r="I213" s="301">
        <f>H213/C213</f>
        <v>671.79268094522808</v>
      </c>
      <c r="J213" s="227">
        <v>-782555</v>
      </c>
      <c r="K213" s="204">
        <v>-121.98830865159782</v>
      </c>
      <c r="L213" s="302">
        <f>SUM(H213,J213)</f>
        <v>3526995.0482636383</v>
      </c>
      <c r="M213" s="91">
        <f>L213/C213</f>
        <v>549.80437229363031</v>
      </c>
      <c r="N213" s="355">
        <v>2856.6654384056556</v>
      </c>
      <c r="O213" s="104">
        <f>M213-N213</f>
        <v>-2306.8610661120251</v>
      </c>
      <c r="P213" s="107">
        <f>O213/N213</f>
        <v>-0.80753630967703249</v>
      </c>
    </row>
    <row r="214" spans="1:16" x14ac:dyDescent="0.25">
      <c r="A214" s="95">
        <v>636</v>
      </c>
      <c r="B214" s="87" t="s">
        <v>211</v>
      </c>
      <c r="C214" s="96">
        <v>8229</v>
      </c>
      <c r="D214" s="116">
        <v>6449348.0796936955</v>
      </c>
      <c r="E214" s="156">
        <v>1464246.7720130603</v>
      </c>
      <c r="F214" s="116">
        <v>462682.71966832597</v>
      </c>
      <c r="G214" s="156">
        <v>189967.66476530678</v>
      </c>
      <c r="H214" s="117">
        <f>SUM(D214:G214)</f>
        <v>8566245.236140389</v>
      </c>
      <c r="I214" s="301">
        <f>H214/C214</f>
        <v>1040.982529607533</v>
      </c>
      <c r="J214" s="227">
        <v>-688258</v>
      </c>
      <c r="K214" s="204">
        <v>-83.638109126260787</v>
      </c>
      <c r="L214" s="302">
        <f>SUM(H214,J214)</f>
        <v>7877987.236140389</v>
      </c>
      <c r="M214" s="91">
        <f>L214/C214</f>
        <v>957.34442048127221</v>
      </c>
      <c r="N214" s="355">
        <v>2784.941218060485</v>
      </c>
      <c r="O214" s="104">
        <f>M214-N214</f>
        <v>-1827.5967975792128</v>
      </c>
      <c r="P214" s="107">
        <f>O214/N214</f>
        <v>-0.65624250369349091</v>
      </c>
    </row>
    <row r="215" spans="1:16" x14ac:dyDescent="0.25">
      <c r="A215" s="95">
        <v>678</v>
      </c>
      <c r="B215" s="87" t="s">
        <v>213</v>
      </c>
      <c r="C215" s="96">
        <v>24353</v>
      </c>
      <c r="D215" s="116">
        <v>17756784.677476086</v>
      </c>
      <c r="E215" s="156">
        <v>3166497.6396577125</v>
      </c>
      <c r="F215" s="116">
        <v>995038.7096203235</v>
      </c>
      <c r="G215" s="156">
        <v>822986.59842020739</v>
      </c>
      <c r="H215" s="117">
        <f>SUM(D215:G215)</f>
        <v>22741307.625174329</v>
      </c>
      <c r="I215" s="301">
        <f>H215/C215</f>
        <v>933.81955509277418</v>
      </c>
      <c r="J215" s="227">
        <v>-907211</v>
      </c>
      <c r="K215" s="204">
        <v>-37.25253562189463</v>
      </c>
      <c r="L215" s="302">
        <f>SUM(H215,J215)</f>
        <v>21834096.625174329</v>
      </c>
      <c r="M215" s="91">
        <f>L215/C215</f>
        <v>896.56701947087947</v>
      </c>
      <c r="N215" s="355">
        <v>2866.4682633735347</v>
      </c>
      <c r="O215" s="104">
        <f>M215-N215</f>
        <v>-1969.9012439026551</v>
      </c>
      <c r="P215" s="107">
        <f>O215/N215</f>
        <v>-0.68722241549755947</v>
      </c>
    </row>
    <row r="216" spans="1:16" x14ac:dyDescent="0.25">
      <c r="A216" s="95">
        <v>710</v>
      </c>
      <c r="B216" s="87" t="s">
        <v>229</v>
      </c>
      <c r="C216" s="96">
        <v>27528</v>
      </c>
      <c r="D216" s="116">
        <v>17396138.773386192</v>
      </c>
      <c r="E216" s="156">
        <v>4352876.9183169007</v>
      </c>
      <c r="F216" s="116">
        <v>-5312203.037800258</v>
      </c>
      <c r="G216" s="156">
        <v>-1837939.1759329145</v>
      </c>
      <c r="H216" s="117">
        <f>SUM(D216:G216)</f>
        <v>14598873.47796992</v>
      </c>
      <c r="I216" s="301">
        <f>H216/C216</f>
        <v>530.32815598553907</v>
      </c>
      <c r="J216" s="227">
        <v>-695997</v>
      </c>
      <c r="K216" s="204">
        <v>-25.283238884045335</v>
      </c>
      <c r="L216" s="302">
        <f>SUM(H216,J216)</f>
        <v>13902876.47796992</v>
      </c>
      <c r="M216" s="91">
        <f>L216/C216</f>
        <v>505.04491710149375</v>
      </c>
      <c r="N216" s="355">
        <v>2571.2390647253796</v>
      </c>
      <c r="O216" s="104">
        <f>M216-N216</f>
        <v>-2066.1941476238858</v>
      </c>
      <c r="P216" s="107">
        <f>O216/N216</f>
        <v>-0.8035791677132772</v>
      </c>
    </row>
    <row r="217" spans="1:16" x14ac:dyDescent="0.25">
      <c r="A217" s="95">
        <v>680</v>
      </c>
      <c r="B217" s="87" t="s">
        <v>214</v>
      </c>
      <c r="C217" s="96">
        <v>24407</v>
      </c>
      <c r="D217" s="116">
        <v>8168581.0357271852</v>
      </c>
      <c r="E217" s="156">
        <v>3081151.2341016764</v>
      </c>
      <c r="F217" s="116">
        <v>-884442.54797897511</v>
      </c>
      <c r="G217" s="156">
        <v>110566.49955260698</v>
      </c>
      <c r="H217" s="117">
        <f>SUM(D217:G217)</f>
        <v>10475856.221402494</v>
      </c>
      <c r="I217" s="301">
        <f>H217/C217</f>
        <v>429.2152342115989</v>
      </c>
      <c r="J217" s="227">
        <v>-980961</v>
      </c>
      <c r="K217" s="204">
        <v>-40.191789240791579</v>
      </c>
      <c r="L217" s="302">
        <f>SUM(H217,J217)</f>
        <v>9494895.2214024942</v>
      </c>
      <c r="M217" s="91">
        <f>L217/C217</f>
        <v>389.0234449708073</v>
      </c>
      <c r="N217" s="355">
        <v>1596.5911683570373</v>
      </c>
      <c r="O217" s="104">
        <f>M217-N217</f>
        <v>-1207.56772338623</v>
      </c>
      <c r="P217" s="107">
        <f>O217/N217</f>
        <v>-0.75634122705869056</v>
      </c>
    </row>
    <row r="218" spans="1:16" x14ac:dyDescent="0.25">
      <c r="A218" s="95">
        <v>681</v>
      </c>
      <c r="B218" s="87" t="s">
        <v>215</v>
      </c>
      <c r="C218" s="96">
        <v>3364</v>
      </c>
      <c r="D218" s="116">
        <v>1166562.1082549826</v>
      </c>
      <c r="E218" s="156">
        <v>725644.11759509821</v>
      </c>
      <c r="F218" s="116">
        <v>41302.413415659874</v>
      </c>
      <c r="G218" s="156">
        <v>170464.32727272026</v>
      </c>
      <c r="H218" s="117">
        <f>SUM(D218:G218)</f>
        <v>2103972.9665384609</v>
      </c>
      <c r="I218" s="301">
        <f>H218/C218</f>
        <v>625.4378616345009</v>
      </c>
      <c r="J218" s="227">
        <v>-70396</v>
      </c>
      <c r="K218" s="204">
        <v>-20.92627824019025</v>
      </c>
      <c r="L218" s="302">
        <f>SUM(H218,J218)</f>
        <v>2033576.9665384609</v>
      </c>
      <c r="M218" s="91">
        <f>L218/C218</f>
        <v>604.51158339431061</v>
      </c>
      <c r="N218" s="355">
        <v>3678.2475443408753</v>
      </c>
      <c r="O218" s="104">
        <f>M218-N218</f>
        <v>-3073.7359609465648</v>
      </c>
      <c r="P218" s="107">
        <f>O218/N218</f>
        <v>-0.83565228383707491</v>
      </c>
    </row>
    <row r="219" spans="1:16" x14ac:dyDescent="0.25">
      <c r="A219" s="95">
        <v>683</v>
      </c>
      <c r="B219" s="87" t="s">
        <v>216</v>
      </c>
      <c r="C219" s="96">
        <v>3712</v>
      </c>
      <c r="D219" s="116">
        <v>7403089.9534165347</v>
      </c>
      <c r="E219" s="156">
        <v>712417.75478340639</v>
      </c>
      <c r="F219" s="116">
        <v>-778570.25604441052</v>
      </c>
      <c r="G219" s="156">
        <v>-213518.35812886918</v>
      </c>
      <c r="H219" s="117">
        <f>SUM(D219:G219)</f>
        <v>7123419.0940266615</v>
      </c>
      <c r="I219" s="301">
        <f>H219/C219</f>
        <v>1919.0245404166653</v>
      </c>
      <c r="J219" s="226">
        <v>155471</v>
      </c>
      <c r="K219" s="204">
        <v>41.883351293103445</v>
      </c>
      <c r="L219" s="302">
        <f>SUM(H219,J219)</f>
        <v>7278890.0940266615</v>
      </c>
      <c r="M219" s="91">
        <f>L219/C219</f>
        <v>1960.9078917097688</v>
      </c>
      <c r="N219" s="355">
        <v>5793.9793083386321</v>
      </c>
      <c r="O219" s="104">
        <f>M219-N219</f>
        <v>-3833.0714166288635</v>
      </c>
      <c r="P219" s="107">
        <f>O219/N219</f>
        <v>-0.66156111588323219</v>
      </c>
    </row>
    <row r="220" spans="1:16" x14ac:dyDescent="0.25">
      <c r="A220" s="95">
        <v>684</v>
      </c>
      <c r="B220" s="87" t="s">
        <v>217</v>
      </c>
      <c r="C220" s="96">
        <v>39040</v>
      </c>
      <c r="D220" s="116">
        <v>6824758.5714088473</v>
      </c>
      <c r="E220" s="156">
        <v>6458382.2458433248</v>
      </c>
      <c r="F220" s="116">
        <v>3398411.929181213</v>
      </c>
      <c r="G220" s="156">
        <v>4334755.7306840569</v>
      </c>
      <c r="H220" s="117">
        <f>SUM(D220:G220)</f>
        <v>21016308.477117442</v>
      </c>
      <c r="I220" s="301">
        <f>H220/C220</f>
        <v>538.3275736966558</v>
      </c>
      <c r="J220" s="227">
        <v>-1150120</v>
      </c>
      <c r="K220" s="204">
        <v>-29.460040983606557</v>
      </c>
      <c r="L220" s="302">
        <f>SUM(H220,J220)</f>
        <v>19866188.477117442</v>
      </c>
      <c r="M220" s="91">
        <f>L220/C220</f>
        <v>508.86753271304923</v>
      </c>
      <c r="N220" s="355">
        <v>1684.7892648129925</v>
      </c>
      <c r="O220" s="104">
        <f>M220-N220</f>
        <v>-1175.9217320999433</v>
      </c>
      <c r="P220" s="107">
        <f>O220/N220</f>
        <v>-0.69796368997547453</v>
      </c>
    </row>
    <row r="221" spans="1:16" x14ac:dyDescent="0.25">
      <c r="A221" s="95">
        <v>686</v>
      </c>
      <c r="B221" s="87" t="s">
        <v>218</v>
      </c>
      <c r="C221" s="96">
        <v>3053</v>
      </c>
      <c r="D221" s="116">
        <v>1918649.214744092</v>
      </c>
      <c r="E221" s="156">
        <v>607715.43769627833</v>
      </c>
      <c r="F221" s="116">
        <v>-311666.81421914458</v>
      </c>
      <c r="G221" s="156">
        <v>-319235.3837693141</v>
      </c>
      <c r="H221" s="117">
        <f>SUM(D221:G221)</f>
        <v>1895462.4544519114</v>
      </c>
      <c r="I221" s="301">
        <f>H221/C221</f>
        <v>620.85242530360676</v>
      </c>
      <c r="J221" s="227">
        <v>105714</v>
      </c>
      <c r="K221" s="204">
        <v>34.626269243367183</v>
      </c>
      <c r="L221" s="302">
        <f>SUM(H221,J221)</f>
        <v>2001176.4544519114</v>
      </c>
      <c r="M221" s="91">
        <f>L221/C221</f>
        <v>655.47869454697388</v>
      </c>
      <c r="N221" s="355">
        <v>4275.9024039542455</v>
      </c>
      <c r="O221" s="104">
        <f>M221-N221</f>
        <v>-3620.4237094072714</v>
      </c>
      <c r="P221" s="107">
        <f>O221/N221</f>
        <v>-0.8467040094411874</v>
      </c>
    </row>
    <row r="222" spans="1:16" x14ac:dyDescent="0.25">
      <c r="A222" s="95">
        <v>687</v>
      </c>
      <c r="B222" s="87" t="s">
        <v>219</v>
      </c>
      <c r="C222" s="96">
        <v>1561</v>
      </c>
      <c r="D222" s="116">
        <v>990860.08524251904</v>
      </c>
      <c r="E222" s="156">
        <v>351885.34462856408</v>
      </c>
      <c r="F222" s="116">
        <v>-393969.85235152743</v>
      </c>
      <c r="G222" s="156">
        <v>-401204.78748843359</v>
      </c>
      <c r="H222" s="117">
        <f>SUM(D222:G222)</f>
        <v>547570.79003112228</v>
      </c>
      <c r="I222" s="301">
        <f>H222/C222</f>
        <v>350.78205639405655</v>
      </c>
      <c r="J222" s="226">
        <v>105677</v>
      </c>
      <c r="K222" s="204">
        <v>67.698270339525948</v>
      </c>
      <c r="L222" s="302">
        <f>SUM(H222,J222)</f>
        <v>653247.79003112228</v>
      </c>
      <c r="M222" s="91">
        <f>L222/C222</f>
        <v>418.4803267335825</v>
      </c>
      <c r="N222" s="355">
        <v>5346.5407755454153</v>
      </c>
      <c r="O222" s="104">
        <f>M222-N222</f>
        <v>-4928.0604488118324</v>
      </c>
      <c r="P222" s="107">
        <f>O222/N222</f>
        <v>-0.92172876925437974</v>
      </c>
    </row>
    <row r="223" spans="1:16" x14ac:dyDescent="0.25">
      <c r="A223" s="95">
        <v>689</v>
      </c>
      <c r="B223" s="87" t="s">
        <v>220</v>
      </c>
      <c r="C223" s="96">
        <v>3146</v>
      </c>
      <c r="D223" s="116">
        <v>-102544.32453462061</v>
      </c>
      <c r="E223" s="156">
        <v>550312.2965823235</v>
      </c>
      <c r="F223" s="116">
        <v>1091943.5566966967</v>
      </c>
      <c r="G223" s="156">
        <v>775489.09414293093</v>
      </c>
      <c r="H223" s="117">
        <f>SUM(D223:G223)</f>
        <v>2315200.6228873306</v>
      </c>
      <c r="I223" s="301">
        <f>H223/C223</f>
        <v>735.91882482114772</v>
      </c>
      <c r="J223" s="227">
        <v>-494646</v>
      </c>
      <c r="K223" s="204">
        <v>-157.23013350286078</v>
      </c>
      <c r="L223" s="302">
        <f>SUM(H223,J223)</f>
        <v>1820554.6228873306</v>
      </c>
      <c r="M223" s="91">
        <f>L223/C223</f>
        <v>578.68869131828694</v>
      </c>
      <c r="N223" s="355">
        <v>3496.5208763832716</v>
      </c>
      <c r="O223" s="104">
        <f>M223-N223</f>
        <v>-2917.8321850649845</v>
      </c>
      <c r="P223" s="107">
        <f>O223/N223</f>
        <v>-0.83449585694541295</v>
      </c>
    </row>
    <row r="224" spans="1:16" x14ac:dyDescent="0.25">
      <c r="A224" s="95">
        <v>691</v>
      </c>
      <c r="B224" s="87" t="s">
        <v>221</v>
      </c>
      <c r="C224" s="96">
        <v>2710</v>
      </c>
      <c r="D224" s="116">
        <v>3606219.9726582919</v>
      </c>
      <c r="E224" s="156">
        <v>538221.9239828873</v>
      </c>
      <c r="F224" s="116">
        <v>-57186.620394049409</v>
      </c>
      <c r="G224" s="156">
        <v>-345606.46337477589</v>
      </c>
      <c r="H224" s="117">
        <f>SUM(D224:G224)</f>
        <v>3741648.8128723539</v>
      </c>
      <c r="I224" s="301">
        <f>H224/C224</f>
        <v>1380.6822187720863</v>
      </c>
      <c r="J224" s="227">
        <v>2184</v>
      </c>
      <c r="K224" s="204">
        <v>0.80590405904059037</v>
      </c>
      <c r="L224" s="302">
        <f>SUM(H224,J224)</f>
        <v>3743832.8128723539</v>
      </c>
      <c r="M224" s="91">
        <f>L224/C224</f>
        <v>1381.4881228311269</v>
      </c>
      <c r="N224" s="355">
        <v>4704.0286864981317</v>
      </c>
      <c r="O224" s="104">
        <f>M224-N224</f>
        <v>-3322.5405636670048</v>
      </c>
      <c r="P224" s="107">
        <f>O224/N224</f>
        <v>-0.70631809138486312</v>
      </c>
    </row>
    <row r="225" spans="1:16" x14ac:dyDescent="0.25">
      <c r="A225" s="95">
        <v>694</v>
      </c>
      <c r="B225" s="87" t="s">
        <v>222</v>
      </c>
      <c r="C225" s="96">
        <v>28710</v>
      </c>
      <c r="D225" s="116">
        <v>8664968.1976085622</v>
      </c>
      <c r="E225" s="156">
        <v>3748867.6943703853</v>
      </c>
      <c r="F225" s="116">
        <v>-12653.860886809442</v>
      </c>
      <c r="G225" s="156">
        <v>1683871.5960449514</v>
      </c>
      <c r="H225" s="117">
        <f>SUM(D225:G225)</f>
        <v>14085053.627137089</v>
      </c>
      <c r="I225" s="301">
        <f>H225/C225</f>
        <v>490.59747917579551</v>
      </c>
      <c r="J225" s="227">
        <v>-504462</v>
      </c>
      <c r="K225" s="204">
        <v>-17.570950888192268</v>
      </c>
      <c r="L225" s="302">
        <f>SUM(H225,J225)</f>
        <v>13580591.627137089</v>
      </c>
      <c r="M225" s="91">
        <f>L225/C225</f>
        <v>473.02652828760324</v>
      </c>
      <c r="N225" s="355">
        <v>1673.6437959173832</v>
      </c>
      <c r="O225" s="104">
        <f>M225-N225</f>
        <v>-1200.6172676297799</v>
      </c>
      <c r="P225" s="107">
        <f>O225/N225</f>
        <v>-0.71736726211307067</v>
      </c>
    </row>
    <row r="226" spans="1:16" x14ac:dyDescent="0.25">
      <c r="A226" s="95">
        <v>697</v>
      </c>
      <c r="B226" s="87" t="s">
        <v>223</v>
      </c>
      <c r="C226" s="96">
        <v>1235</v>
      </c>
      <c r="D226" s="116">
        <v>718253.14822595753</v>
      </c>
      <c r="E226" s="156">
        <v>266299.47606822953</v>
      </c>
      <c r="F226" s="116">
        <v>-67591.483519913701</v>
      </c>
      <c r="G226" s="156">
        <v>-33359.460410357933</v>
      </c>
      <c r="H226" s="117">
        <f>SUM(D226:G226)</f>
        <v>883601.68036391539</v>
      </c>
      <c r="I226" s="301">
        <f>H226/C226</f>
        <v>715.4669476630894</v>
      </c>
      <c r="J226" s="227">
        <v>-257531</v>
      </c>
      <c r="K226" s="204">
        <v>-208.52712550607288</v>
      </c>
      <c r="L226" s="302">
        <f>SUM(H226,J226)</f>
        <v>626070.68036391539</v>
      </c>
      <c r="M226" s="91">
        <f>L226/C226</f>
        <v>506.93982215701652</v>
      </c>
      <c r="N226" s="355">
        <v>4878.0495526057084</v>
      </c>
      <c r="O226" s="104">
        <f>M226-N226</f>
        <v>-4371.1097304486921</v>
      </c>
      <c r="P226" s="107">
        <f>O226/N226</f>
        <v>-0.89607735290712165</v>
      </c>
    </row>
    <row r="227" spans="1:16" x14ac:dyDescent="0.25">
      <c r="A227" s="95">
        <v>698</v>
      </c>
      <c r="B227" s="87" t="s">
        <v>224</v>
      </c>
      <c r="C227" s="96">
        <v>63528</v>
      </c>
      <c r="D227" s="116">
        <v>39374160.671044923</v>
      </c>
      <c r="E227" s="156">
        <v>8756985.8509002998</v>
      </c>
      <c r="F227" s="116">
        <v>-17869452.484358255</v>
      </c>
      <c r="G227" s="156">
        <v>-11431865.907932207</v>
      </c>
      <c r="H227" s="117">
        <f>SUM(D227:G227)</f>
        <v>18829828.129654761</v>
      </c>
      <c r="I227" s="301">
        <f>H227/C227</f>
        <v>296.40202949336924</v>
      </c>
      <c r="J227" s="227">
        <v>-3819856</v>
      </c>
      <c r="K227" s="204">
        <v>-60.128699156277548</v>
      </c>
      <c r="L227" s="302">
        <f>SUM(H227,J227)</f>
        <v>15009972.129654761</v>
      </c>
      <c r="M227" s="91">
        <f>L227/C227</f>
        <v>236.27333033709169</v>
      </c>
      <c r="N227" s="355">
        <v>1926.3722945591069</v>
      </c>
      <c r="O227" s="104">
        <f>M227-N227</f>
        <v>-1690.0989642220152</v>
      </c>
      <c r="P227" s="107">
        <f>O227/N227</f>
        <v>-0.87734804377926956</v>
      </c>
    </row>
    <row r="228" spans="1:16" x14ac:dyDescent="0.25">
      <c r="A228" s="95">
        <v>700</v>
      </c>
      <c r="B228" s="87" t="s">
        <v>225</v>
      </c>
      <c r="C228" s="96">
        <v>4922</v>
      </c>
      <c r="D228" s="116">
        <v>431943.57091453363</v>
      </c>
      <c r="E228" s="156">
        <v>752137.4258441031</v>
      </c>
      <c r="F228" s="116">
        <v>665456.92356818356</v>
      </c>
      <c r="G228" s="156">
        <v>723967.45600372169</v>
      </c>
      <c r="H228" s="117">
        <f>SUM(D228:G228)</f>
        <v>2573505.3763305419</v>
      </c>
      <c r="I228" s="301">
        <f>H228/C228</f>
        <v>522.85765467910232</v>
      </c>
      <c r="J228" s="227">
        <v>-1000953</v>
      </c>
      <c r="K228" s="204">
        <v>-203.36306379520519</v>
      </c>
      <c r="L228" s="302">
        <f>SUM(H228,J228)</f>
        <v>1572552.3763305419</v>
      </c>
      <c r="M228" s="91">
        <f>L228/C228</f>
        <v>319.49459088389716</v>
      </c>
      <c r="N228" s="355">
        <v>2471.0104289978058</v>
      </c>
      <c r="O228" s="104">
        <f>M228-N228</f>
        <v>-2151.5158381139086</v>
      </c>
      <c r="P228" s="107">
        <f>O228/N228</f>
        <v>-0.87070285615367549</v>
      </c>
    </row>
    <row r="229" spans="1:16" x14ac:dyDescent="0.25">
      <c r="A229" s="95">
        <v>702</v>
      </c>
      <c r="B229" s="87" t="s">
        <v>226</v>
      </c>
      <c r="C229" s="96">
        <v>4215</v>
      </c>
      <c r="D229" s="116">
        <v>1083360.2806440257</v>
      </c>
      <c r="E229" s="156">
        <v>827158.69729926134</v>
      </c>
      <c r="F229" s="116">
        <v>877341.44346547942</v>
      </c>
      <c r="G229" s="156">
        <v>447031.73241468932</v>
      </c>
      <c r="H229" s="117">
        <f>SUM(D229:G229)</f>
        <v>3234892.1538234558</v>
      </c>
      <c r="I229" s="301">
        <f>H229/C229</f>
        <v>767.47144811944383</v>
      </c>
      <c r="J229" s="227">
        <v>-912196</v>
      </c>
      <c r="K229" s="204">
        <v>-216.41660735468565</v>
      </c>
      <c r="L229" s="302">
        <f>SUM(H229,J229)</f>
        <v>2322696.1538234558</v>
      </c>
      <c r="M229" s="91">
        <f>L229/C229</f>
        <v>551.05484076475818</v>
      </c>
      <c r="N229" s="355">
        <v>3488.5927444314202</v>
      </c>
      <c r="O229" s="104">
        <f>M229-N229</f>
        <v>-2937.5379036666618</v>
      </c>
      <c r="P229" s="107">
        <f>O229/N229</f>
        <v>-0.84204093709580574</v>
      </c>
    </row>
    <row r="230" spans="1:16" x14ac:dyDescent="0.25">
      <c r="A230" s="95">
        <v>704</v>
      </c>
      <c r="B230" s="87" t="s">
        <v>227</v>
      </c>
      <c r="C230" s="96">
        <v>6354</v>
      </c>
      <c r="D230" s="116">
        <v>4446601.1193503989</v>
      </c>
      <c r="E230" s="156">
        <v>767567.76551582967</v>
      </c>
      <c r="F230" s="116">
        <v>735458.17938424658</v>
      </c>
      <c r="G230" s="156">
        <v>179632.76263761011</v>
      </c>
      <c r="H230" s="117">
        <f>SUM(D230:G230)</f>
        <v>6129259.8268880853</v>
      </c>
      <c r="I230" s="301">
        <f>H230/C230</f>
        <v>964.63012698899672</v>
      </c>
      <c r="J230" s="227">
        <v>-971431</v>
      </c>
      <c r="K230" s="204">
        <v>-152.88495435945862</v>
      </c>
      <c r="L230" s="302">
        <f>SUM(H230,J230)</f>
        <v>5157828.8268880853</v>
      </c>
      <c r="M230" s="91">
        <f>L230/C230</f>
        <v>811.74517262953816</v>
      </c>
      <c r="N230" s="355">
        <v>1193.1150348722229</v>
      </c>
      <c r="O230" s="104">
        <f>M230-N230</f>
        <v>-381.36986224268469</v>
      </c>
      <c r="P230" s="107">
        <f>O230/N230</f>
        <v>-0.31964215611743396</v>
      </c>
    </row>
    <row r="231" spans="1:16" x14ac:dyDescent="0.25">
      <c r="A231" s="95">
        <v>707</v>
      </c>
      <c r="B231" s="87" t="s">
        <v>228</v>
      </c>
      <c r="C231" s="96">
        <v>2066</v>
      </c>
      <c r="D231" s="116">
        <v>1085909.5643275334</v>
      </c>
      <c r="E231" s="156">
        <v>487951.22244938323</v>
      </c>
      <c r="F231" s="116">
        <v>-102491.66709498902</v>
      </c>
      <c r="G231" s="156">
        <v>124519.14476214103</v>
      </c>
      <c r="H231" s="117">
        <f>SUM(D231:G231)</f>
        <v>1595888.2644440685</v>
      </c>
      <c r="I231" s="301">
        <f>H231/C231</f>
        <v>772.45317736886182</v>
      </c>
      <c r="J231" s="227">
        <v>-531857</v>
      </c>
      <c r="K231" s="204">
        <v>-257.43320425943853</v>
      </c>
      <c r="L231" s="302">
        <f>SUM(H231,J231)</f>
        <v>1064031.2644440685</v>
      </c>
      <c r="M231" s="91">
        <f>L231/C231</f>
        <v>515.01997310942329</v>
      </c>
      <c r="N231" s="355">
        <v>4801.0568324862652</v>
      </c>
      <c r="O231" s="104">
        <f>M231-N231</f>
        <v>-4286.0368593768417</v>
      </c>
      <c r="P231" s="107">
        <f>O231/N231</f>
        <v>-0.89272779075961983</v>
      </c>
    </row>
    <row r="232" spans="1:16" x14ac:dyDescent="0.25">
      <c r="A232" s="95">
        <v>729</v>
      </c>
      <c r="B232" s="87" t="s">
        <v>230</v>
      </c>
      <c r="C232" s="96">
        <v>9208</v>
      </c>
      <c r="D232" s="116">
        <v>6535615.8109854897</v>
      </c>
      <c r="E232" s="156">
        <v>1755765.0951948697</v>
      </c>
      <c r="F232" s="116">
        <v>-147542.97586409902</v>
      </c>
      <c r="G232" s="156">
        <v>145158.86113510944</v>
      </c>
      <c r="H232" s="117">
        <f>SUM(D232:G232)</f>
        <v>8288996.7914513694</v>
      </c>
      <c r="I232" s="301">
        <f>H232/C232</f>
        <v>900.19513373711652</v>
      </c>
      <c r="J232" s="226">
        <v>297261</v>
      </c>
      <c r="K232" s="204">
        <v>32.28290616854909</v>
      </c>
      <c r="L232" s="302">
        <f>SUM(H232,J232)</f>
        <v>8586257.7914513685</v>
      </c>
      <c r="M232" s="91">
        <f>L232/C232</f>
        <v>932.47803990566558</v>
      </c>
      <c r="N232" s="355">
        <v>3918.0572129259003</v>
      </c>
      <c r="O232" s="104">
        <f>M232-N232</f>
        <v>-2985.5791730202345</v>
      </c>
      <c r="P232" s="107">
        <f>O232/N232</f>
        <v>-0.76200499655049292</v>
      </c>
    </row>
    <row r="233" spans="1:16" x14ac:dyDescent="0.25">
      <c r="A233" s="95">
        <v>732</v>
      </c>
      <c r="B233" s="87" t="s">
        <v>231</v>
      </c>
      <c r="C233" s="96">
        <v>3407</v>
      </c>
      <c r="D233" s="116">
        <v>3838886.6837712298</v>
      </c>
      <c r="E233" s="156">
        <v>700168.60151685867</v>
      </c>
      <c r="F233" s="116">
        <v>-339731.42333940224</v>
      </c>
      <c r="G233" s="156">
        <v>758435.4541769952</v>
      </c>
      <c r="H233" s="117">
        <f>SUM(D233:G233)</f>
        <v>4957759.3161256807</v>
      </c>
      <c r="I233" s="301">
        <f>H233/C233</f>
        <v>1455.1685694527973</v>
      </c>
      <c r="J233" s="227">
        <v>103748</v>
      </c>
      <c r="K233" s="204">
        <v>30.45142353977106</v>
      </c>
      <c r="L233" s="302">
        <f>SUM(H233,J233)</f>
        <v>5061507.3161256807</v>
      </c>
      <c r="M233" s="91">
        <f>L233/C233</f>
        <v>1485.6199929925685</v>
      </c>
      <c r="N233" s="355">
        <v>6337.5853825600343</v>
      </c>
      <c r="O233" s="104">
        <f>M233-N233</f>
        <v>-4851.9653895674655</v>
      </c>
      <c r="P233" s="107">
        <f>O233/N233</f>
        <v>-0.76558580227088624</v>
      </c>
    </row>
    <row r="234" spans="1:16" x14ac:dyDescent="0.25">
      <c r="A234" s="95">
        <v>734</v>
      </c>
      <c r="B234" s="87" t="s">
        <v>232</v>
      </c>
      <c r="C234" s="96">
        <v>51562</v>
      </c>
      <c r="D234" s="116">
        <v>25982012.861196119</v>
      </c>
      <c r="E234" s="156">
        <v>8159980.651437968</v>
      </c>
      <c r="F234" s="116">
        <v>-6437032.0492346501</v>
      </c>
      <c r="G234" s="156">
        <v>-2383754.325073231</v>
      </c>
      <c r="H234" s="117">
        <f>SUM(D234:G234)</f>
        <v>25321207.138326202</v>
      </c>
      <c r="I234" s="301">
        <f>H234/C234</f>
        <v>491.08271863632524</v>
      </c>
      <c r="J234" s="227">
        <v>-2100775</v>
      </c>
      <c r="K234" s="204">
        <v>-40.742698111011983</v>
      </c>
      <c r="L234" s="302">
        <f>SUM(H234,J234)</f>
        <v>23220432.138326202</v>
      </c>
      <c r="M234" s="91">
        <f>L234/C234</f>
        <v>450.34002052531326</v>
      </c>
      <c r="N234" s="355">
        <v>2524.1194567852449</v>
      </c>
      <c r="O234" s="104">
        <f>M234-N234</f>
        <v>-2073.7794362599316</v>
      </c>
      <c r="P234" s="107">
        <f>O234/N234</f>
        <v>-0.82158529806712366</v>
      </c>
    </row>
    <row r="235" spans="1:16" x14ac:dyDescent="0.25">
      <c r="A235" s="95">
        <v>790</v>
      </c>
      <c r="B235" s="87" t="s">
        <v>256</v>
      </c>
      <c r="C235" s="96">
        <v>24052</v>
      </c>
      <c r="D235" s="116">
        <v>12092297.552316798</v>
      </c>
      <c r="E235" s="156">
        <v>4032799.5766098872</v>
      </c>
      <c r="F235" s="116">
        <v>3045030.0843803929</v>
      </c>
      <c r="G235" s="156">
        <v>1988323.3886313897</v>
      </c>
      <c r="H235" s="117">
        <f>SUM(D235:G235)</f>
        <v>21158450.601938467</v>
      </c>
      <c r="I235" s="301">
        <f>H235/C235</f>
        <v>879.69610019700929</v>
      </c>
      <c r="J235" s="227">
        <v>-2062635</v>
      </c>
      <c r="K235" s="204">
        <v>-85.75731747879594</v>
      </c>
      <c r="L235" s="302">
        <f>SUM(H235,J235)</f>
        <v>19095815.601938467</v>
      </c>
      <c r="M235" s="91">
        <f>L235/C235</f>
        <v>793.93878271821336</v>
      </c>
      <c r="N235" s="355">
        <v>3125.9748509300593</v>
      </c>
      <c r="O235" s="104">
        <f>M235-N235</f>
        <v>-2332.0360682118462</v>
      </c>
      <c r="P235" s="107">
        <f>O235/N235</f>
        <v>-0.74601881954296734</v>
      </c>
    </row>
    <row r="236" spans="1:16" x14ac:dyDescent="0.25">
      <c r="A236" s="95">
        <v>738</v>
      </c>
      <c r="B236" s="87" t="s">
        <v>233</v>
      </c>
      <c r="C236" s="96">
        <v>2950</v>
      </c>
      <c r="D236" s="116">
        <v>1372443.7418151125</v>
      </c>
      <c r="E236" s="156">
        <v>508181.02152238227</v>
      </c>
      <c r="F236" s="116">
        <v>117826.70054054756</v>
      </c>
      <c r="G236" s="156">
        <v>49576.832616964341</v>
      </c>
      <c r="H236" s="117">
        <f>SUM(D236:G236)</f>
        <v>2048028.2964950067</v>
      </c>
      <c r="I236" s="301">
        <f>H236/C236</f>
        <v>694.24688016779885</v>
      </c>
      <c r="J236" s="227">
        <v>-571952</v>
      </c>
      <c r="K236" s="204">
        <v>-193.88203389830508</v>
      </c>
      <c r="L236" s="302">
        <f>SUM(H236,J236)</f>
        <v>1476076.2964950067</v>
      </c>
      <c r="M236" s="91">
        <f>L236/C236</f>
        <v>500.3648462694938</v>
      </c>
      <c r="N236" s="355">
        <v>1799.027202625975</v>
      </c>
      <c r="O236" s="104">
        <f>M236-N236</f>
        <v>-1298.6623563564813</v>
      </c>
      <c r="P236" s="107">
        <f>O236/N236</f>
        <v>-0.72186921601900778</v>
      </c>
    </row>
    <row r="237" spans="1:16" x14ac:dyDescent="0.25">
      <c r="A237" s="95">
        <v>739</v>
      </c>
      <c r="B237" s="87" t="s">
        <v>234</v>
      </c>
      <c r="C237" s="96">
        <v>3326</v>
      </c>
      <c r="D237" s="116">
        <v>643552.04359383706</v>
      </c>
      <c r="E237" s="156">
        <v>672081.79788926127</v>
      </c>
      <c r="F237" s="116">
        <v>1249966.6024758017</v>
      </c>
      <c r="G237" s="156">
        <v>1080328.7300727961</v>
      </c>
      <c r="H237" s="117">
        <f>SUM(D237:G237)</f>
        <v>3645929.1740316963</v>
      </c>
      <c r="I237" s="301">
        <f>H237/C237</f>
        <v>1096.1903710257657</v>
      </c>
      <c r="J237" s="226">
        <v>348221</v>
      </c>
      <c r="K237" s="204">
        <v>104.69663259170174</v>
      </c>
      <c r="L237" s="302">
        <f>SUM(H237,J237)</f>
        <v>3994150.1740316963</v>
      </c>
      <c r="M237" s="91">
        <f>L237/C237</f>
        <v>1200.8870036174674</v>
      </c>
      <c r="N237" s="355">
        <v>4144.3240526763075</v>
      </c>
      <c r="O237" s="104">
        <f>M237-N237</f>
        <v>-2943.4370490588399</v>
      </c>
      <c r="P237" s="107">
        <f>O237/N237</f>
        <v>-0.71023332433621766</v>
      </c>
    </row>
    <row r="238" spans="1:16" x14ac:dyDescent="0.25">
      <c r="A238" s="95">
        <v>740</v>
      </c>
      <c r="B238" s="87" t="s">
        <v>235</v>
      </c>
      <c r="C238" s="96">
        <v>32662</v>
      </c>
      <c r="D238" s="116">
        <v>7496683.8822159935</v>
      </c>
      <c r="E238" s="156">
        <v>5686198.5020413883</v>
      </c>
      <c r="F238" s="116">
        <v>-3973369.9635907765</v>
      </c>
      <c r="G238" s="156">
        <v>-833803.9871842115</v>
      </c>
      <c r="H238" s="117">
        <f>SUM(D238:G238)</f>
        <v>8375708.4334823936</v>
      </c>
      <c r="I238" s="301">
        <f>H238/C238</f>
        <v>256.43587145558735</v>
      </c>
      <c r="J238" s="227">
        <v>-1632289</v>
      </c>
      <c r="K238" s="204">
        <v>-49.975169922233789</v>
      </c>
      <c r="L238" s="302">
        <f>SUM(H238,J238)</f>
        <v>6743419.4334823936</v>
      </c>
      <c r="M238" s="91">
        <f>L238/C238</f>
        <v>206.46070153335356</v>
      </c>
      <c r="N238" s="355">
        <v>2988.1859858884222</v>
      </c>
      <c r="O238" s="104">
        <f>M238-N238</f>
        <v>-2781.7252843550687</v>
      </c>
      <c r="P238" s="107">
        <f>O238/N238</f>
        <v>-0.9309076802754731</v>
      </c>
    </row>
    <row r="239" spans="1:16" x14ac:dyDescent="0.25">
      <c r="A239" s="95">
        <v>742</v>
      </c>
      <c r="B239" s="87" t="s">
        <v>236</v>
      </c>
      <c r="C239" s="96">
        <v>1009</v>
      </c>
      <c r="D239" s="116">
        <v>833860.4510284143</v>
      </c>
      <c r="E239" s="156">
        <v>210782.43843632145</v>
      </c>
      <c r="F239" s="116">
        <v>-259631.94318136584</v>
      </c>
      <c r="G239" s="156">
        <v>75262.812555486889</v>
      </c>
      <c r="H239" s="117">
        <f>SUM(D239:G239)</f>
        <v>860273.75883885683</v>
      </c>
      <c r="I239" s="301">
        <f>H239/C239</f>
        <v>852.6003556381138</v>
      </c>
      <c r="J239" s="226">
        <v>236190</v>
      </c>
      <c r="K239" s="204">
        <v>234.0832507433102</v>
      </c>
      <c r="L239" s="302">
        <f>SUM(H239,J239)</f>
        <v>1096463.7588388568</v>
      </c>
      <c r="M239" s="91">
        <f>L239/C239</f>
        <v>1086.6836063814239</v>
      </c>
      <c r="N239" s="355">
        <v>4771.1053563770765</v>
      </c>
      <c r="O239" s="104">
        <f>M239-N239</f>
        <v>-3684.4217499956526</v>
      </c>
      <c r="P239" s="107">
        <f>O239/N239</f>
        <v>-0.77223651015608807</v>
      </c>
    </row>
    <row r="240" spans="1:16" x14ac:dyDescent="0.25">
      <c r="A240" s="95">
        <v>743</v>
      </c>
      <c r="B240" s="87" t="s">
        <v>237</v>
      </c>
      <c r="C240" s="96">
        <v>64130</v>
      </c>
      <c r="D240" s="116">
        <v>32571754.089847244</v>
      </c>
      <c r="E240" s="156">
        <v>8783704.8170339577</v>
      </c>
      <c r="F240" s="116">
        <v>-3977403.0154691748</v>
      </c>
      <c r="G240" s="156">
        <v>-1570887.6997028557</v>
      </c>
      <c r="H240" s="117">
        <f>SUM(D240:G240)</f>
        <v>35807168.191709161</v>
      </c>
      <c r="I240" s="301">
        <f>H240/C240</f>
        <v>558.35284877138872</v>
      </c>
      <c r="J240" s="227">
        <v>-2752954</v>
      </c>
      <c r="K240" s="204">
        <v>-42.927709340402309</v>
      </c>
      <c r="L240" s="302">
        <f>SUM(H240,J240)</f>
        <v>33054214.191709161</v>
      </c>
      <c r="M240" s="91">
        <f>L240/C240</f>
        <v>515.42513943098641</v>
      </c>
      <c r="N240" s="355">
        <v>1903.5681152973839</v>
      </c>
      <c r="O240" s="104">
        <f>M240-N240</f>
        <v>-1388.1429758663976</v>
      </c>
      <c r="P240" s="107">
        <f>O240/N240</f>
        <v>-0.72923210086944312</v>
      </c>
    </row>
    <row r="241" spans="1:16" x14ac:dyDescent="0.25">
      <c r="A241" s="95">
        <v>746</v>
      </c>
      <c r="B241" s="87" t="s">
        <v>238</v>
      </c>
      <c r="C241" s="96">
        <v>4834</v>
      </c>
      <c r="D241" s="116">
        <v>7717658.4203916304</v>
      </c>
      <c r="E241" s="156">
        <v>824593.78674960579</v>
      </c>
      <c r="F241" s="116">
        <v>-10334.870270398706</v>
      </c>
      <c r="G241" s="156">
        <v>-502650.74859330372</v>
      </c>
      <c r="H241" s="117">
        <f>SUM(D241:G241)</f>
        <v>8029266.5882775327</v>
      </c>
      <c r="I241" s="301">
        <f>H241/C241</f>
        <v>1660.9984667516617</v>
      </c>
      <c r="J241" s="226">
        <v>253578</v>
      </c>
      <c r="K241" s="204">
        <v>52.457178320231691</v>
      </c>
      <c r="L241" s="302">
        <f>SUM(H241,J241)</f>
        <v>8282844.5882775327</v>
      </c>
      <c r="M241" s="91">
        <f>L241/C241</f>
        <v>1713.4556450718935</v>
      </c>
      <c r="N241" s="355">
        <v>4341.0133384239898</v>
      </c>
      <c r="O241" s="104">
        <f>M241-N241</f>
        <v>-2627.5576933520961</v>
      </c>
      <c r="P241" s="107">
        <f>O241/N241</f>
        <v>-0.60528671268861711</v>
      </c>
    </row>
    <row r="242" spans="1:16" x14ac:dyDescent="0.25">
      <c r="A242" s="95">
        <v>747</v>
      </c>
      <c r="B242" s="87" t="s">
        <v>239</v>
      </c>
      <c r="C242" s="96">
        <v>1385</v>
      </c>
      <c r="D242" s="116">
        <v>895468.9997036549</v>
      </c>
      <c r="E242" s="156">
        <v>312894.7599525369</v>
      </c>
      <c r="F242" s="116">
        <v>320050.20173049014</v>
      </c>
      <c r="G242" s="156">
        <v>293632.79897436686</v>
      </c>
      <c r="H242" s="117">
        <f>SUM(D242:G242)</f>
        <v>1822046.7603610489</v>
      </c>
      <c r="I242" s="301">
        <f>H242/C242</f>
        <v>1315.5572276975081</v>
      </c>
      <c r="J242" s="227">
        <v>-217484</v>
      </c>
      <c r="K242" s="204">
        <v>-157.02815884476533</v>
      </c>
      <c r="L242" s="302">
        <f>SUM(H242,J242)</f>
        <v>1604562.7603610489</v>
      </c>
      <c r="M242" s="91">
        <f>L242/C242</f>
        <v>1158.529068852743</v>
      </c>
      <c r="N242" s="355">
        <v>4175.1344359532814</v>
      </c>
      <c r="O242" s="104">
        <f>M242-N242</f>
        <v>-3016.6053671005384</v>
      </c>
      <c r="P242" s="107">
        <f>O242/N242</f>
        <v>-0.72251694247823095</v>
      </c>
    </row>
    <row r="243" spans="1:16" x14ac:dyDescent="0.25">
      <c r="A243" s="95">
        <v>748</v>
      </c>
      <c r="B243" s="87" t="s">
        <v>240</v>
      </c>
      <c r="C243" s="96">
        <v>5034</v>
      </c>
      <c r="D243" s="116">
        <v>6804453.7140390249</v>
      </c>
      <c r="E243" s="156">
        <v>877325.24716377817</v>
      </c>
      <c r="F243" s="116">
        <v>371055.89809247572</v>
      </c>
      <c r="G243" s="156">
        <v>-109261.90255546893</v>
      </c>
      <c r="H243" s="117">
        <f>SUM(D243:G243)</f>
        <v>7943572.9567398103</v>
      </c>
      <c r="I243" s="301">
        <f>H243/C243</f>
        <v>1577.984298120741</v>
      </c>
      <c r="J243" s="227">
        <v>87044</v>
      </c>
      <c r="K243" s="204">
        <v>17.291219705999204</v>
      </c>
      <c r="L243" s="302">
        <f>SUM(H243,J243)</f>
        <v>8030616.9567398103</v>
      </c>
      <c r="M243" s="91">
        <f>L243/C243</f>
        <v>1595.2755178267403</v>
      </c>
      <c r="N243" s="355">
        <v>3943.2265468316027</v>
      </c>
      <c r="O243" s="104">
        <f>M243-N243</f>
        <v>-2347.9510290048624</v>
      </c>
      <c r="P243" s="107">
        <f>O243/N243</f>
        <v>-0.59543903986227975</v>
      </c>
    </row>
    <row r="244" spans="1:16" x14ac:dyDescent="0.25">
      <c r="A244" s="95">
        <v>791</v>
      </c>
      <c r="B244" s="87" t="s">
        <v>257</v>
      </c>
      <c r="C244" s="96">
        <v>5203</v>
      </c>
      <c r="D244" s="116">
        <v>5701454.3387584398</v>
      </c>
      <c r="E244" s="156">
        <v>1137247.8220956125</v>
      </c>
      <c r="F244" s="116">
        <v>1113934.0084176224</v>
      </c>
      <c r="G244" s="156">
        <v>301210.5924602708</v>
      </c>
      <c r="H244" s="117">
        <f>SUM(D244:G244)</f>
        <v>8253846.7617319459</v>
      </c>
      <c r="I244" s="301">
        <f>H244/C244</f>
        <v>1586.3630139788479</v>
      </c>
      <c r="J244" s="227">
        <v>-107294</v>
      </c>
      <c r="K244" s="204">
        <v>-20.621564482029598</v>
      </c>
      <c r="L244" s="302">
        <f>SUM(H244,J244)</f>
        <v>8146552.7617319459</v>
      </c>
      <c r="M244" s="91">
        <f>L244/C244</f>
        <v>1565.7414494968184</v>
      </c>
      <c r="N244" s="355">
        <v>4796.8945477992047</v>
      </c>
      <c r="O244" s="104">
        <f>M244-N244</f>
        <v>-3231.1530983023863</v>
      </c>
      <c r="P244" s="107">
        <f>O244/N244</f>
        <v>-0.6735926892086519</v>
      </c>
    </row>
    <row r="245" spans="1:16" x14ac:dyDescent="0.25">
      <c r="A245" s="95">
        <v>749</v>
      </c>
      <c r="B245" s="87" t="s">
        <v>241</v>
      </c>
      <c r="C245" s="96">
        <v>21251</v>
      </c>
      <c r="D245" s="116">
        <v>15208187.342183117</v>
      </c>
      <c r="E245" s="156">
        <v>2697649.0864693075</v>
      </c>
      <c r="F245" s="116">
        <v>-4826154.4884933531</v>
      </c>
      <c r="G245" s="156">
        <v>-4225397.7636621725</v>
      </c>
      <c r="H245" s="117">
        <f>SUM(D245:G245)</f>
        <v>8854284.1764968988</v>
      </c>
      <c r="I245" s="301">
        <f>H245/C245</f>
        <v>416.65258936035474</v>
      </c>
      <c r="J245" s="227">
        <v>-1847211</v>
      </c>
      <c r="K245" s="204">
        <v>-86.923485953602182</v>
      </c>
      <c r="L245" s="302">
        <f>SUM(H245,J245)</f>
        <v>7007073.1764968988</v>
      </c>
      <c r="M245" s="91">
        <f>L245/C245</f>
        <v>329.72910340675259</v>
      </c>
      <c r="N245" s="355">
        <v>2043.1604551268133</v>
      </c>
      <c r="O245" s="104">
        <f>M245-N245</f>
        <v>-1713.4313517200608</v>
      </c>
      <c r="P245" s="107">
        <f>O245/N245</f>
        <v>-0.83861810628755185</v>
      </c>
    </row>
    <row r="246" spans="1:16" x14ac:dyDescent="0.25">
      <c r="A246" s="95">
        <v>751</v>
      </c>
      <c r="B246" s="87" t="s">
        <v>242</v>
      </c>
      <c r="C246" s="96">
        <v>2950</v>
      </c>
      <c r="D246" s="116">
        <v>2434038.5580980224</v>
      </c>
      <c r="E246" s="156">
        <v>472292.5864438354</v>
      </c>
      <c r="F246" s="116">
        <v>-35165.633173591385</v>
      </c>
      <c r="G246" s="156">
        <v>-286940.64766880218</v>
      </c>
      <c r="H246" s="117">
        <f>SUM(D246:G246)</f>
        <v>2584224.8636994641</v>
      </c>
      <c r="I246" s="301">
        <f>H246/C246</f>
        <v>876.00842837269965</v>
      </c>
      <c r="J246" s="226">
        <v>335936</v>
      </c>
      <c r="K246" s="204">
        <v>113.87661016949153</v>
      </c>
      <c r="L246" s="302">
        <f>SUM(H246,J246)</f>
        <v>2920160.8636994641</v>
      </c>
      <c r="M246" s="91">
        <f>L246/C246</f>
        <v>989.88503854219118</v>
      </c>
      <c r="N246" s="355">
        <v>3399.7848256203888</v>
      </c>
      <c r="O246" s="104">
        <f>M246-N246</f>
        <v>-2409.8997870781977</v>
      </c>
      <c r="P246" s="107">
        <f>O246/N246</f>
        <v>-0.7088389150152884</v>
      </c>
    </row>
    <row r="247" spans="1:16" x14ac:dyDescent="0.25">
      <c r="A247" s="95">
        <v>753</v>
      </c>
      <c r="B247" s="87" t="s">
        <v>243</v>
      </c>
      <c r="C247" s="96">
        <v>21687</v>
      </c>
      <c r="D247" s="116">
        <v>11615898.719834961</v>
      </c>
      <c r="E247" s="156">
        <v>2089935.2535247831</v>
      </c>
      <c r="F247" s="116">
        <v>1712071.8335582328</v>
      </c>
      <c r="G247" s="156">
        <v>1112472.4706645615</v>
      </c>
      <c r="H247" s="117">
        <f>SUM(D247:G247)</f>
        <v>16530378.277582539</v>
      </c>
      <c r="I247" s="301">
        <f>H247/C247</f>
        <v>762.22521683877619</v>
      </c>
      <c r="J247" s="227">
        <v>-2152662</v>
      </c>
      <c r="K247" s="204">
        <v>-99.260478627749336</v>
      </c>
      <c r="L247" s="302">
        <f>SUM(H247,J247)</f>
        <v>14377716.277582539</v>
      </c>
      <c r="M247" s="91">
        <f>L247/C247</f>
        <v>662.96473821102688</v>
      </c>
      <c r="N247" s="355">
        <v>857.39282139276941</v>
      </c>
      <c r="O247" s="104">
        <f>M247-N247</f>
        <v>-194.42808318174252</v>
      </c>
      <c r="P247" s="107">
        <f>O247/N247</f>
        <v>-0.22676663290218466</v>
      </c>
    </row>
    <row r="248" spans="1:16" x14ac:dyDescent="0.25">
      <c r="A248" s="95">
        <v>755</v>
      </c>
      <c r="B248" s="87" t="s">
        <v>244</v>
      </c>
      <c r="C248" s="96">
        <v>6149</v>
      </c>
      <c r="D248" s="116">
        <v>3244628.1641141609</v>
      </c>
      <c r="E248" s="156">
        <v>767837.2683082947</v>
      </c>
      <c r="F248" s="116">
        <v>1026586.9628705436</v>
      </c>
      <c r="G248" s="156">
        <v>1134744.0384933434</v>
      </c>
      <c r="H248" s="117">
        <f>SUM(D248:G248)</f>
        <v>6173796.4337863429</v>
      </c>
      <c r="I248" s="301">
        <f>H248/C248</f>
        <v>1004.0325961597565</v>
      </c>
      <c r="J248" s="227">
        <v>-1526827</v>
      </c>
      <c r="K248" s="204">
        <v>-248.30492763050901</v>
      </c>
      <c r="L248" s="302">
        <f>SUM(H248,J248)</f>
        <v>4646969.4337863429</v>
      </c>
      <c r="M248" s="91">
        <f>L248/C248</f>
        <v>755.72766852924747</v>
      </c>
      <c r="N248" s="355">
        <v>1020.7578700757254</v>
      </c>
      <c r="O248" s="104">
        <f>M248-N248</f>
        <v>-265.03020154647788</v>
      </c>
      <c r="P248" s="107">
        <f>O248/N248</f>
        <v>-0.25964061538591565</v>
      </c>
    </row>
    <row r="249" spans="1:16" x14ac:dyDescent="0.25">
      <c r="A249" s="95">
        <v>758</v>
      </c>
      <c r="B249" s="87" t="s">
        <v>245</v>
      </c>
      <c r="C249" s="96">
        <v>8266</v>
      </c>
      <c r="D249" s="116">
        <v>7363255.973204094</v>
      </c>
      <c r="E249" s="156">
        <v>1372167.7881844039</v>
      </c>
      <c r="F249" s="116">
        <v>2564735.9311540127</v>
      </c>
      <c r="G249" s="156">
        <v>2243831.9118502638</v>
      </c>
      <c r="H249" s="117">
        <f>SUM(D249:G249)</f>
        <v>13543991.604392774</v>
      </c>
      <c r="I249" s="301">
        <f>H249/C249</f>
        <v>1638.5182197426536</v>
      </c>
      <c r="J249" s="227">
        <v>-1098117</v>
      </c>
      <c r="K249" s="204">
        <v>-132.84744737478829</v>
      </c>
      <c r="L249" s="302">
        <f>SUM(H249,J249)</f>
        <v>12445874.604392774</v>
      </c>
      <c r="M249" s="91">
        <f>L249/C249</f>
        <v>1505.6707723678653</v>
      </c>
      <c r="N249" s="355">
        <v>3263.9778180574876</v>
      </c>
      <c r="O249" s="104">
        <f>M249-N249</f>
        <v>-1758.3070456896223</v>
      </c>
      <c r="P249" s="107">
        <f>O249/N249</f>
        <v>-0.538700672523582</v>
      </c>
    </row>
    <row r="250" spans="1:16" x14ac:dyDescent="0.25">
      <c r="A250" s="95">
        <v>759</v>
      </c>
      <c r="B250" s="87" t="s">
        <v>246</v>
      </c>
      <c r="C250" s="96">
        <v>2007</v>
      </c>
      <c r="D250" s="116">
        <v>1922087.0984489257</v>
      </c>
      <c r="E250" s="156">
        <v>437513.15150208876</v>
      </c>
      <c r="F250" s="116">
        <v>384464.2509586853</v>
      </c>
      <c r="G250" s="156">
        <v>62484.586967033596</v>
      </c>
      <c r="H250" s="117">
        <f>SUM(D250:G250)</f>
        <v>2806549.0878767334</v>
      </c>
      <c r="I250" s="301">
        <f>H250/C250</f>
        <v>1398.3802131921941</v>
      </c>
      <c r="J250" s="227">
        <v>-527956</v>
      </c>
      <c r="K250" s="204">
        <v>-263.05729945191831</v>
      </c>
      <c r="L250" s="302">
        <f>SUM(H250,J250)</f>
        <v>2278593.0878767334</v>
      </c>
      <c r="M250" s="91">
        <f>L250/C250</f>
        <v>1135.3229137402757</v>
      </c>
      <c r="N250" s="355">
        <v>4239.1775624515567</v>
      </c>
      <c r="O250" s="104">
        <f>M250-N250</f>
        <v>-3103.8546487112808</v>
      </c>
      <c r="P250" s="107">
        <f>O250/N250</f>
        <v>-0.73218321313162738</v>
      </c>
    </row>
    <row r="251" spans="1:16" x14ac:dyDescent="0.25">
      <c r="A251" s="95">
        <v>761</v>
      </c>
      <c r="B251" s="87" t="s">
        <v>247</v>
      </c>
      <c r="C251" s="96">
        <v>8646</v>
      </c>
      <c r="D251" s="116">
        <v>4590016.173972833</v>
      </c>
      <c r="E251" s="156">
        <v>1640783.3654159252</v>
      </c>
      <c r="F251" s="116">
        <v>3248705.0648808889</v>
      </c>
      <c r="G251" s="156">
        <v>2257679.0931149307</v>
      </c>
      <c r="H251" s="117">
        <f>SUM(D251:G251)</f>
        <v>11737183.697384577</v>
      </c>
      <c r="I251" s="301">
        <f>H251/C251</f>
        <v>1357.5276078399927</v>
      </c>
      <c r="J251" s="227">
        <v>196104</v>
      </c>
      <c r="K251" s="204">
        <v>22.681471200555169</v>
      </c>
      <c r="L251" s="302">
        <f>SUM(H251,J251)</f>
        <v>11933287.697384577</v>
      </c>
      <c r="M251" s="91">
        <f>L251/C251</f>
        <v>1380.209079040548</v>
      </c>
      <c r="N251" s="355">
        <v>3464.9844711352407</v>
      </c>
      <c r="O251" s="104">
        <f>M251-N251</f>
        <v>-2084.7753920946925</v>
      </c>
      <c r="P251" s="107">
        <f>O251/N251</f>
        <v>-0.60166947628820189</v>
      </c>
    </row>
    <row r="252" spans="1:16" x14ac:dyDescent="0.25">
      <c r="A252" s="95">
        <v>762</v>
      </c>
      <c r="B252" s="87" t="s">
        <v>248</v>
      </c>
      <c r="C252" s="96">
        <v>3841</v>
      </c>
      <c r="D252" s="116">
        <v>1734550.253712469</v>
      </c>
      <c r="E252" s="156">
        <v>791422.6418074416</v>
      </c>
      <c r="F252" s="116">
        <v>1139862.9248420557</v>
      </c>
      <c r="G252" s="156">
        <v>682194.79395946476</v>
      </c>
      <c r="H252" s="117">
        <f>SUM(D252:G252)</f>
        <v>4348030.6143214311</v>
      </c>
      <c r="I252" s="301">
        <f>H252/C252</f>
        <v>1132.0048462175037</v>
      </c>
      <c r="J252" s="226">
        <v>-113721</v>
      </c>
      <c r="K252" s="204">
        <v>-29.607133558969018</v>
      </c>
      <c r="L252" s="302">
        <f>SUM(H252,J252)</f>
        <v>4234309.6143214311</v>
      </c>
      <c r="M252" s="91">
        <f>L252/C252</f>
        <v>1102.3977126585346</v>
      </c>
      <c r="N252" s="355">
        <v>4210.4574157835314</v>
      </c>
      <c r="O252" s="104">
        <f>M252-N252</f>
        <v>-3108.0597031249968</v>
      </c>
      <c r="P252" s="107">
        <f>O252/N252</f>
        <v>-0.73817625882498383</v>
      </c>
    </row>
    <row r="253" spans="1:16" x14ac:dyDescent="0.25">
      <c r="A253" s="95">
        <v>765</v>
      </c>
      <c r="B253" s="87" t="s">
        <v>249</v>
      </c>
      <c r="C253" s="96">
        <v>10301</v>
      </c>
      <c r="D253" s="116">
        <v>5996563.8643037956</v>
      </c>
      <c r="E253" s="156">
        <v>1703967.0133646931</v>
      </c>
      <c r="F253" s="116">
        <v>-731196.77383730921</v>
      </c>
      <c r="G253" s="156">
        <v>169384.54781855809</v>
      </c>
      <c r="H253" s="117">
        <f>SUM(D253:G253)</f>
        <v>7138718.6516497377</v>
      </c>
      <c r="I253" s="301">
        <f>H253/C253</f>
        <v>693.01219800502258</v>
      </c>
      <c r="J253" s="226">
        <v>583704</v>
      </c>
      <c r="K253" s="204">
        <v>56.664789826230461</v>
      </c>
      <c r="L253" s="302">
        <f>SUM(H253,J253)</f>
        <v>7722422.6516497377</v>
      </c>
      <c r="M253" s="91">
        <f>L253/C253</f>
        <v>749.67698783125309</v>
      </c>
      <c r="N253" s="355">
        <v>2871.2102139579956</v>
      </c>
      <c r="O253" s="104">
        <f>M253-N253</f>
        <v>-2121.5332261267426</v>
      </c>
      <c r="P253" s="107">
        <f>O253/N253</f>
        <v>-0.73889860652250372</v>
      </c>
    </row>
    <row r="254" spans="1:16" x14ac:dyDescent="0.25">
      <c r="A254" s="95">
        <v>768</v>
      </c>
      <c r="B254" s="87" t="s">
        <v>250</v>
      </c>
      <c r="C254" s="96">
        <v>2482</v>
      </c>
      <c r="D254" s="116">
        <v>1128961.2746052302</v>
      </c>
      <c r="E254" s="156">
        <v>529897.79651358677</v>
      </c>
      <c r="F254" s="116">
        <v>142918.84480893792</v>
      </c>
      <c r="G254" s="156">
        <v>488843.60165792686</v>
      </c>
      <c r="H254" s="117">
        <f>SUM(D254:G254)</f>
        <v>2290621.5175856818</v>
      </c>
      <c r="I254" s="301">
        <f>H254/C254</f>
        <v>922.89343980083879</v>
      </c>
      <c r="J254" s="226">
        <v>332110</v>
      </c>
      <c r="K254" s="204">
        <v>133.80741337630943</v>
      </c>
      <c r="L254" s="302">
        <f>SUM(H254,J254)</f>
        <v>2622731.5175856818</v>
      </c>
      <c r="M254" s="91">
        <f>L254/C254</f>
        <v>1056.7008531771482</v>
      </c>
      <c r="N254" s="355">
        <v>4556.4869929209281</v>
      </c>
      <c r="O254" s="104">
        <f>M254-N254</f>
        <v>-3499.78613974378</v>
      </c>
      <c r="P254" s="107">
        <f>O254/N254</f>
        <v>-0.76808869314915973</v>
      </c>
    </row>
    <row r="255" spans="1:16" x14ac:dyDescent="0.25">
      <c r="A255" s="95">
        <v>777</v>
      </c>
      <c r="B255" s="87" t="s">
        <v>251</v>
      </c>
      <c r="C255" s="96">
        <v>7594</v>
      </c>
      <c r="D255" s="116">
        <v>5770324.6747928979</v>
      </c>
      <c r="E255" s="156">
        <v>1442108.5069769216</v>
      </c>
      <c r="F255" s="116">
        <v>2254150.579641019</v>
      </c>
      <c r="G255" s="156">
        <v>2058089.6843647782</v>
      </c>
      <c r="H255" s="117">
        <f>SUM(D255:G255)</f>
        <v>11524673.445775619</v>
      </c>
      <c r="I255" s="301">
        <f>H255/C255</f>
        <v>1517.6025080031102</v>
      </c>
      <c r="J255" s="227">
        <v>-273690</v>
      </c>
      <c r="K255" s="204">
        <v>-36.040294969712932</v>
      </c>
      <c r="L255" s="302">
        <f>SUM(H255,J255)</f>
        <v>11250983.445775619</v>
      </c>
      <c r="M255" s="91">
        <f>L255/C255</f>
        <v>1481.5622130333973</v>
      </c>
      <c r="N255" s="355">
        <v>4652.7860040671976</v>
      </c>
      <c r="O255" s="104">
        <f>M255-N255</f>
        <v>-3171.2237910338004</v>
      </c>
      <c r="P255" s="107">
        <f>O255/N255</f>
        <v>-0.68157525152923415</v>
      </c>
    </row>
    <row r="256" spans="1:16" x14ac:dyDescent="0.25">
      <c r="A256" s="95">
        <v>778</v>
      </c>
      <c r="B256" s="87" t="s">
        <v>252</v>
      </c>
      <c r="C256" s="96">
        <v>6931</v>
      </c>
      <c r="D256" s="116">
        <v>3339970.2142271069</v>
      </c>
      <c r="E256" s="156">
        <v>1240027.2562579801</v>
      </c>
      <c r="F256" s="116">
        <v>216738.36500657196</v>
      </c>
      <c r="G256" s="156">
        <v>31613.250841765534</v>
      </c>
      <c r="H256" s="117">
        <f>SUM(D256:G256)</f>
        <v>4828349.0863334248</v>
      </c>
      <c r="I256" s="301">
        <f>H256/C256</f>
        <v>696.63094594335951</v>
      </c>
      <c r="J256" s="226">
        <v>-131418</v>
      </c>
      <c r="K256" s="204">
        <v>-18.96090030298658</v>
      </c>
      <c r="L256" s="302">
        <f>SUM(H256,J256)</f>
        <v>4696931.0863334248</v>
      </c>
      <c r="M256" s="91">
        <f>L256/C256</f>
        <v>677.6700456403729</v>
      </c>
      <c r="N256" s="355">
        <v>3940.952001489311</v>
      </c>
      <c r="O256" s="104">
        <f>M256-N256</f>
        <v>-3263.2819558489382</v>
      </c>
      <c r="P256" s="107">
        <f>O256/N256</f>
        <v>-0.82804407529341206</v>
      </c>
    </row>
    <row r="257" spans="1:16" x14ac:dyDescent="0.25">
      <c r="A257" s="95">
        <v>781</v>
      </c>
      <c r="B257" s="87" t="s">
        <v>253</v>
      </c>
      <c r="C257" s="96">
        <v>3631</v>
      </c>
      <c r="D257" s="116">
        <v>102779.15022020489</v>
      </c>
      <c r="E257" s="156">
        <v>749991.918327027</v>
      </c>
      <c r="F257" s="116">
        <v>2110977.7656052406</v>
      </c>
      <c r="G257" s="156">
        <v>1902212.9256388219</v>
      </c>
      <c r="H257" s="117">
        <f>SUM(D257:G257)</f>
        <v>4865961.7597912941</v>
      </c>
      <c r="I257" s="301">
        <f>H257/C257</f>
        <v>1340.1161552716314</v>
      </c>
      <c r="J257" s="227">
        <v>-360235</v>
      </c>
      <c r="K257" s="204">
        <v>-99.210961167722388</v>
      </c>
      <c r="L257" s="302">
        <f>SUM(H257,J257)</f>
        <v>4505726.7597912941</v>
      </c>
      <c r="M257" s="91">
        <f>L257/C257</f>
        <v>1240.9051941039093</v>
      </c>
      <c r="N257" s="355">
        <v>4243.1656440787328</v>
      </c>
      <c r="O257" s="104">
        <f>M257-N257</f>
        <v>-3002.2604499748236</v>
      </c>
      <c r="P257" s="107">
        <f>O257/N257</f>
        <v>-0.70755202643677795</v>
      </c>
    </row>
    <row r="258" spans="1:16" x14ac:dyDescent="0.25">
      <c r="A258" s="95">
        <v>783</v>
      </c>
      <c r="B258" s="87" t="s">
        <v>254</v>
      </c>
      <c r="C258" s="96">
        <v>6646</v>
      </c>
      <c r="D258" s="116">
        <v>1825610.6242032973</v>
      </c>
      <c r="E258" s="156">
        <v>1123664.4375853157</v>
      </c>
      <c r="F258" s="116">
        <v>-565343.47099088237</v>
      </c>
      <c r="G258" s="156">
        <v>-386278.98758618417</v>
      </c>
      <c r="H258" s="117">
        <f>SUM(D258:G258)</f>
        <v>1997652.6032115465</v>
      </c>
      <c r="I258" s="301">
        <f>H258/C258</f>
        <v>300.57968751302235</v>
      </c>
      <c r="J258" s="227">
        <v>-294267</v>
      </c>
      <c r="K258" s="204">
        <v>-44.277309659945836</v>
      </c>
      <c r="L258" s="302">
        <f>SUM(H258,J258)</f>
        <v>1703385.6032115465</v>
      </c>
      <c r="M258" s="91">
        <f>L258/C258</f>
        <v>256.30237785307651</v>
      </c>
      <c r="N258" s="355">
        <v>2407.0159360498046</v>
      </c>
      <c r="O258" s="104">
        <f>M258-N258</f>
        <v>-2150.7135581967282</v>
      </c>
      <c r="P258" s="107">
        <f>O258/N258</f>
        <v>-0.89351862029060813</v>
      </c>
    </row>
    <row r="259" spans="1:16" x14ac:dyDescent="0.25">
      <c r="A259" s="95">
        <v>831</v>
      </c>
      <c r="B259" s="87" t="s">
        <v>258</v>
      </c>
      <c r="C259" s="96">
        <v>4628</v>
      </c>
      <c r="D259" s="116">
        <v>2534681.9052712736</v>
      </c>
      <c r="E259" s="156">
        <v>623756.19952136558</v>
      </c>
      <c r="F259" s="116">
        <v>-67129.926378949662</v>
      </c>
      <c r="G259" s="156">
        <v>174626.20751405062</v>
      </c>
      <c r="H259" s="117">
        <f>SUM(D259:G259)</f>
        <v>3265934.38592774</v>
      </c>
      <c r="I259" s="301">
        <f>H259/C259</f>
        <v>705.69023032146504</v>
      </c>
      <c r="J259" s="227">
        <v>-1110649</v>
      </c>
      <c r="K259" s="204">
        <v>-239.98465859982713</v>
      </c>
      <c r="L259" s="302">
        <f>SUM(H259,J259)</f>
        <v>2155285.38592774</v>
      </c>
      <c r="M259" s="91">
        <f>L259/C259</f>
        <v>465.70557172163785</v>
      </c>
      <c r="N259" s="355">
        <v>1519.2437881948892</v>
      </c>
      <c r="O259" s="104">
        <f>M259-N259</f>
        <v>-1053.5382164732514</v>
      </c>
      <c r="P259" s="107">
        <f>O259/N259</f>
        <v>-0.6934622505352005</v>
      </c>
    </row>
    <row r="260" spans="1:16" x14ac:dyDescent="0.25">
      <c r="A260" s="95">
        <v>832</v>
      </c>
      <c r="B260" s="87" t="s">
        <v>259</v>
      </c>
      <c r="C260" s="96">
        <v>3916</v>
      </c>
      <c r="D260" s="116">
        <v>5077699.8324663658</v>
      </c>
      <c r="E260" s="156">
        <v>717796.13893146021</v>
      </c>
      <c r="F260" s="116">
        <v>2448876.5663466211</v>
      </c>
      <c r="G260" s="156">
        <v>1638434.9046417405</v>
      </c>
      <c r="H260" s="117">
        <f>SUM(D260:G260)</f>
        <v>9882807.4423861876</v>
      </c>
      <c r="I260" s="301">
        <f>H260/C260</f>
        <v>2523.6995511711407</v>
      </c>
      <c r="J260" s="227">
        <v>-82873</v>
      </c>
      <c r="K260" s="204">
        <v>-21.162665985699693</v>
      </c>
      <c r="L260" s="302">
        <f>SUM(H260,J260)</f>
        <v>9799934.4423861876</v>
      </c>
      <c r="M260" s="91">
        <f>L260/C260</f>
        <v>2502.536885185441</v>
      </c>
      <c r="N260" s="355">
        <v>5227.49024884562</v>
      </c>
      <c r="O260" s="104">
        <f>M260-N260</f>
        <v>-2724.9533636601791</v>
      </c>
      <c r="P260" s="107">
        <f>O260/N260</f>
        <v>-0.52127373442005498</v>
      </c>
    </row>
    <row r="261" spans="1:16" x14ac:dyDescent="0.25">
      <c r="A261" s="95">
        <v>833</v>
      </c>
      <c r="B261" s="87" t="s">
        <v>260</v>
      </c>
      <c r="C261" s="96">
        <v>1659</v>
      </c>
      <c r="D261" s="116">
        <v>478284.94393572025</v>
      </c>
      <c r="E261" s="156">
        <v>298491.86472559662</v>
      </c>
      <c r="F261" s="116">
        <v>290654.60695013055</v>
      </c>
      <c r="G261" s="156">
        <v>503192.19488755247</v>
      </c>
      <c r="H261" s="117">
        <f>SUM(D261:G261)</f>
        <v>1570623.6104989997</v>
      </c>
      <c r="I261" s="301">
        <f>H261/C261</f>
        <v>946.72912025256164</v>
      </c>
      <c r="J261" s="227">
        <v>-377556</v>
      </c>
      <c r="K261" s="204">
        <v>-227.58047016274864</v>
      </c>
      <c r="L261" s="302">
        <f>SUM(H261,J261)</f>
        <v>1193067.6104989997</v>
      </c>
      <c r="M261" s="91">
        <f>L261/C261</f>
        <v>719.14865008981292</v>
      </c>
      <c r="N261" s="355">
        <v>3005.7753887303311</v>
      </c>
      <c r="O261" s="104">
        <f>M261-N261</f>
        <v>-2286.6267386405179</v>
      </c>
      <c r="P261" s="107">
        <f>O261/N261</f>
        <v>-0.76074438137122791</v>
      </c>
    </row>
    <row r="262" spans="1:16" x14ac:dyDescent="0.25">
      <c r="A262" s="95">
        <v>834</v>
      </c>
      <c r="B262" s="87" t="s">
        <v>261</v>
      </c>
      <c r="C262" s="96">
        <v>6016</v>
      </c>
      <c r="D262" s="116">
        <v>2752098.4774671555</v>
      </c>
      <c r="E262" s="156">
        <v>1009876.0296218926</v>
      </c>
      <c r="F262" s="116">
        <v>1295399.5961393712</v>
      </c>
      <c r="G262" s="156">
        <v>881844.36921594886</v>
      </c>
      <c r="H262" s="117">
        <f>SUM(D262:G262)</f>
        <v>5939218.4724443676</v>
      </c>
      <c r="I262" s="301">
        <f>H262/C262</f>
        <v>987.23711310577914</v>
      </c>
      <c r="J262" s="227">
        <v>-1432150</v>
      </c>
      <c r="K262" s="204">
        <v>-238.05684840425531</v>
      </c>
      <c r="L262" s="302">
        <f>SUM(H262,J262)</f>
        <v>4507068.4724443676</v>
      </c>
      <c r="M262" s="91">
        <f>L262/C262</f>
        <v>749.18026470152392</v>
      </c>
      <c r="N262" s="355">
        <v>2335.023618717787</v>
      </c>
      <c r="O262" s="104">
        <f>M262-N262</f>
        <v>-1585.8433540162632</v>
      </c>
      <c r="P262" s="107">
        <f>O262/N262</f>
        <v>-0.67915516627068839</v>
      </c>
    </row>
    <row r="263" spans="1:16" x14ac:dyDescent="0.25">
      <c r="A263" s="95">
        <v>837</v>
      </c>
      <c r="B263" s="87" t="s">
        <v>262</v>
      </c>
      <c r="C263" s="96">
        <v>241009</v>
      </c>
      <c r="D263" s="116">
        <v>22511680.228166301</v>
      </c>
      <c r="E263" s="156">
        <v>32595326.549026832</v>
      </c>
      <c r="F263" s="116">
        <v>-83441061.289034054</v>
      </c>
      <c r="G263" s="156">
        <v>-37589560.415374279</v>
      </c>
      <c r="H263" s="117">
        <f>SUM(D263:G263)</f>
        <v>-65923614.927215204</v>
      </c>
      <c r="I263" s="301">
        <f>H263/C263</f>
        <v>-273.53175577349896</v>
      </c>
      <c r="J263" s="226">
        <v>72471777</v>
      </c>
      <c r="K263" s="204">
        <v>300.70153811683383</v>
      </c>
      <c r="L263" s="302">
        <f>SUM(H263,J263)</f>
        <v>6548162.0727847964</v>
      </c>
      <c r="M263" s="91">
        <f>L263/C263</f>
        <v>27.16978234333488</v>
      </c>
      <c r="N263" s="355">
        <v>1517.3777695651013</v>
      </c>
      <c r="O263" s="104">
        <f>M263-N263</f>
        <v>-1490.2079872217664</v>
      </c>
      <c r="P263" s="107">
        <f>O263/N263</f>
        <v>-0.98209425306716991</v>
      </c>
    </row>
    <row r="264" spans="1:16" x14ac:dyDescent="0.25">
      <c r="A264" s="95">
        <v>844</v>
      </c>
      <c r="B264" s="87" t="s">
        <v>263</v>
      </c>
      <c r="C264" s="96">
        <v>1503</v>
      </c>
      <c r="D264" s="116">
        <v>572707.26079207496</v>
      </c>
      <c r="E264" s="156">
        <v>333557.11370724533</v>
      </c>
      <c r="F264" s="116">
        <v>159807.12834889992</v>
      </c>
      <c r="G264" s="156">
        <v>-22199.765779415433</v>
      </c>
      <c r="H264" s="117">
        <f>SUM(D264:G264)</f>
        <v>1043871.7370688049</v>
      </c>
      <c r="I264" s="301">
        <f>H264/C264</f>
        <v>694.52544049820688</v>
      </c>
      <c r="J264" s="227">
        <v>-322421</v>
      </c>
      <c r="K264" s="204">
        <v>-214.51829673985364</v>
      </c>
      <c r="L264" s="302">
        <f>SUM(H264,J264)</f>
        <v>721450.73706880491</v>
      </c>
      <c r="M264" s="91">
        <f>L264/C264</f>
        <v>480.00714375835321</v>
      </c>
      <c r="N264" s="355">
        <v>4551.0413296271909</v>
      </c>
      <c r="O264" s="104">
        <f>M264-N264</f>
        <v>-4071.0341858688375</v>
      </c>
      <c r="P264" s="107">
        <f>O264/N264</f>
        <v>-0.89452806314161193</v>
      </c>
    </row>
    <row r="265" spans="1:16" x14ac:dyDescent="0.25">
      <c r="A265" s="95">
        <v>845</v>
      </c>
      <c r="B265" s="87" t="s">
        <v>264</v>
      </c>
      <c r="C265" s="96">
        <v>2925</v>
      </c>
      <c r="D265" s="116">
        <v>3238425.4446798135</v>
      </c>
      <c r="E265" s="156">
        <v>516241.25890114112</v>
      </c>
      <c r="F265" s="116">
        <v>808815.48068174301</v>
      </c>
      <c r="G265" s="156">
        <v>489510.83678008377</v>
      </c>
      <c r="H265" s="117">
        <f>SUM(D265:G265)</f>
        <v>5052993.021042781</v>
      </c>
      <c r="I265" s="301">
        <f>H265/C265</f>
        <v>1727.5189815530875</v>
      </c>
      <c r="J265" s="227">
        <v>-107289</v>
      </c>
      <c r="K265" s="204">
        <v>-36.68</v>
      </c>
      <c r="L265" s="302">
        <f>SUM(H265,J265)</f>
        <v>4945704.021042781</v>
      </c>
      <c r="M265" s="91">
        <f>L265/C265</f>
        <v>1690.8389815530875</v>
      </c>
      <c r="N265" s="355">
        <v>4077.1134659336863</v>
      </c>
      <c r="O265" s="104">
        <f>M265-N265</f>
        <v>-2386.2744843805986</v>
      </c>
      <c r="P265" s="107">
        <f>O265/N265</f>
        <v>-0.58528527702726707</v>
      </c>
    </row>
    <row r="266" spans="1:16" x14ac:dyDescent="0.25">
      <c r="A266" s="95">
        <v>846</v>
      </c>
      <c r="B266" s="87" t="s">
        <v>265</v>
      </c>
      <c r="C266" s="96">
        <v>4994</v>
      </c>
      <c r="D266" s="116">
        <v>3456795.4372946755</v>
      </c>
      <c r="E266" s="156">
        <v>1043020.8051574999</v>
      </c>
      <c r="F266" s="116">
        <v>305279.56950981566</v>
      </c>
      <c r="G266" s="156">
        <v>-225278.85256536084</v>
      </c>
      <c r="H266" s="117">
        <f>SUM(D266:G266)</f>
        <v>4579816.9593966296</v>
      </c>
      <c r="I266" s="301">
        <f>H266/C266</f>
        <v>917.06386852155174</v>
      </c>
      <c r="J266" s="227">
        <v>-451698</v>
      </c>
      <c r="K266" s="204">
        <v>-90.448137765318378</v>
      </c>
      <c r="L266" s="302">
        <f>SUM(H266,J266)</f>
        <v>4128118.9593966296</v>
      </c>
      <c r="M266" s="91">
        <f>L266/C266</f>
        <v>826.61573075623335</v>
      </c>
      <c r="N266" s="355">
        <v>4162.6476956233892</v>
      </c>
      <c r="O266" s="104">
        <f>M266-N266</f>
        <v>-3336.0319648671557</v>
      </c>
      <c r="P266" s="107">
        <f>O266/N266</f>
        <v>-0.80142068433383451</v>
      </c>
    </row>
    <row r="267" spans="1:16" x14ac:dyDescent="0.25">
      <c r="A267" s="95">
        <v>848</v>
      </c>
      <c r="B267" s="87" t="s">
        <v>266</v>
      </c>
      <c r="C267" s="96">
        <v>4307</v>
      </c>
      <c r="D267" s="116">
        <v>3346843.3963261107</v>
      </c>
      <c r="E267" s="156">
        <v>884399.06388457492</v>
      </c>
      <c r="F267" s="116">
        <v>440408.34552226064</v>
      </c>
      <c r="G267" s="156">
        <v>504418.69520533021</v>
      </c>
      <c r="H267" s="117">
        <f>SUM(D267:G267)</f>
        <v>5176069.5009382758</v>
      </c>
      <c r="I267" s="301">
        <f>H267/C267</f>
        <v>1201.7807060455714</v>
      </c>
      <c r="J267" s="226">
        <v>547289</v>
      </c>
      <c r="K267" s="204">
        <v>127.06965405154399</v>
      </c>
      <c r="L267" s="302">
        <f>SUM(H267,J267)</f>
        <v>5723358.5009382758</v>
      </c>
      <c r="M267" s="91">
        <f>L267/C267</f>
        <v>1328.8503600971153</v>
      </c>
      <c r="N267" s="355">
        <v>4368.3305356851679</v>
      </c>
      <c r="O267" s="104">
        <f>M267-N267</f>
        <v>-3039.4801755880526</v>
      </c>
      <c r="P267" s="107">
        <f>O267/N267</f>
        <v>-0.69579903598373505</v>
      </c>
    </row>
    <row r="268" spans="1:16" x14ac:dyDescent="0.25">
      <c r="A268" s="95">
        <v>849</v>
      </c>
      <c r="B268" s="87" t="s">
        <v>267</v>
      </c>
      <c r="C268" s="96">
        <v>2966</v>
      </c>
      <c r="D268" s="116">
        <v>3607678.086764954</v>
      </c>
      <c r="E268" s="156">
        <v>610649.86196528049</v>
      </c>
      <c r="F268" s="116">
        <v>220762.48239557305</v>
      </c>
      <c r="G268" s="156">
        <v>-123494.53598431741</v>
      </c>
      <c r="H268" s="117">
        <f>SUM(D268:G268)</f>
        <v>4315595.8951414889</v>
      </c>
      <c r="I268" s="301">
        <f>H268/C268</f>
        <v>1455.0222168379935</v>
      </c>
      <c r="J268" s="226">
        <v>247305</v>
      </c>
      <c r="K268" s="204">
        <v>83.379973027646656</v>
      </c>
      <c r="L268" s="302">
        <f>SUM(H268,J268)</f>
        <v>4562900.8951414889</v>
      </c>
      <c r="M268" s="91">
        <f>L268/C268</f>
        <v>1538.4021898656401</v>
      </c>
      <c r="N268" s="355">
        <v>4069.2514032499071</v>
      </c>
      <c r="O268" s="104">
        <f>M268-N268</f>
        <v>-2530.8492133842669</v>
      </c>
      <c r="P268" s="107">
        <f>O268/N268</f>
        <v>-0.62194466809374438</v>
      </c>
    </row>
    <row r="269" spans="1:16" x14ac:dyDescent="0.25">
      <c r="A269" s="95">
        <v>850</v>
      </c>
      <c r="B269" s="87" t="s">
        <v>268</v>
      </c>
      <c r="C269" s="96">
        <v>2401</v>
      </c>
      <c r="D269" s="116">
        <v>2114924.4250866203</v>
      </c>
      <c r="E269" s="156">
        <v>382972.6919770143</v>
      </c>
      <c r="F269" s="116">
        <v>453929.98928195215</v>
      </c>
      <c r="G269" s="156">
        <v>414968.79097762977</v>
      </c>
      <c r="H269" s="117">
        <f>SUM(D269:G269)</f>
        <v>3366795.8973232163</v>
      </c>
      <c r="I269" s="301">
        <f>H269/C269</f>
        <v>1402.2473541537761</v>
      </c>
      <c r="J269" s="227">
        <v>-478735</v>
      </c>
      <c r="K269" s="204">
        <v>-199.38983756768013</v>
      </c>
      <c r="L269" s="302">
        <f>SUM(H269,J269)</f>
        <v>2888060.8973232163</v>
      </c>
      <c r="M269" s="91">
        <f>L269/C269</f>
        <v>1202.8575165860959</v>
      </c>
      <c r="N269" s="355">
        <v>2936.6525649115742</v>
      </c>
      <c r="O269" s="104">
        <f>M269-N269</f>
        <v>-1733.7950483254783</v>
      </c>
      <c r="P269" s="107">
        <f>O269/N269</f>
        <v>-0.59039842473761783</v>
      </c>
    </row>
    <row r="270" spans="1:16" x14ac:dyDescent="0.25">
      <c r="A270" s="95">
        <v>851</v>
      </c>
      <c r="B270" s="87" t="s">
        <v>269</v>
      </c>
      <c r="C270" s="96">
        <v>21467</v>
      </c>
      <c r="D270" s="116">
        <v>12917778.249410458</v>
      </c>
      <c r="E270" s="156">
        <v>2988197.6985981995</v>
      </c>
      <c r="F270" s="116">
        <v>275404.88322575466</v>
      </c>
      <c r="G270" s="156">
        <v>22754.123254854843</v>
      </c>
      <c r="H270" s="117">
        <f>SUM(D270:G270)</f>
        <v>16204134.954489265</v>
      </c>
      <c r="I270" s="301">
        <f>H270/C270</f>
        <v>754.83928608977806</v>
      </c>
      <c r="J270" s="227">
        <v>-328591</v>
      </c>
      <c r="K270" s="204">
        <v>-15.306796478315555</v>
      </c>
      <c r="L270" s="302">
        <f>SUM(H270,J270)</f>
        <v>15875543.954489265</v>
      </c>
      <c r="M270" s="91">
        <f>L270/C270</f>
        <v>739.53248961146244</v>
      </c>
      <c r="N270" s="355">
        <v>2160.21549593481</v>
      </c>
      <c r="O270" s="104">
        <f>M270-N270</f>
        <v>-1420.6830063233474</v>
      </c>
      <c r="P270" s="107">
        <f>O270/N270</f>
        <v>-0.65765800171179778</v>
      </c>
    </row>
    <row r="271" spans="1:16" x14ac:dyDescent="0.25">
      <c r="A271" s="95">
        <v>853</v>
      </c>
      <c r="B271" s="87" t="s">
        <v>270</v>
      </c>
      <c r="C271" s="96">
        <v>194391</v>
      </c>
      <c r="D271" s="116">
        <v>17827908.963051651</v>
      </c>
      <c r="E271" s="156">
        <v>28368133.356477469</v>
      </c>
      <c r="F271" s="116">
        <v>-54365912.701239355</v>
      </c>
      <c r="G271" s="156">
        <v>-21874808.695937958</v>
      </c>
      <c r="H271" s="117">
        <f>SUM(D271:G271)</f>
        <v>-30044679.077648196</v>
      </c>
      <c r="I271" s="301">
        <f>H271/C271</f>
        <v>-154.5579737624077</v>
      </c>
      <c r="J271" s="226">
        <v>42244049</v>
      </c>
      <c r="K271" s="204">
        <v>217.31483967879171</v>
      </c>
      <c r="L271" s="302">
        <f>SUM(H271,J271)</f>
        <v>12199369.922351804</v>
      </c>
      <c r="M271" s="91">
        <f>L271/C271</f>
        <v>62.756865916384008</v>
      </c>
      <c r="N271" s="355">
        <v>1610.3760651587445</v>
      </c>
      <c r="O271" s="104">
        <f>M271-N271</f>
        <v>-1547.6191992423605</v>
      </c>
      <c r="P271" s="107">
        <f>O271/N271</f>
        <v>-0.96102968289571689</v>
      </c>
    </row>
    <row r="272" spans="1:16" x14ac:dyDescent="0.25">
      <c r="A272" s="95">
        <v>857</v>
      </c>
      <c r="B272" s="87" t="s">
        <v>272</v>
      </c>
      <c r="C272" s="96">
        <v>2433</v>
      </c>
      <c r="D272" s="116">
        <v>1045221.754326435</v>
      </c>
      <c r="E272" s="156">
        <v>495032.17256149882</v>
      </c>
      <c r="F272" s="116">
        <v>-267377.442048105</v>
      </c>
      <c r="G272" s="156">
        <v>-182423.53792861218</v>
      </c>
      <c r="H272" s="117">
        <f>SUM(D272:G272)</f>
        <v>1090452.9469112167</v>
      </c>
      <c r="I272" s="301">
        <f>H272/C272</f>
        <v>448.19274431204963</v>
      </c>
      <c r="J272" s="226">
        <v>201316</v>
      </c>
      <c r="K272" s="204">
        <v>82.743937525688452</v>
      </c>
      <c r="L272" s="302">
        <f>SUM(H272,J272)</f>
        <v>1291768.9469112167</v>
      </c>
      <c r="M272" s="91">
        <f>L272/C272</f>
        <v>530.93668183773809</v>
      </c>
      <c r="N272" s="355">
        <v>4553.2372236196506</v>
      </c>
      <c r="O272" s="104">
        <f>M272-N272</f>
        <v>-4022.3005417819127</v>
      </c>
      <c r="P272" s="107">
        <f>O272/N272</f>
        <v>-0.88339358224440068</v>
      </c>
    </row>
    <row r="273" spans="1:16" x14ac:dyDescent="0.25">
      <c r="A273" s="95">
        <v>858</v>
      </c>
      <c r="B273" s="87" t="s">
        <v>273</v>
      </c>
      <c r="C273" s="96">
        <v>38783</v>
      </c>
      <c r="D273" s="116">
        <v>18459972.073600478</v>
      </c>
      <c r="E273" s="156">
        <v>3915992.4255098943</v>
      </c>
      <c r="F273" s="116">
        <v>-571526.43264229433</v>
      </c>
      <c r="G273" s="156">
        <v>-1096124.9838844822</v>
      </c>
      <c r="H273" s="117">
        <f>SUM(D273:G273)</f>
        <v>20708313.082583591</v>
      </c>
      <c r="I273" s="301">
        <f>H273/C273</f>
        <v>533.95335798116673</v>
      </c>
      <c r="J273" s="227">
        <v>-3001162</v>
      </c>
      <c r="K273" s="204">
        <v>-77.383441198463245</v>
      </c>
      <c r="L273" s="302">
        <f>SUM(H273,J273)</f>
        <v>17707151.082583591</v>
      </c>
      <c r="M273" s="91">
        <f>L273/C273</f>
        <v>456.56991678270356</v>
      </c>
      <c r="N273" s="355">
        <v>913.81962089633362</v>
      </c>
      <c r="O273" s="104">
        <f>M273-N273</f>
        <v>-457.24970411363006</v>
      </c>
      <c r="P273" s="107">
        <f>O273/N273</f>
        <v>-0.50037194831199827</v>
      </c>
    </row>
    <row r="274" spans="1:16" x14ac:dyDescent="0.25">
      <c r="A274" s="95">
        <v>859</v>
      </c>
      <c r="B274" s="87" t="s">
        <v>274</v>
      </c>
      <c r="C274" s="96">
        <v>6603</v>
      </c>
      <c r="D274" s="116">
        <v>14123051.234674707</v>
      </c>
      <c r="E274" s="156">
        <v>880301.9002612629</v>
      </c>
      <c r="F274" s="116">
        <v>-599510.2111873274</v>
      </c>
      <c r="G274" s="156">
        <v>-1149593.3220783402</v>
      </c>
      <c r="H274" s="117">
        <f>SUM(D274:G274)</f>
        <v>13254249.601670302</v>
      </c>
      <c r="I274" s="301">
        <f>H274/C274</f>
        <v>2007.3072242420569</v>
      </c>
      <c r="J274" s="227">
        <v>-1015472</v>
      </c>
      <c r="K274" s="204">
        <v>-153.78948962592762</v>
      </c>
      <c r="L274" s="302">
        <f>SUM(H274,J274)</f>
        <v>12238777.601670302</v>
      </c>
      <c r="M274" s="91">
        <f>L274/C274</f>
        <v>1853.5177346161295</v>
      </c>
      <c r="N274" s="355">
        <v>3356.5614019203576</v>
      </c>
      <c r="O274" s="104">
        <f>M274-N274</f>
        <v>-1503.0436673042282</v>
      </c>
      <c r="P274" s="107">
        <f>O274/N274</f>
        <v>-0.44779269237985814</v>
      </c>
    </row>
    <row r="275" spans="1:16" x14ac:dyDescent="0.25">
      <c r="A275" s="95">
        <v>886</v>
      </c>
      <c r="B275" s="87" t="s">
        <v>275</v>
      </c>
      <c r="C275" s="96">
        <v>12735</v>
      </c>
      <c r="D275" s="116">
        <v>6749815.0856096819</v>
      </c>
      <c r="E275" s="156">
        <v>1763436.4761825558</v>
      </c>
      <c r="F275" s="116">
        <v>-1040618.0212784379</v>
      </c>
      <c r="G275" s="156">
        <v>-1069690.4819130097</v>
      </c>
      <c r="H275" s="117">
        <f>SUM(D275:G275)</f>
        <v>6402943.0586007899</v>
      </c>
      <c r="I275" s="301">
        <f>H275/C275</f>
        <v>502.78312199456536</v>
      </c>
      <c r="J275" s="227">
        <v>-171841</v>
      </c>
      <c r="K275" s="204">
        <v>-13.493600314095014</v>
      </c>
      <c r="L275" s="302">
        <f>SUM(H275,J275)</f>
        <v>6231102.0586007899</v>
      </c>
      <c r="M275" s="91">
        <f>L275/C275</f>
        <v>489.28952168047033</v>
      </c>
      <c r="N275" s="355">
        <v>2076.8354428620391</v>
      </c>
      <c r="O275" s="104">
        <f>M275-N275</f>
        <v>-1587.5459211815687</v>
      </c>
      <c r="P275" s="107">
        <f>O275/N275</f>
        <v>-0.76440621554195365</v>
      </c>
    </row>
    <row r="276" spans="1:16" x14ac:dyDescent="0.25">
      <c r="A276" s="95">
        <v>887</v>
      </c>
      <c r="B276" s="87" t="s">
        <v>276</v>
      </c>
      <c r="C276" s="96">
        <v>4644</v>
      </c>
      <c r="D276" s="116">
        <v>2410208.1438662284</v>
      </c>
      <c r="E276" s="156">
        <v>939894.69158959296</v>
      </c>
      <c r="F276" s="116">
        <v>-444219.17246407847</v>
      </c>
      <c r="G276" s="156">
        <v>-204352.56188068396</v>
      </c>
      <c r="H276" s="117">
        <f>SUM(D276:G276)</f>
        <v>2701531.1011110591</v>
      </c>
      <c r="I276" s="301">
        <f>H276/C276</f>
        <v>581.72504330556831</v>
      </c>
      <c r="J276" s="227">
        <v>-287146</v>
      </c>
      <c r="K276" s="204">
        <v>-61.831610680447888</v>
      </c>
      <c r="L276" s="302">
        <f>SUM(H276,J276)</f>
        <v>2414385.1011110591</v>
      </c>
      <c r="M276" s="91">
        <f>L276/C276</f>
        <v>519.89343262512034</v>
      </c>
      <c r="N276" s="355">
        <v>3465.05761045699</v>
      </c>
      <c r="O276" s="104">
        <f>M276-N276</f>
        <v>-2945.1641778318699</v>
      </c>
      <c r="P276" s="107">
        <f>O276/N276</f>
        <v>-0.84996109990894098</v>
      </c>
    </row>
    <row r="277" spans="1:16" x14ac:dyDescent="0.25">
      <c r="A277" s="95">
        <v>889</v>
      </c>
      <c r="B277" s="87" t="s">
        <v>277</v>
      </c>
      <c r="C277" s="96">
        <v>2619</v>
      </c>
      <c r="D277" s="116">
        <v>3136435.8937698337</v>
      </c>
      <c r="E277" s="156">
        <v>496930.78090358223</v>
      </c>
      <c r="F277" s="116">
        <v>833625.32730989344</v>
      </c>
      <c r="G277" s="156">
        <v>260421.69017029935</v>
      </c>
      <c r="H277" s="117">
        <f>SUM(D277:G277)</f>
        <v>4727413.6921536084</v>
      </c>
      <c r="I277" s="301">
        <f>H277/C277</f>
        <v>1805.0453196462804</v>
      </c>
      <c r="J277" s="226">
        <v>303421</v>
      </c>
      <c r="K277" s="204">
        <v>115.85376097747232</v>
      </c>
      <c r="L277" s="302">
        <f>SUM(H277,J277)</f>
        <v>5030834.6921536084</v>
      </c>
      <c r="M277" s="91">
        <f>L277/C277</f>
        <v>1920.8990806237528</v>
      </c>
      <c r="N277" s="355">
        <v>4834.8588608857335</v>
      </c>
      <c r="O277" s="104">
        <f>M277-N277</f>
        <v>-2913.959780261981</v>
      </c>
      <c r="P277" s="107">
        <f>O277/N277</f>
        <v>-0.60269800300399068</v>
      </c>
    </row>
    <row r="278" spans="1:16" x14ac:dyDescent="0.25">
      <c r="A278" s="95">
        <v>890</v>
      </c>
      <c r="B278" s="87" t="s">
        <v>278</v>
      </c>
      <c r="C278" s="96">
        <v>1219</v>
      </c>
      <c r="D278" s="116">
        <v>2273263.4856603043</v>
      </c>
      <c r="E278" s="156">
        <v>217797.80037297774</v>
      </c>
      <c r="F278" s="116">
        <v>530143.04982527567</v>
      </c>
      <c r="G278" s="156">
        <v>855821.09492350847</v>
      </c>
      <c r="H278" s="117">
        <f>SUM(D278:G278)</f>
        <v>3877025.4307820662</v>
      </c>
      <c r="I278" s="301">
        <f>H278/C278</f>
        <v>3180.4966618392668</v>
      </c>
      <c r="J278" s="227">
        <v>409504</v>
      </c>
      <c r="K278" s="204">
        <v>335.9343724364233</v>
      </c>
      <c r="L278" s="302">
        <f>SUM(H278,J278)</f>
        <v>4286529.4307820667</v>
      </c>
      <c r="M278" s="91">
        <f>L278/C278</f>
        <v>3516.4310342756903</v>
      </c>
      <c r="N278" s="355">
        <v>6619.3272490089639</v>
      </c>
      <c r="O278" s="104">
        <f>M278-N278</f>
        <v>-3102.8962147332736</v>
      </c>
      <c r="P278" s="107">
        <f>O278/N278</f>
        <v>-0.46876307787892413</v>
      </c>
    </row>
    <row r="279" spans="1:16" x14ac:dyDescent="0.25">
      <c r="A279" s="95">
        <v>892</v>
      </c>
      <c r="B279" s="87" t="s">
        <v>279</v>
      </c>
      <c r="C279" s="96">
        <v>3646</v>
      </c>
      <c r="D279" s="116">
        <v>5664475.3225866193</v>
      </c>
      <c r="E279" s="156">
        <v>537187.66242604097</v>
      </c>
      <c r="F279" s="116">
        <v>-44969.273117603741</v>
      </c>
      <c r="G279" s="156">
        <v>-118582.09821790329</v>
      </c>
      <c r="H279" s="117">
        <f>SUM(D279:G279)</f>
        <v>6038111.6136771524</v>
      </c>
      <c r="I279" s="301">
        <f>H279/C279</f>
        <v>1656.0920498291696</v>
      </c>
      <c r="J279" s="227">
        <v>-623488</v>
      </c>
      <c r="K279" s="204">
        <v>-171.00603400987384</v>
      </c>
      <c r="L279" s="302">
        <f>SUM(H279,J279)</f>
        <v>5414623.6136771524</v>
      </c>
      <c r="M279" s="91">
        <f>L279/C279</f>
        <v>1485.0860158192959</v>
      </c>
      <c r="N279" s="355">
        <v>2938.1299902434375</v>
      </c>
      <c r="O279" s="104">
        <f>M279-N279</f>
        <v>-1453.0439744241417</v>
      </c>
      <c r="P279" s="107">
        <f>O279/N279</f>
        <v>-0.49454720493961207</v>
      </c>
    </row>
    <row r="280" spans="1:16" x14ac:dyDescent="0.25">
      <c r="A280" s="95">
        <v>893</v>
      </c>
      <c r="B280" s="87" t="s">
        <v>280</v>
      </c>
      <c r="C280" s="96">
        <v>7479</v>
      </c>
      <c r="D280" s="116">
        <v>7825638.9864266049</v>
      </c>
      <c r="E280" s="156">
        <v>1381088.5678994916</v>
      </c>
      <c r="F280" s="116">
        <v>163066.16035202934</v>
      </c>
      <c r="G280" s="156">
        <v>377546.44148391183</v>
      </c>
      <c r="H280" s="117">
        <f>SUM(D280:G280)</f>
        <v>9747340.1561620366</v>
      </c>
      <c r="I280" s="301">
        <f>H280/C280</f>
        <v>1303.2945789760713</v>
      </c>
      <c r="J280" s="227">
        <v>-368958</v>
      </c>
      <c r="K280" s="204">
        <v>-49.332531087043719</v>
      </c>
      <c r="L280" s="302">
        <f>SUM(H280,J280)</f>
        <v>9378382.1561620366</v>
      </c>
      <c r="M280" s="91">
        <f>L280/C280</f>
        <v>1253.9620478890274</v>
      </c>
      <c r="N280" s="355">
        <v>3249.8469851573368</v>
      </c>
      <c r="O280" s="104">
        <f>M280-N280</f>
        <v>-1995.8849372683094</v>
      </c>
      <c r="P280" s="107">
        <f>O280/N280</f>
        <v>-0.61414735720909064</v>
      </c>
    </row>
    <row r="281" spans="1:16" x14ac:dyDescent="0.25">
      <c r="A281" s="95">
        <v>895</v>
      </c>
      <c r="B281" s="87" t="s">
        <v>281</v>
      </c>
      <c r="C281" s="96">
        <v>15378</v>
      </c>
      <c r="D281" s="116">
        <v>3029818.9111986873</v>
      </c>
      <c r="E281" s="156">
        <v>2325842.7609760007</v>
      </c>
      <c r="F281" s="116">
        <v>1413349.2853378365</v>
      </c>
      <c r="G281" s="156">
        <v>2036924.0666046862</v>
      </c>
      <c r="H281" s="117">
        <f>SUM(D281:G281)</f>
        <v>8805935.0241172109</v>
      </c>
      <c r="I281" s="301">
        <f>H281/C281</f>
        <v>572.63200833120118</v>
      </c>
      <c r="J281" s="227">
        <v>-1740885</v>
      </c>
      <c r="K281" s="204">
        <v>-113.20620366757706</v>
      </c>
      <c r="L281" s="302">
        <f>SUM(H281,J281)</f>
        <v>7065050.0241172109</v>
      </c>
      <c r="M281" s="91">
        <f>L281/C281</f>
        <v>459.42580466362409</v>
      </c>
      <c r="N281" s="355">
        <v>2187.7402972889286</v>
      </c>
      <c r="O281" s="104">
        <f>M281-N281</f>
        <v>-1728.3144926253044</v>
      </c>
      <c r="P281" s="107">
        <f>O281/N281</f>
        <v>-0.78999984356783592</v>
      </c>
    </row>
    <row r="282" spans="1:16" x14ac:dyDescent="0.25">
      <c r="A282" s="95">
        <v>785</v>
      </c>
      <c r="B282" s="87" t="s">
        <v>255</v>
      </c>
      <c r="C282" s="96">
        <v>2737</v>
      </c>
      <c r="D282" s="116">
        <v>2469014.8403066061</v>
      </c>
      <c r="E282" s="156">
        <v>546359.26714533428</v>
      </c>
      <c r="F282" s="116">
        <v>859327.97204245604</v>
      </c>
      <c r="G282" s="156">
        <v>710400.39863584773</v>
      </c>
      <c r="H282" s="117">
        <f>SUM(D282:G282)</f>
        <v>4585102.4781302437</v>
      </c>
      <c r="I282" s="301">
        <f>H282/C282</f>
        <v>1675.2292576288796</v>
      </c>
      <c r="J282" s="226">
        <v>113631</v>
      </c>
      <c r="K282" s="204">
        <v>41.516624040920718</v>
      </c>
      <c r="L282" s="302">
        <f>SUM(H282,J282)</f>
        <v>4698733.4781302437</v>
      </c>
      <c r="M282" s="91">
        <f>L282/C282</f>
        <v>1716.7458816698004</v>
      </c>
      <c r="N282" s="355">
        <v>5574.7845747382335</v>
      </c>
      <c r="O282" s="104">
        <f>M282-N282</f>
        <v>-3858.0386930684331</v>
      </c>
      <c r="P282" s="107">
        <f>O282/N282</f>
        <v>-0.69205161945645033</v>
      </c>
    </row>
    <row r="283" spans="1:16" x14ac:dyDescent="0.25">
      <c r="A283" s="95">
        <v>905</v>
      </c>
      <c r="B283" s="87" t="s">
        <v>282</v>
      </c>
      <c r="C283" s="96">
        <v>67551</v>
      </c>
      <c r="D283" s="116">
        <v>26333346.726848911</v>
      </c>
      <c r="E283" s="156">
        <v>9500541.2405911535</v>
      </c>
      <c r="F283" s="116">
        <v>-13820334.958397247</v>
      </c>
      <c r="G283" s="156">
        <v>-6627105.5146233262</v>
      </c>
      <c r="H283" s="117">
        <f>SUM(D283:G283)</f>
        <v>15386447.494419497</v>
      </c>
      <c r="I283" s="301">
        <f>H283/C283</f>
        <v>227.77527341444977</v>
      </c>
      <c r="J283" s="226">
        <v>26585586</v>
      </c>
      <c r="K283" s="204">
        <v>393.56317449038505</v>
      </c>
      <c r="L283" s="302">
        <f>SUM(H283,J283)</f>
        <v>41972033.4944195</v>
      </c>
      <c r="M283" s="91">
        <f>L283/C283</f>
        <v>621.33844790483488</v>
      </c>
      <c r="N283" s="355">
        <v>2046.9320851719756</v>
      </c>
      <c r="O283" s="104">
        <f>M283-N283</f>
        <v>-1425.5936372671408</v>
      </c>
      <c r="P283" s="107">
        <f>O283/N283</f>
        <v>-0.69645380400951007</v>
      </c>
    </row>
    <row r="284" spans="1:16" x14ac:dyDescent="0.25">
      <c r="A284" s="95">
        <v>908</v>
      </c>
      <c r="B284" s="87" t="s">
        <v>283</v>
      </c>
      <c r="C284" s="96">
        <v>20765</v>
      </c>
      <c r="D284" s="116">
        <v>7829389.2886672905</v>
      </c>
      <c r="E284" s="156">
        <v>2571923.8959190194</v>
      </c>
      <c r="F284" s="116">
        <v>2193199.4361959482</v>
      </c>
      <c r="G284" s="156">
        <v>1972024.4534419512</v>
      </c>
      <c r="H284" s="117">
        <f>SUM(D284:G284)</f>
        <v>14566537.074224208</v>
      </c>
      <c r="I284" s="301">
        <f>H284/C284</f>
        <v>701.49468212011595</v>
      </c>
      <c r="J284" s="226">
        <v>883573</v>
      </c>
      <c r="K284" s="204">
        <v>42.551071514567781</v>
      </c>
      <c r="L284" s="302">
        <f>SUM(H284,J284)</f>
        <v>15450110.074224208</v>
      </c>
      <c r="M284" s="91">
        <f>L284/C284</f>
        <v>744.04575363468371</v>
      </c>
      <c r="N284" s="355">
        <v>2222.8687230404512</v>
      </c>
      <c r="O284" s="104">
        <f>M284-N284</f>
        <v>-1478.8229694057675</v>
      </c>
      <c r="P284" s="107">
        <f>O284/N284</f>
        <v>-0.6652767903374095</v>
      </c>
    </row>
    <row r="285" spans="1:16" x14ac:dyDescent="0.25">
      <c r="A285" s="95">
        <v>92</v>
      </c>
      <c r="B285" s="87" t="s">
        <v>36</v>
      </c>
      <c r="C285" s="96">
        <v>237231</v>
      </c>
      <c r="D285" s="116">
        <v>146821009.06196934</v>
      </c>
      <c r="E285" s="156">
        <v>26108478.756333366</v>
      </c>
      <c r="F285" s="116">
        <v>-426000.86664685421</v>
      </c>
      <c r="G285" s="156">
        <v>14838179.402413767</v>
      </c>
      <c r="H285" s="117">
        <f>SUM(D285:G285)</f>
        <v>187341666.35406959</v>
      </c>
      <c r="I285" s="301">
        <f>H285/C285</f>
        <v>789.70145703584103</v>
      </c>
      <c r="J285" s="226">
        <v>21742057</v>
      </c>
      <c r="K285" s="204">
        <v>91.649308058390346</v>
      </c>
      <c r="L285" s="302">
        <f>SUM(H285,J285)</f>
        <v>209083723.35406959</v>
      </c>
      <c r="M285" s="91">
        <f>L285/C285</f>
        <v>881.35076509423129</v>
      </c>
      <c r="N285" s="355">
        <v>1181.443574692533</v>
      </c>
      <c r="O285" s="104">
        <f>M285-N285</f>
        <v>-300.09280959830176</v>
      </c>
      <c r="P285" s="107">
        <f>O285/N285</f>
        <v>-0.2540051984085655</v>
      </c>
    </row>
    <row r="286" spans="1:16" x14ac:dyDescent="0.25">
      <c r="A286" s="95">
        <v>915</v>
      </c>
      <c r="B286" s="87" t="s">
        <v>284</v>
      </c>
      <c r="C286" s="96">
        <v>20278</v>
      </c>
      <c r="D286" s="116">
        <v>2871545.4844886144</v>
      </c>
      <c r="E286" s="156">
        <v>3038858.5268925223</v>
      </c>
      <c r="F286" s="116">
        <v>4118964.5416792021</v>
      </c>
      <c r="G286" s="156">
        <v>3447275.4652863261</v>
      </c>
      <c r="H286" s="117">
        <f>SUM(D286:G286)</f>
        <v>13476644.018346664</v>
      </c>
      <c r="I286" s="301">
        <f>H286/C286</f>
        <v>664.59433959693581</v>
      </c>
      <c r="J286" s="227">
        <v>-2392541</v>
      </c>
      <c r="K286" s="204">
        <v>-117.98703027912023</v>
      </c>
      <c r="L286" s="302">
        <f>SUM(H286,J286)</f>
        <v>11084103.018346664</v>
      </c>
      <c r="M286" s="91">
        <f>L286/C286</f>
        <v>546.60730931781552</v>
      </c>
      <c r="N286" s="355">
        <v>2905.1679458061358</v>
      </c>
      <c r="O286" s="104">
        <f>M286-N286</f>
        <v>-2358.5606364883201</v>
      </c>
      <c r="P286" s="107">
        <f>O286/N286</f>
        <v>-0.81185001366034926</v>
      </c>
    </row>
    <row r="287" spans="1:16" x14ac:dyDescent="0.25">
      <c r="A287" s="95">
        <v>918</v>
      </c>
      <c r="B287" s="87" t="s">
        <v>285</v>
      </c>
      <c r="C287" s="96">
        <v>2292</v>
      </c>
      <c r="D287" s="116">
        <v>892166.69396679907</v>
      </c>
      <c r="E287" s="156">
        <v>453518.30551553005</v>
      </c>
      <c r="F287" s="116">
        <v>-155044.3990621586</v>
      </c>
      <c r="G287" s="156">
        <v>-77678.393093668084</v>
      </c>
      <c r="H287" s="117">
        <f>SUM(D287:G287)</f>
        <v>1112962.2073265023</v>
      </c>
      <c r="I287" s="301">
        <f>H287/C287</f>
        <v>485.58560529079506</v>
      </c>
      <c r="J287" s="227">
        <v>-498641</v>
      </c>
      <c r="K287" s="204">
        <v>-217.55715532286212</v>
      </c>
      <c r="L287" s="302">
        <f>SUM(H287,J287)</f>
        <v>614321.20732650231</v>
      </c>
      <c r="M287" s="91">
        <f>L287/C287</f>
        <v>268.02844996793294</v>
      </c>
      <c r="N287" s="355">
        <v>2762.5446174803269</v>
      </c>
      <c r="O287" s="104">
        <f>M287-N287</f>
        <v>-2494.5161675123941</v>
      </c>
      <c r="P287" s="107">
        <f>O287/N287</f>
        <v>-0.90297769372774972</v>
      </c>
    </row>
    <row r="288" spans="1:16" x14ac:dyDescent="0.25">
      <c r="A288" s="95">
        <v>921</v>
      </c>
      <c r="B288" s="87" t="s">
        <v>286</v>
      </c>
      <c r="C288" s="96">
        <v>1972</v>
      </c>
      <c r="D288" s="116">
        <v>1191552.6378671203</v>
      </c>
      <c r="E288" s="156">
        <v>451735.8643325665</v>
      </c>
      <c r="F288" s="116">
        <v>1003298.8844823285</v>
      </c>
      <c r="G288" s="156">
        <v>292811.22108164692</v>
      </c>
      <c r="H288" s="117">
        <f>SUM(D288:G288)</f>
        <v>2939398.6077636625</v>
      </c>
      <c r="I288" s="301">
        <f>H288/C288</f>
        <v>1490.5672453162588</v>
      </c>
      <c r="J288" s="226">
        <v>291320</v>
      </c>
      <c r="K288" s="204">
        <v>147.72819472616632</v>
      </c>
      <c r="L288" s="302">
        <f>SUM(H288,J288)</f>
        <v>3230718.6077636625</v>
      </c>
      <c r="M288" s="91">
        <f>L288/C288</f>
        <v>1638.2954400424253</v>
      </c>
      <c r="N288" s="355">
        <v>5775.0175013540875</v>
      </c>
      <c r="O288" s="104">
        <f>M288-N288</f>
        <v>-4136.7220613116624</v>
      </c>
      <c r="P288" s="107">
        <f>O288/N288</f>
        <v>-0.71631333763780136</v>
      </c>
    </row>
    <row r="289" spans="1:16" x14ac:dyDescent="0.25">
      <c r="A289" s="95">
        <v>922</v>
      </c>
      <c r="B289" s="87" t="s">
        <v>287</v>
      </c>
      <c r="C289" s="96">
        <v>4367</v>
      </c>
      <c r="D289" s="116">
        <v>3953507.4838747755</v>
      </c>
      <c r="E289" s="156">
        <v>636939.5066247615</v>
      </c>
      <c r="F289" s="116">
        <v>-1038573.4898536068</v>
      </c>
      <c r="G289" s="156">
        <v>-813418.45471239544</v>
      </c>
      <c r="H289" s="117">
        <f>SUM(D289:G289)</f>
        <v>2738455.0459335353</v>
      </c>
      <c r="I289" s="301">
        <f>H289/C289</f>
        <v>627.07924111141176</v>
      </c>
      <c r="J289" s="227">
        <v>-1009067</v>
      </c>
      <c r="K289" s="204">
        <v>-231.06640714449279</v>
      </c>
      <c r="L289" s="302">
        <f>SUM(H289,J289)</f>
        <v>1729388.0459335353</v>
      </c>
      <c r="M289" s="91">
        <f>L289/C289</f>
        <v>396.012833966919</v>
      </c>
      <c r="N289" s="355">
        <v>1768.3856466719637</v>
      </c>
      <c r="O289" s="104">
        <f>M289-N289</f>
        <v>-1372.3728127050447</v>
      </c>
      <c r="P289" s="107">
        <f>O289/N289</f>
        <v>-0.77605968770884304</v>
      </c>
    </row>
    <row r="290" spans="1:16" x14ac:dyDescent="0.25">
      <c r="A290" s="95">
        <v>924</v>
      </c>
      <c r="B290" s="87" t="s">
        <v>288</v>
      </c>
      <c r="C290" s="96">
        <v>3065</v>
      </c>
      <c r="D290" s="116">
        <v>2592734.211130417</v>
      </c>
      <c r="E290" s="156">
        <v>648930.66687617404</v>
      </c>
      <c r="F290" s="116">
        <v>-345655.37108844088</v>
      </c>
      <c r="G290" s="156">
        <v>-442370.1670486466</v>
      </c>
      <c r="H290" s="117">
        <f>SUM(D290:G290)</f>
        <v>2453639.3398695034</v>
      </c>
      <c r="I290" s="301">
        <f>H290/C290</f>
        <v>800.5348580324644</v>
      </c>
      <c r="J290" s="226">
        <v>51531</v>
      </c>
      <c r="K290" s="204">
        <v>16.812724306688416</v>
      </c>
      <c r="L290" s="302">
        <f>SUM(H290,J290)</f>
        <v>2505170.3398695034</v>
      </c>
      <c r="M290" s="91">
        <f>L290/C290</f>
        <v>817.34758233915284</v>
      </c>
      <c r="N290" s="355">
        <v>3924.3564167262866</v>
      </c>
      <c r="O290" s="104">
        <f>M290-N290</f>
        <v>-3107.0088343871339</v>
      </c>
      <c r="P290" s="107">
        <f>O290/N290</f>
        <v>-0.79172442674791821</v>
      </c>
    </row>
    <row r="291" spans="1:16" x14ac:dyDescent="0.25">
      <c r="A291" s="95">
        <v>925</v>
      </c>
      <c r="B291" s="87" t="s">
        <v>289</v>
      </c>
      <c r="C291" s="96">
        <v>3522</v>
      </c>
      <c r="D291" s="116">
        <v>1298052.5628443065</v>
      </c>
      <c r="E291" s="156">
        <v>727514.27619900135</v>
      </c>
      <c r="F291" s="116">
        <v>521747.36718262377</v>
      </c>
      <c r="G291" s="156">
        <v>467927.92529790651</v>
      </c>
      <c r="H291" s="117">
        <f>SUM(D291:G291)</f>
        <v>3015242.1315238383</v>
      </c>
      <c r="I291" s="301">
        <f>H291/C291</f>
        <v>856.11644847354864</v>
      </c>
      <c r="J291" s="226">
        <v>61098</v>
      </c>
      <c r="K291" s="204">
        <v>17.347529812606474</v>
      </c>
      <c r="L291" s="302">
        <f>SUM(H291,J291)</f>
        <v>3076340.1315238383</v>
      </c>
      <c r="M291" s="91">
        <f>L291/C291</f>
        <v>873.46397828615511</v>
      </c>
      <c r="N291" s="355">
        <v>3203.1715111736207</v>
      </c>
      <c r="O291" s="104">
        <f>M291-N291</f>
        <v>-2329.7075328874657</v>
      </c>
      <c r="P291" s="107">
        <f>O291/N291</f>
        <v>-0.72731276635070863</v>
      </c>
    </row>
    <row r="292" spans="1:16" x14ac:dyDescent="0.25">
      <c r="A292" s="95">
        <v>927</v>
      </c>
      <c r="B292" s="87" t="s">
        <v>290</v>
      </c>
      <c r="C292" s="96">
        <v>29160</v>
      </c>
      <c r="D292" s="116">
        <v>15829828.520981053</v>
      </c>
      <c r="E292" s="156">
        <v>3491898.9585273322</v>
      </c>
      <c r="F292" s="116">
        <v>-2320121.1663925461</v>
      </c>
      <c r="G292" s="156">
        <v>-452762.28555694624</v>
      </c>
      <c r="H292" s="117">
        <f>SUM(D292:G292)</f>
        <v>16548844.027558893</v>
      </c>
      <c r="I292" s="301">
        <f>H292/C292</f>
        <v>567.51865663782212</v>
      </c>
      <c r="J292" s="227">
        <v>-3174515</v>
      </c>
      <c r="K292" s="204">
        <v>-108.86539780521262</v>
      </c>
      <c r="L292" s="302">
        <f>SUM(H292,J292)</f>
        <v>13374329.027558893</v>
      </c>
      <c r="M292" s="91">
        <f>L292/C292</f>
        <v>458.65325883260948</v>
      </c>
      <c r="N292" s="355">
        <v>1192.0625717543112</v>
      </c>
      <c r="O292" s="104">
        <f>M292-N292</f>
        <v>-733.40931292170171</v>
      </c>
      <c r="P292" s="107">
        <f>O292/N292</f>
        <v>-0.61524397317698876</v>
      </c>
    </row>
    <row r="293" spans="1:16" x14ac:dyDescent="0.25">
      <c r="A293" s="95">
        <v>931</v>
      </c>
      <c r="B293" s="87" t="s">
        <v>291</v>
      </c>
      <c r="C293" s="96">
        <v>6097</v>
      </c>
      <c r="D293" s="116">
        <v>2582396.1896213042</v>
      </c>
      <c r="E293" s="156">
        <v>1222170.8041844685</v>
      </c>
      <c r="F293" s="116">
        <v>3098652.3231029557</v>
      </c>
      <c r="G293" s="156">
        <v>2191295.1236798372</v>
      </c>
      <c r="H293" s="117">
        <f>SUM(D293:G293)</f>
        <v>9094514.4405885655</v>
      </c>
      <c r="I293" s="301">
        <f>H293/C293</f>
        <v>1491.6375989156249</v>
      </c>
      <c r="J293" s="227">
        <v>25026</v>
      </c>
      <c r="K293" s="204">
        <v>4.1046416270296868</v>
      </c>
      <c r="L293" s="302">
        <f>SUM(H293,J293)</f>
        <v>9119540.4405885655</v>
      </c>
      <c r="M293" s="91">
        <f>L293/C293</f>
        <v>1495.7422405426546</v>
      </c>
      <c r="N293" s="355">
        <v>4526.2292185180968</v>
      </c>
      <c r="O293" s="104">
        <f>M293-N293</f>
        <v>-3030.4869779754422</v>
      </c>
      <c r="P293" s="107">
        <f>O293/N293</f>
        <v>-0.66953899850605314</v>
      </c>
    </row>
    <row r="294" spans="1:16" x14ac:dyDescent="0.25">
      <c r="A294" s="95">
        <v>934</v>
      </c>
      <c r="B294" s="87" t="s">
        <v>292</v>
      </c>
      <c r="C294" s="96">
        <v>2784</v>
      </c>
      <c r="D294" s="116">
        <v>1853925.4059124505</v>
      </c>
      <c r="E294" s="156">
        <v>512628.19999231002</v>
      </c>
      <c r="F294" s="116">
        <v>121286.19354874796</v>
      </c>
      <c r="G294" s="156">
        <v>-98719.418251633062</v>
      </c>
      <c r="H294" s="117">
        <f>SUM(D294:G294)</f>
        <v>2389120.3812018754</v>
      </c>
      <c r="I294" s="301">
        <f>H294/C294</f>
        <v>858.16105646619087</v>
      </c>
      <c r="J294" s="227">
        <v>-757153</v>
      </c>
      <c r="K294" s="204">
        <v>-271.96587643678163</v>
      </c>
      <c r="L294" s="302">
        <f>SUM(H294,J294)</f>
        <v>1631967.3812018754</v>
      </c>
      <c r="M294" s="91">
        <f>L294/C294</f>
        <v>586.19518002940924</v>
      </c>
      <c r="N294" s="355">
        <v>3261.3098501771992</v>
      </c>
      <c r="O294" s="104">
        <f>M294-N294</f>
        <v>-2675.1146701477901</v>
      </c>
      <c r="P294" s="107">
        <f>O294/N294</f>
        <v>-0.820257747052903</v>
      </c>
    </row>
    <row r="295" spans="1:16" x14ac:dyDescent="0.25">
      <c r="A295" s="95">
        <v>935</v>
      </c>
      <c r="B295" s="87" t="s">
        <v>293</v>
      </c>
      <c r="C295" s="96">
        <v>3087</v>
      </c>
      <c r="D295" s="116">
        <v>1038034.7650926334</v>
      </c>
      <c r="E295" s="156">
        <v>569998.6326577717</v>
      </c>
      <c r="F295" s="116">
        <v>1606805.1520727968</v>
      </c>
      <c r="G295" s="156">
        <v>1223606.7522572253</v>
      </c>
      <c r="H295" s="117">
        <f>SUM(D295:G295)</f>
        <v>4438445.3020804273</v>
      </c>
      <c r="I295" s="301">
        <f>H295/C295</f>
        <v>1437.7859741109255</v>
      </c>
      <c r="J295" s="227">
        <v>-83525</v>
      </c>
      <c r="K295" s="204">
        <v>-27.057013281503078</v>
      </c>
      <c r="L295" s="302">
        <f>SUM(H295,J295)</f>
        <v>4354920.3020804273</v>
      </c>
      <c r="M295" s="91">
        <f>L295/C295</f>
        <v>1410.7289608294225</v>
      </c>
      <c r="N295" s="355">
        <v>3275.2800197855954</v>
      </c>
      <c r="O295" s="104">
        <f>M295-N295</f>
        <v>-1864.5510589561729</v>
      </c>
      <c r="P295" s="107">
        <f>O295/N295</f>
        <v>-0.56927989292293524</v>
      </c>
    </row>
    <row r="296" spans="1:16" x14ac:dyDescent="0.25">
      <c r="A296" s="95">
        <v>936</v>
      </c>
      <c r="B296" s="87" t="s">
        <v>294</v>
      </c>
      <c r="C296" s="96">
        <v>6510</v>
      </c>
      <c r="D296" s="116">
        <v>2560287.4320665132</v>
      </c>
      <c r="E296" s="156">
        <v>1295511.7045532973</v>
      </c>
      <c r="F296" s="116">
        <v>1940653.1973266623</v>
      </c>
      <c r="G296" s="156">
        <v>983710.03453366912</v>
      </c>
      <c r="H296" s="117">
        <f>SUM(D296:G296)</f>
        <v>6780162.3684801422</v>
      </c>
      <c r="I296" s="301">
        <f>H296/C296</f>
        <v>1041.4995957726792</v>
      </c>
      <c r="J296" s="226">
        <v>524883</v>
      </c>
      <c r="K296" s="204">
        <v>80.627188940092168</v>
      </c>
      <c r="L296" s="302">
        <f>SUM(H296,J296)</f>
        <v>7305045.3684801422</v>
      </c>
      <c r="M296" s="91">
        <f>L296/C296</f>
        <v>1122.1267847127715</v>
      </c>
      <c r="N296" s="355">
        <v>4248.7249475250928</v>
      </c>
      <c r="O296" s="104">
        <f>M296-N296</f>
        <v>-3126.5981628123213</v>
      </c>
      <c r="P296" s="107">
        <f>O296/N296</f>
        <v>-0.7358909323216094</v>
      </c>
    </row>
    <row r="297" spans="1:16" x14ac:dyDescent="0.25">
      <c r="A297" s="95">
        <v>946</v>
      </c>
      <c r="B297" s="87" t="s">
        <v>295</v>
      </c>
      <c r="C297" s="96">
        <v>6388</v>
      </c>
      <c r="D297" s="116">
        <v>6505253.3758293679</v>
      </c>
      <c r="E297" s="156">
        <v>1229937.1192211653</v>
      </c>
      <c r="F297" s="116">
        <v>945142.86664377537</v>
      </c>
      <c r="G297" s="156">
        <v>979390.79159031145</v>
      </c>
      <c r="H297" s="117">
        <f>SUM(D297:G297)</f>
        <v>9659724.1532846186</v>
      </c>
      <c r="I297" s="301">
        <f>H297/C297</f>
        <v>1512.1672124741106</v>
      </c>
      <c r="J297" s="226">
        <v>701106</v>
      </c>
      <c r="K297" s="204">
        <v>109.75360050093926</v>
      </c>
      <c r="L297" s="302">
        <f>SUM(H297,J297)</f>
        <v>10360830.153284619</v>
      </c>
      <c r="M297" s="91">
        <f>L297/C297</f>
        <v>1621.9208129750498</v>
      </c>
      <c r="N297" s="355">
        <v>3515.6988222238697</v>
      </c>
      <c r="O297" s="104">
        <f>M297-N297</f>
        <v>-1893.7780092488199</v>
      </c>
      <c r="P297" s="107">
        <f>O297/N297</f>
        <v>-0.53866332271627948</v>
      </c>
    </row>
    <row r="298" spans="1:16" x14ac:dyDescent="0.25">
      <c r="A298" s="95">
        <v>976</v>
      </c>
      <c r="B298" s="87" t="s">
        <v>296</v>
      </c>
      <c r="C298" s="96">
        <v>3890</v>
      </c>
      <c r="D298" s="116">
        <v>3315290.0205967091</v>
      </c>
      <c r="E298" s="156">
        <v>752879.80999952229</v>
      </c>
      <c r="F298" s="116">
        <v>846862.61731205601</v>
      </c>
      <c r="G298" s="156">
        <v>500992.1016643857</v>
      </c>
      <c r="H298" s="117">
        <f>SUM(D298:G298)</f>
        <v>5416024.5495726736</v>
      </c>
      <c r="I298" s="301">
        <f>H298/C298</f>
        <v>1392.2942286819211</v>
      </c>
      <c r="J298" s="227">
        <v>-317114</v>
      </c>
      <c r="K298" s="204">
        <v>-81.520308483290492</v>
      </c>
      <c r="L298" s="302">
        <f>SUM(H298,J298)</f>
        <v>5098910.5495726736</v>
      </c>
      <c r="M298" s="91">
        <f>L298/C298</f>
        <v>1310.7739201986308</v>
      </c>
      <c r="N298" s="355">
        <v>5303.6865680291276</v>
      </c>
      <c r="O298" s="104">
        <f>M298-N298</f>
        <v>-3992.912647830497</v>
      </c>
      <c r="P298" s="107">
        <f>O298/N298</f>
        <v>-0.75285607409381283</v>
      </c>
    </row>
    <row r="299" spans="1:16" x14ac:dyDescent="0.25">
      <c r="A299" s="95">
        <v>977</v>
      </c>
      <c r="B299" s="87" t="s">
        <v>297</v>
      </c>
      <c r="C299" s="96">
        <v>15304</v>
      </c>
      <c r="D299" s="116">
        <v>16224670.007431112</v>
      </c>
      <c r="E299" s="156">
        <v>2191714.4937301325</v>
      </c>
      <c r="F299" s="116">
        <v>-925713.99974380317</v>
      </c>
      <c r="G299" s="156">
        <v>-992899.35600625223</v>
      </c>
      <c r="H299" s="117">
        <f>SUM(D299:G299)</f>
        <v>16497771.145411188</v>
      </c>
      <c r="I299" s="301">
        <f>H299/C299</f>
        <v>1078.0038647027698</v>
      </c>
      <c r="J299" s="226">
        <v>360620</v>
      </c>
      <c r="K299" s="204">
        <v>23.563774176685833</v>
      </c>
      <c r="L299" s="302">
        <f>SUM(H299,J299)</f>
        <v>16858391.145411186</v>
      </c>
      <c r="M299" s="91">
        <f>L299/C299</f>
        <v>1101.5676388794554</v>
      </c>
      <c r="N299" s="355">
        <v>3129.4282656003097</v>
      </c>
      <c r="O299" s="104">
        <f>M299-N299</f>
        <v>-2027.8606267208543</v>
      </c>
      <c r="P299" s="107">
        <f>O299/N299</f>
        <v>-0.64799715942102132</v>
      </c>
    </row>
    <row r="300" spans="1:16" x14ac:dyDescent="0.25">
      <c r="A300" s="95">
        <v>980</v>
      </c>
      <c r="B300" s="87" t="s">
        <v>298</v>
      </c>
      <c r="C300" s="96">
        <v>33352</v>
      </c>
      <c r="D300" s="116">
        <v>26871006.885210142</v>
      </c>
      <c r="E300" s="156">
        <v>3848229.4844932128</v>
      </c>
      <c r="F300" s="116">
        <v>1732037.6893123968</v>
      </c>
      <c r="G300" s="156">
        <v>423622.0263023749</v>
      </c>
      <c r="H300" s="117">
        <f>SUM(D300:G300)</f>
        <v>32874896.085318126</v>
      </c>
      <c r="I300" s="301">
        <f>H300/C300</f>
        <v>985.69489341922906</v>
      </c>
      <c r="J300" s="227">
        <v>-3582915</v>
      </c>
      <c r="K300" s="204">
        <v>-107.42729071719837</v>
      </c>
      <c r="L300" s="302">
        <f>SUM(H300,J300)</f>
        <v>29291981.085318126</v>
      </c>
      <c r="M300" s="91">
        <f>L300/C300</f>
        <v>878.26760270203067</v>
      </c>
      <c r="N300" s="355">
        <v>1553.6643857799165</v>
      </c>
      <c r="O300" s="104">
        <f>M300-N300</f>
        <v>-675.39678307788586</v>
      </c>
      <c r="P300" s="107">
        <f>O300/N300</f>
        <v>-0.43471214842763267</v>
      </c>
    </row>
    <row r="301" spans="1:16" x14ac:dyDescent="0.25">
      <c r="A301" s="95">
        <v>981</v>
      </c>
      <c r="B301" s="87" t="s">
        <v>299</v>
      </c>
      <c r="C301" s="96">
        <v>2314</v>
      </c>
      <c r="D301" s="116">
        <v>968918.12641670811</v>
      </c>
      <c r="E301" s="156">
        <v>451976.92507980159</v>
      </c>
      <c r="F301" s="116">
        <v>470682.65348124108</v>
      </c>
      <c r="G301" s="156">
        <v>258968.52821182716</v>
      </c>
      <c r="H301" s="117">
        <f>SUM(D301:G301)</f>
        <v>2150546.2331895782</v>
      </c>
      <c r="I301" s="301">
        <f>H301/C301</f>
        <v>929.36310855210809</v>
      </c>
      <c r="J301" s="227">
        <v>-529170</v>
      </c>
      <c r="K301" s="204">
        <v>-228.68193604148661</v>
      </c>
      <c r="L301" s="302">
        <f>SUM(H301,J301)</f>
        <v>1621376.2331895782</v>
      </c>
      <c r="M301" s="91">
        <f>L301/C301</f>
        <v>700.68117251062154</v>
      </c>
      <c r="N301" s="355">
        <v>2453.0998704618501</v>
      </c>
      <c r="O301" s="104">
        <f>M301-N301</f>
        <v>-1752.4186979512285</v>
      </c>
      <c r="P301" s="107">
        <f>O301/N301</f>
        <v>-0.71436908013912093</v>
      </c>
    </row>
    <row r="302" spans="1:16" x14ac:dyDescent="0.25">
      <c r="A302" s="95">
        <v>989</v>
      </c>
      <c r="B302" s="87" t="s">
        <v>300</v>
      </c>
      <c r="C302" s="96">
        <v>5522</v>
      </c>
      <c r="D302" s="116">
        <v>2885098.4565242375</v>
      </c>
      <c r="E302" s="156">
        <v>1059405.0826402633</v>
      </c>
      <c r="F302" s="116">
        <v>126303.37396176708</v>
      </c>
      <c r="G302" s="156">
        <v>149127.43198766364</v>
      </c>
      <c r="H302" s="117">
        <f>SUM(D302:G302)</f>
        <v>4219934.3451139312</v>
      </c>
      <c r="I302" s="301">
        <f>H302/C302</f>
        <v>764.20397412421789</v>
      </c>
      <c r="J302" s="227">
        <v>-386114</v>
      </c>
      <c r="K302" s="204">
        <v>-69.92285403839189</v>
      </c>
      <c r="L302" s="302">
        <f>SUM(H302,J302)</f>
        <v>3833820.3451139312</v>
      </c>
      <c r="M302" s="91">
        <f>L302/C302</f>
        <v>694.28112008582605</v>
      </c>
      <c r="N302" s="355">
        <v>3620.5335889781741</v>
      </c>
      <c r="O302" s="104">
        <f>M302-N302</f>
        <v>-2926.2524688923481</v>
      </c>
      <c r="P302" s="107">
        <f>O302/N302</f>
        <v>-0.80823790112059879</v>
      </c>
    </row>
    <row r="303" spans="1:16" x14ac:dyDescent="0.25">
      <c r="A303" s="95">
        <v>992</v>
      </c>
      <c r="B303" s="87" t="s">
        <v>301</v>
      </c>
      <c r="C303" s="96">
        <v>18577</v>
      </c>
      <c r="D303" s="116">
        <v>7469763.6994507425</v>
      </c>
      <c r="E303" s="156">
        <v>2717523.8355337828</v>
      </c>
      <c r="F303" s="116">
        <v>4904085.3446267284</v>
      </c>
      <c r="G303" s="156">
        <v>4401356.3725887146</v>
      </c>
      <c r="H303" s="117">
        <f>SUM(D303:G303)</f>
        <v>19492729.25219997</v>
      </c>
      <c r="I303" s="301">
        <f>H303/C303</f>
        <v>1049.2937100823583</v>
      </c>
      <c r="J303" s="227">
        <v>-844774</v>
      </c>
      <c r="K303" s="204">
        <v>-45.474188512676967</v>
      </c>
      <c r="L303" s="302">
        <f>SUM(H303,J303)</f>
        <v>18647955.25219997</v>
      </c>
      <c r="M303" s="91">
        <f>L303/C303</f>
        <v>1003.8195215696813</v>
      </c>
      <c r="N303" s="355">
        <v>2789.233801731631</v>
      </c>
      <c r="O303" s="104">
        <f>M303-N303</f>
        <v>-1785.4142801619496</v>
      </c>
      <c r="P303" s="107">
        <f>O303/N303</f>
        <v>-0.64010922248737867</v>
      </c>
    </row>
    <row r="304" spans="1:16" x14ac:dyDescent="0.25">
      <c r="A304" s="153"/>
      <c r="B304" s="152"/>
      <c r="C304" s="151"/>
      <c r="D304" s="143"/>
      <c r="E304" s="149"/>
      <c r="F304" s="11"/>
      <c r="G304" s="149"/>
      <c r="H304" s="11"/>
      <c r="I304" s="11"/>
      <c r="J304" s="150"/>
      <c r="K304" s="150"/>
      <c r="L304" s="150"/>
      <c r="M304" s="25"/>
      <c r="N304" s="59"/>
    </row>
    <row r="305" spans="1:14" x14ac:dyDescent="0.25">
      <c r="A305" s="153"/>
      <c r="B305" s="152"/>
      <c r="C305" s="151"/>
      <c r="D305" s="143"/>
      <c r="E305" s="149"/>
      <c r="F305" s="11"/>
      <c r="G305" s="149"/>
      <c r="H305" s="11"/>
      <c r="I305" s="11"/>
      <c r="J305" s="150"/>
      <c r="K305" s="150"/>
      <c r="L305" s="150"/>
      <c r="M305" s="25"/>
      <c r="N305" s="59"/>
    </row>
    <row r="306" spans="1:14" x14ac:dyDescent="0.25">
      <c r="A306" s="153"/>
      <c r="B306" s="152"/>
      <c r="C306" s="151"/>
      <c r="D306" s="143"/>
      <c r="E306" s="149"/>
      <c r="F306" s="11"/>
      <c r="G306" s="149"/>
      <c r="H306" s="11"/>
      <c r="I306" s="11"/>
      <c r="J306" s="150"/>
      <c r="K306" s="150"/>
      <c r="L306" s="150"/>
      <c r="M306" s="25"/>
      <c r="N306" s="59"/>
    </row>
    <row r="307" spans="1:14" x14ac:dyDescent="0.25">
      <c r="A307" s="153"/>
      <c r="B307" s="152"/>
      <c r="C307" s="151"/>
      <c r="D307" s="143"/>
      <c r="E307" s="149"/>
      <c r="F307" s="11"/>
      <c r="G307" s="149"/>
      <c r="H307" s="11"/>
      <c r="I307" s="11"/>
      <c r="J307" s="150"/>
      <c r="K307" s="150"/>
      <c r="L307" s="150"/>
      <c r="M307" s="25"/>
      <c r="N307" s="59"/>
    </row>
    <row r="308" spans="1:14" x14ac:dyDescent="0.25">
      <c r="A308" s="148"/>
      <c r="B308" s="144"/>
      <c r="C308" s="11"/>
      <c r="D308" s="143"/>
      <c r="E308" s="149"/>
      <c r="F308" s="11"/>
      <c r="G308" s="149"/>
      <c r="H308" s="11"/>
      <c r="I308" s="11"/>
      <c r="J308" s="150"/>
      <c r="K308" s="150"/>
      <c r="L308" s="150"/>
      <c r="M308" s="25"/>
      <c r="N308" s="59"/>
    </row>
    <row r="309" spans="1:14" x14ac:dyDescent="0.25">
      <c r="A309" s="148"/>
      <c r="B309" s="144"/>
      <c r="C309" s="11"/>
      <c r="D309" s="143"/>
      <c r="F309" s="11"/>
      <c r="H309" s="11"/>
      <c r="I309" s="11"/>
      <c r="J309" s="14"/>
      <c r="K309" s="14"/>
      <c r="L309" s="14"/>
      <c r="M309" s="25"/>
      <c r="N309" s="59"/>
    </row>
    <row r="310" spans="1:14" x14ac:dyDescent="0.25">
      <c r="A310" s="148"/>
      <c r="B310" s="144"/>
      <c r="C310" s="11"/>
      <c r="D310" s="143"/>
      <c r="F310" s="11"/>
      <c r="H310" s="11"/>
      <c r="I310" s="11"/>
      <c r="J310" s="14"/>
      <c r="K310" s="14"/>
      <c r="L310" s="14"/>
      <c r="M310" s="25"/>
      <c r="N310" s="59"/>
    </row>
    <row r="311" spans="1:14" x14ac:dyDescent="0.25">
      <c r="A311" s="148"/>
      <c r="B311" s="144"/>
      <c r="C311" s="11"/>
      <c r="D311" s="143"/>
      <c r="F311" s="11"/>
      <c r="H311" s="11"/>
      <c r="I311" s="11"/>
      <c r="J311" s="14"/>
      <c r="K311" s="14"/>
      <c r="L311" s="14"/>
      <c r="M311" s="25"/>
      <c r="N311" s="59"/>
    </row>
    <row r="312" spans="1:14" x14ac:dyDescent="0.25">
      <c r="A312" s="148"/>
      <c r="B312" s="144"/>
      <c r="C312" s="11"/>
      <c r="D312" s="143"/>
      <c r="F312" s="11"/>
      <c r="H312" s="11"/>
      <c r="I312" s="11"/>
      <c r="J312" s="14"/>
      <c r="K312" s="14"/>
      <c r="L312" s="14"/>
      <c r="M312" s="25"/>
      <c r="N312" s="59"/>
    </row>
    <row r="313" spans="1:14" x14ac:dyDescent="0.25">
      <c r="A313" s="148"/>
      <c r="B313" s="144"/>
      <c r="C313" s="11"/>
      <c r="D313" s="143"/>
      <c r="F313" s="11"/>
      <c r="H313" s="11"/>
      <c r="I313" s="11"/>
      <c r="J313" s="14"/>
      <c r="K313" s="14"/>
      <c r="L313" s="14"/>
      <c r="M313" s="25"/>
      <c r="N313" s="59"/>
    </row>
    <row r="314" spans="1:14" x14ac:dyDescent="0.25">
      <c r="A314" s="148"/>
      <c r="B314" s="144"/>
      <c r="C314" s="11"/>
      <c r="D314" s="143"/>
      <c r="F314" s="11"/>
      <c r="H314" s="11"/>
      <c r="I314" s="11"/>
      <c r="J314" s="14"/>
      <c r="K314" s="14"/>
      <c r="L314" s="14"/>
      <c r="M314" s="25"/>
      <c r="N314" s="59"/>
    </row>
    <row r="315" spans="1:14" x14ac:dyDescent="0.25">
      <c r="A315" s="148"/>
      <c r="B315" s="144"/>
      <c r="C315" s="11"/>
      <c r="D315" s="143"/>
      <c r="F315" s="11"/>
      <c r="H315" s="11"/>
      <c r="I315" s="11"/>
      <c r="J315" s="14"/>
      <c r="K315" s="14"/>
      <c r="L315" s="14"/>
      <c r="M315" s="25"/>
      <c r="N315" s="59"/>
    </row>
    <row r="316" spans="1:14" x14ac:dyDescent="0.25">
      <c r="A316" s="148"/>
      <c r="B316" s="144"/>
      <c r="C316" s="11"/>
      <c r="D316" s="143"/>
      <c r="F316" s="11"/>
      <c r="H316" s="11"/>
      <c r="I316" s="11"/>
      <c r="J316" s="14"/>
      <c r="K316" s="14"/>
      <c r="L316" s="14"/>
      <c r="M316" s="25"/>
      <c r="N316" s="59"/>
    </row>
    <row r="317" spans="1:14" x14ac:dyDescent="0.25">
      <c r="A317" s="148"/>
      <c r="B317" s="144"/>
      <c r="C317" s="11"/>
      <c r="D317" s="143"/>
      <c r="F317" s="11"/>
      <c r="H317" s="11"/>
      <c r="I317" s="11"/>
      <c r="J317" s="14"/>
      <c r="K317" s="14"/>
      <c r="L317" s="14"/>
      <c r="M317" s="25"/>
      <c r="N317" s="59"/>
    </row>
    <row r="318" spans="1:14" x14ac:dyDescent="0.25">
      <c r="A318" s="145"/>
      <c r="B318" s="144"/>
      <c r="C318" s="11"/>
      <c r="D318" s="143"/>
      <c r="F318" s="11"/>
      <c r="H318" s="11"/>
      <c r="I318" s="11"/>
      <c r="J318" s="14"/>
      <c r="K318" s="14"/>
      <c r="L318" s="14"/>
      <c r="M318" s="25"/>
      <c r="N318" s="59"/>
    </row>
    <row r="319" spans="1:14" x14ac:dyDescent="0.25">
      <c r="A319" s="145"/>
      <c r="B319" s="144"/>
      <c r="C319" s="11"/>
      <c r="D319" s="143"/>
      <c r="F319" s="11"/>
      <c r="H319" s="11"/>
      <c r="I319" s="11"/>
      <c r="J319" s="14"/>
      <c r="K319" s="14"/>
      <c r="L319" s="14"/>
      <c r="M319" s="25"/>
      <c r="N319" s="59"/>
    </row>
    <row r="320" spans="1:14" x14ac:dyDescent="0.25">
      <c r="A320" s="145"/>
      <c r="B320" s="147"/>
      <c r="C320" s="11"/>
      <c r="D320" s="143"/>
      <c r="F320" s="11"/>
      <c r="H320" s="143"/>
      <c r="I320" s="143"/>
      <c r="J320" s="14"/>
      <c r="K320" s="14"/>
      <c r="L320" s="14"/>
      <c r="M320" s="142"/>
      <c r="N320" s="58"/>
    </row>
    <row r="321" spans="1:14" x14ac:dyDescent="0.25">
      <c r="A321" s="145"/>
      <c r="B321" s="144"/>
      <c r="C321" s="11"/>
      <c r="D321" s="143"/>
      <c r="F321" s="11"/>
      <c r="H321" s="143"/>
      <c r="I321" s="143"/>
      <c r="J321" s="14"/>
      <c r="K321" s="14"/>
      <c r="L321" s="14"/>
      <c r="M321" s="142"/>
      <c r="N321" s="58"/>
    </row>
    <row r="322" spans="1:14" x14ac:dyDescent="0.25">
      <c r="A322" s="145"/>
      <c r="B322" s="144"/>
      <c r="C322" s="11"/>
      <c r="D322" s="143"/>
      <c r="F322" s="11"/>
      <c r="H322" s="143"/>
      <c r="I322" s="143"/>
      <c r="J322" s="14"/>
      <c r="K322" s="14"/>
      <c r="L322" s="14"/>
      <c r="M322" s="142"/>
      <c r="N322" s="58"/>
    </row>
    <row r="323" spans="1:14" x14ac:dyDescent="0.25">
      <c r="A323" s="145"/>
      <c r="B323" s="144"/>
      <c r="C323" s="11"/>
      <c r="D323" s="143"/>
      <c r="F323" s="11"/>
      <c r="H323" s="143"/>
      <c r="I323" s="143"/>
      <c r="J323" s="14"/>
      <c r="K323" s="14"/>
      <c r="L323" s="14"/>
      <c r="M323" s="142"/>
      <c r="N323" s="58"/>
    </row>
    <row r="324" spans="1:14" x14ac:dyDescent="0.25">
      <c r="A324" s="145"/>
      <c r="B324" s="144"/>
      <c r="C324" s="11"/>
      <c r="D324" s="143"/>
      <c r="F324" s="11"/>
      <c r="H324" s="143"/>
      <c r="I324" s="143"/>
      <c r="J324" s="14"/>
      <c r="K324" s="14"/>
      <c r="L324" s="14"/>
      <c r="M324" s="142"/>
      <c r="N324" s="58"/>
    </row>
    <row r="325" spans="1:14" x14ac:dyDescent="0.25">
      <c r="A325" s="145"/>
      <c r="B325" s="17"/>
      <c r="C325" s="11"/>
      <c r="D325" s="143"/>
      <c r="F325" s="11"/>
      <c r="H325" s="143"/>
      <c r="I325" s="143"/>
      <c r="J325" s="14"/>
      <c r="K325" s="14"/>
      <c r="L325" s="14"/>
      <c r="M325" s="142"/>
      <c r="N325" s="58"/>
    </row>
    <row r="326" spans="1:14" x14ac:dyDescent="0.25">
      <c r="A326" s="146"/>
      <c r="B326" s="17"/>
      <c r="C326" s="11"/>
      <c r="D326" s="143"/>
      <c r="F326" s="11"/>
      <c r="H326" s="143"/>
      <c r="I326" s="143"/>
      <c r="J326" s="14"/>
      <c r="K326" s="14"/>
      <c r="L326" s="14"/>
      <c r="M326" s="142"/>
      <c r="N326" s="58"/>
    </row>
    <row r="327" spans="1:14" x14ac:dyDescent="0.25">
      <c r="A327" s="145"/>
      <c r="B327" s="144"/>
      <c r="C327" s="11"/>
      <c r="D327" s="143"/>
      <c r="F327" s="11"/>
      <c r="H327" s="143"/>
      <c r="I327" s="143"/>
      <c r="J327" s="14"/>
      <c r="K327" s="14"/>
      <c r="L327" s="14"/>
      <c r="M327" s="142"/>
      <c r="N327" s="58"/>
    </row>
    <row r="328" spans="1:14" x14ac:dyDescent="0.25">
      <c r="A328" s="145"/>
      <c r="B328" s="144"/>
      <c r="C328" s="11"/>
      <c r="D328" s="143"/>
      <c r="F328" s="11"/>
      <c r="H328" s="143"/>
      <c r="I328" s="143"/>
      <c r="J328" s="14"/>
      <c r="K328" s="14"/>
      <c r="L328" s="14"/>
      <c r="M328" s="142"/>
      <c r="N328" s="58"/>
    </row>
    <row r="329" spans="1:14" x14ac:dyDescent="0.25">
      <c r="A329" s="145"/>
      <c r="B329" s="144"/>
      <c r="C329" s="11"/>
      <c r="D329" s="143"/>
      <c r="F329" s="11"/>
      <c r="H329" s="143"/>
      <c r="I329" s="143"/>
      <c r="J329" s="14"/>
      <c r="K329" s="14"/>
      <c r="L329" s="14"/>
      <c r="M329" s="142"/>
      <c r="N329" s="58"/>
    </row>
    <row r="330" spans="1:14" x14ac:dyDescent="0.25">
      <c r="A330" s="146"/>
      <c r="B330" s="144"/>
      <c r="C330" s="11"/>
      <c r="D330" s="143"/>
      <c r="F330" s="11"/>
      <c r="H330" s="143"/>
      <c r="I330" s="143"/>
      <c r="J330" s="14"/>
      <c r="K330" s="14"/>
      <c r="L330" s="14"/>
      <c r="M330" s="142"/>
      <c r="N330" s="58"/>
    </row>
    <row r="331" spans="1:14" x14ac:dyDescent="0.25">
      <c r="A331" s="145"/>
      <c r="B331" s="144"/>
      <c r="C331" s="11"/>
      <c r="D331" s="143"/>
      <c r="F331" s="11"/>
      <c r="H331" s="143"/>
      <c r="I331" s="143"/>
      <c r="J331" s="14"/>
      <c r="K331" s="14"/>
      <c r="L331" s="14"/>
      <c r="M331" s="142"/>
      <c r="N331" s="58"/>
    </row>
    <row r="332" spans="1:14" x14ac:dyDescent="0.25">
      <c r="A332" s="145"/>
      <c r="B332" s="144"/>
      <c r="C332" s="11"/>
      <c r="D332" s="143"/>
      <c r="F332" s="11"/>
      <c r="H332" s="143"/>
      <c r="I332" s="143"/>
      <c r="J332" s="14"/>
      <c r="K332" s="14"/>
      <c r="L332" s="14"/>
      <c r="M332" s="142"/>
      <c r="N332" s="58"/>
    </row>
    <row r="333" spans="1:14" x14ac:dyDescent="0.25">
      <c r="A333" s="12"/>
      <c r="N333" s="278"/>
    </row>
    <row r="334" spans="1:14" x14ac:dyDescent="0.25">
      <c r="A334" s="12"/>
      <c r="B334" s="13"/>
      <c r="N334" s="278"/>
    </row>
    <row r="335" spans="1:14" x14ac:dyDescent="0.25">
      <c r="N335" s="278"/>
    </row>
    <row r="336" spans="1:14" x14ac:dyDescent="0.25">
      <c r="N336" s="278"/>
    </row>
    <row r="337" spans="14:14" x14ac:dyDescent="0.25">
      <c r="N337" s="278"/>
    </row>
    <row r="338" spans="14:14" x14ac:dyDescent="0.25">
      <c r="N338" s="278"/>
    </row>
    <row r="339" spans="14:14" x14ac:dyDescent="0.25">
      <c r="N339" s="278"/>
    </row>
    <row r="340" spans="14:14" x14ac:dyDescent="0.25">
      <c r="N340" s="278"/>
    </row>
    <row r="341" spans="14:14" x14ac:dyDescent="0.25">
      <c r="N341" s="278"/>
    </row>
    <row r="342" spans="14:14" x14ac:dyDescent="0.25">
      <c r="N342" s="278"/>
    </row>
    <row r="343" spans="14:14" x14ac:dyDescent="0.25">
      <c r="N343" s="278"/>
    </row>
    <row r="344" spans="14:14" x14ac:dyDescent="0.25">
      <c r="N344" s="278"/>
    </row>
    <row r="345" spans="14:14" x14ac:dyDescent="0.25">
      <c r="N345" s="278"/>
    </row>
    <row r="346" spans="14:14" x14ac:dyDescent="0.25">
      <c r="N346" s="278"/>
    </row>
    <row r="347" spans="14:14" x14ac:dyDescent="0.25">
      <c r="N347" s="278"/>
    </row>
    <row r="348" spans="14:14" x14ac:dyDescent="0.25">
      <c r="N348" s="278"/>
    </row>
    <row r="349" spans="14:14" x14ac:dyDescent="0.25">
      <c r="N349" s="278"/>
    </row>
    <row r="350" spans="14:14" x14ac:dyDescent="0.25">
      <c r="N350" s="278"/>
    </row>
    <row r="351" spans="14:14" x14ac:dyDescent="0.25">
      <c r="N351" s="278"/>
    </row>
    <row r="352" spans="14:14" x14ac:dyDescent="0.25">
      <c r="N352" s="278"/>
    </row>
    <row r="353" spans="14:14" x14ac:dyDescent="0.25">
      <c r="N353" s="278"/>
    </row>
    <row r="354" spans="14:14" x14ac:dyDescent="0.25">
      <c r="N354" s="278"/>
    </row>
    <row r="355" spans="14:14" x14ac:dyDescent="0.25">
      <c r="N355" s="278"/>
    </row>
    <row r="356" spans="14:14" x14ac:dyDescent="0.25">
      <c r="N356" s="278"/>
    </row>
    <row r="357" spans="14:14" x14ac:dyDescent="0.25">
      <c r="N357" s="278"/>
    </row>
    <row r="358" spans="14:14" x14ac:dyDescent="0.25">
      <c r="N358" s="278"/>
    </row>
    <row r="359" spans="14:14" x14ac:dyDescent="0.25">
      <c r="N359" s="278"/>
    </row>
    <row r="360" spans="14:14" x14ac:dyDescent="0.25">
      <c r="N360" s="278"/>
    </row>
    <row r="361" spans="14:14" x14ac:dyDescent="0.25">
      <c r="N361" s="278"/>
    </row>
    <row r="362" spans="14:14" x14ac:dyDescent="0.25">
      <c r="N362" s="278"/>
    </row>
    <row r="363" spans="14:14" x14ac:dyDescent="0.25">
      <c r="N363" s="278"/>
    </row>
    <row r="364" spans="14:14" x14ac:dyDescent="0.25">
      <c r="N364" s="278"/>
    </row>
    <row r="365" spans="14:14" x14ac:dyDescent="0.25">
      <c r="N365" s="278"/>
    </row>
  </sheetData>
  <autoFilter ref="A10:P10" xr:uid="{C229FC13-A66B-43FF-B04C-16086D84FE70}">
    <sortState xmlns:xlrd2="http://schemas.microsoft.com/office/spreadsheetml/2017/richdata2" ref="A11:P303">
      <sortCondition ref="B10"/>
    </sortState>
  </autoFilter>
  <conditionalFormatting sqref="C10:D10 E10:M303 O4:P1048576 O1:P2">
    <cfRule type="cellIs" dxfId="19" priority="5" operator="lessThan">
      <formula>0</formula>
    </cfRule>
  </conditionalFormatting>
  <conditionalFormatting sqref="J11:L303">
    <cfRule type="cellIs" dxfId="18" priority="4" operator="lessThan">
      <formula>0</formula>
    </cfRule>
  </conditionalFormatting>
  <hyperlinks>
    <hyperlink ref="A5" r:id="rId1" display="https://soteuudistus.fi/rahoituslaskelmat" xr:uid="{03DD2E25-9D85-4066-9D54-657D07671E75}"/>
    <hyperlink ref="A6" r:id="rId2" xr:uid="{56315EC0-25FC-45D4-BA4D-EF4A576E0DEC}"/>
  </hyperlinks>
  <pageMargins left="0.7" right="0.7" top="0.75" bottom="0.75" header="0.3" footer="0.3"/>
  <ignoredErrors>
    <ignoredError sqref="H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06DB0-3F6A-406E-9171-2DAD51998267}">
  <sheetPr>
    <tabColor theme="7"/>
  </sheetPr>
  <dimension ref="A1:AQ365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9.109375" defaultRowHeight="13.8" x14ac:dyDescent="0.25"/>
  <cols>
    <col min="1" max="1" width="8.77734375" style="14" customWidth="1"/>
    <col min="2" max="2" width="15.5546875" style="9" bestFit="1" customWidth="1"/>
    <col min="3" max="3" width="9.88671875" style="120" bestFit="1" customWidth="1"/>
    <col min="4" max="4" width="13.21875" style="251" bestFit="1" customWidth="1"/>
    <col min="5" max="5" width="9.6640625" style="119" bestFit="1" customWidth="1"/>
    <col min="6" max="6" width="7.21875" style="120" bestFit="1" customWidth="1"/>
    <col min="7" max="7" width="7.6640625" style="119" bestFit="1" customWidth="1"/>
    <col min="8" max="8" width="9.5546875" style="37" customWidth="1"/>
    <col min="9" max="9" width="13.6640625" style="369" customWidth="1"/>
    <col min="10" max="10" width="14.21875" style="370" customWidth="1"/>
    <col min="11" max="11" width="14" style="58" customWidth="1"/>
    <col min="12" max="12" width="9.44140625" style="58" customWidth="1"/>
    <col min="13" max="13" width="13.6640625" style="58" customWidth="1"/>
    <col min="14" max="17" width="12" style="58" customWidth="1"/>
    <col min="18" max="18" width="14.77734375" style="58" customWidth="1"/>
    <col min="19" max="19" width="11.5546875" style="255" customWidth="1"/>
    <col min="20" max="20" width="11.5546875" style="258" customWidth="1"/>
    <col min="21" max="21" width="13.5546875" style="261" customWidth="1"/>
    <col min="22" max="22" width="12.5546875" style="256" bestFit="1" customWidth="1"/>
    <col min="23" max="23" width="14" style="253" customWidth="1"/>
    <col min="24" max="24" width="10.21875" style="261" bestFit="1" customWidth="1"/>
    <col min="25" max="25" width="15.77734375" style="261" customWidth="1"/>
    <col min="26" max="26" width="8.33203125" style="257" bestFit="1" customWidth="1"/>
    <col min="27" max="27" width="9.5546875" style="79" customWidth="1"/>
    <col min="28" max="28" width="13.109375" style="261" customWidth="1"/>
    <col min="29" max="29" width="8.33203125" style="50" customWidth="1"/>
    <col min="30" max="30" width="15.5546875" style="9" bestFit="1" customWidth="1"/>
    <col min="31" max="31" width="9.88671875" style="8" bestFit="1" customWidth="1"/>
    <col min="32" max="32" width="13.21875" style="16" bestFit="1" customWidth="1"/>
    <col min="33" max="33" width="14" style="8" bestFit="1" customWidth="1"/>
    <col min="34" max="34" width="13.109375" style="18" bestFit="1" customWidth="1"/>
    <col min="35" max="35" width="12.6640625" style="18" customWidth="1"/>
    <col min="36" max="36" width="15.33203125" style="10" customWidth="1"/>
    <col min="37" max="37" width="12.5546875" style="27" bestFit="1" customWidth="1"/>
    <col min="38" max="38" width="12.5546875" style="26" customWidth="1"/>
    <col min="39" max="39" width="14.109375" customWidth="1"/>
    <col min="40" max="40" width="8.6640625" bestFit="1" customWidth="1"/>
    <col min="41" max="41" width="8" customWidth="1"/>
    <col min="42" max="42" width="9.88671875" customWidth="1"/>
    <col min="43" max="43" width="16.33203125" customWidth="1"/>
    <col min="44" max="16384" width="9.109375" style="1"/>
  </cols>
  <sheetData>
    <row r="1" spans="1:43" ht="22.8" x14ac:dyDescent="0.4">
      <c r="A1" s="201" t="s">
        <v>690</v>
      </c>
      <c r="B1" s="202"/>
      <c r="H1" s="21"/>
      <c r="I1" s="59"/>
      <c r="K1" s="57"/>
      <c r="L1" s="57"/>
      <c r="M1" s="57"/>
      <c r="N1" s="57"/>
      <c r="O1" s="57"/>
      <c r="P1" s="57"/>
      <c r="Q1" s="57"/>
      <c r="R1" s="57"/>
      <c r="S1" s="59"/>
      <c r="T1" s="66"/>
      <c r="U1" s="60"/>
      <c r="V1" s="71"/>
      <c r="W1" s="66"/>
      <c r="X1" s="60"/>
      <c r="Y1" s="60"/>
      <c r="Z1" s="60"/>
      <c r="AA1" s="60"/>
      <c r="AB1" s="60"/>
      <c r="AC1" s="205" t="s">
        <v>689</v>
      </c>
      <c r="AD1" s="7"/>
      <c r="AH1" s="14"/>
      <c r="AI1" s="14"/>
      <c r="AK1" s="11"/>
      <c r="AL1" s="25"/>
    </row>
    <row r="2" spans="1:43" s="19" customFormat="1" x14ac:dyDescent="0.25">
      <c r="A2" s="416" t="s">
        <v>726</v>
      </c>
      <c r="B2" s="144"/>
      <c r="C2" s="11"/>
      <c r="D2" s="143"/>
      <c r="E2" s="10"/>
      <c r="F2" s="11"/>
      <c r="G2" s="36"/>
      <c r="H2" s="33"/>
      <c r="I2" s="33"/>
      <c r="J2" s="10"/>
      <c r="K2" s="10"/>
      <c r="L2" s="10"/>
      <c r="M2" s="417"/>
      <c r="O2" s="10"/>
      <c r="P2" s="10"/>
    </row>
    <row r="3" spans="1:43" s="430" customFormat="1" x14ac:dyDescent="0.25">
      <c r="A3" s="36"/>
      <c r="B3" s="30"/>
      <c r="C3" s="33"/>
      <c r="D3" s="34"/>
      <c r="E3" s="36"/>
      <c r="F3" s="33"/>
      <c r="G3" s="36"/>
      <c r="H3" s="34"/>
      <c r="I3" s="34"/>
      <c r="J3" s="36"/>
      <c r="K3" s="36"/>
      <c r="L3" s="36"/>
      <c r="M3" s="424"/>
      <c r="N3" s="424"/>
      <c r="O3" s="36"/>
      <c r="P3" s="36"/>
    </row>
    <row r="4" spans="1:43" s="19" customFormat="1" x14ac:dyDescent="0.25">
      <c r="A4" s="418" t="s">
        <v>346</v>
      </c>
      <c r="B4" s="144"/>
      <c r="C4" s="11"/>
      <c r="D4" s="143"/>
      <c r="E4" s="10"/>
      <c r="F4" s="11"/>
      <c r="G4" s="36"/>
      <c r="H4" s="34"/>
      <c r="I4" s="34"/>
      <c r="O4" s="10"/>
      <c r="P4" s="10"/>
    </row>
    <row r="5" spans="1:43" s="19" customFormat="1" x14ac:dyDescent="0.25">
      <c r="A5" s="388" t="s">
        <v>699</v>
      </c>
      <c r="B5" s="419"/>
      <c r="C5" s="420"/>
      <c r="D5" s="421"/>
      <c r="E5" s="81"/>
      <c r="F5" s="422"/>
      <c r="G5" s="81"/>
      <c r="H5" s="234"/>
      <c r="I5" s="423"/>
      <c r="J5" s="423"/>
      <c r="N5" s="424"/>
      <c r="O5" s="10"/>
      <c r="P5" s="10"/>
    </row>
    <row r="6" spans="1:43" s="19" customFormat="1" x14ac:dyDescent="0.25">
      <c r="A6" s="425" t="s">
        <v>683</v>
      </c>
      <c r="B6" s="426"/>
      <c r="C6" s="427"/>
      <c r="D6" s="229"/>
      <c r="E6" s="228"/>
      <c r="F6" s="228"/>
      <c r="G6" s="228"/>
      <c r="H6" s="229"/>
      <c r="I6" s="428"/>
      <c r="J6" s="428"/>
      <c r="N6" s="15"/>
      <c r="O6" s="10"/>
      <c r="P6" s="10"/>
    </row>
    <row r="7" spans="1:43" s="49" customFormat="1" x14ac:dyDescent="0.25">
      <c r="A7" s="127"/>
      <c r="B7" s="40"/>
      <c r="C7" s="252"/>
      <c r="D7" s="70"/>
      <c r="E7" s="74"/>
      <c r="F7" s="70"/>
      <c r="G7" s="74"/>
      <c r="H7" s="70"/>
      <c r="I7" s="68"/>
      <c r="J7" s="46"/>
      <c r="K7" s="68"/>
      <c r="L7" s="68"/>
      <c r="M7" s="68"/>
      <c r="N7" s="68"/>
      <c r="O7" s="68"/>
      <c r="P7" s="68"/>
      <c r="Q7" s="68"/>
      <c r="R7" s="68"/>
      <c r="S7" s="68"/>
      <c r="T7" s="66"/>
      <c r="U7" s="74"/>
      <c r="V7" s="70"/>
      <c r="W7" s="66"/>
      <c r="X7" s="74"/>
      <c r="Y7" s="74"/>
      <c r="Z7" s="74"/>
      <c r="AA7" s="74"/>
      <c r="AB7" s="74"/>
      <c r="AC7" s="55"/>
      <c r="AD7" s="40"/>
      <c r="AE7" s="43"/>
      <c r="AF7" s="38"/>
      <c r="AG7" s="38"/>
      <c r="AH7" s="38"/>
      <c r="AI7" s="38"/>
      <c r="AJ7" s="431"/>
      <c r="AK7" s="431"/>
      <c r="AL7" s="432"/>
      <c r="AM7" s="46"/>
      <c r="AN7" s="46"/>
      <c r="AO7" s="46"/>
      <c r="AP7" s="46"/>
      <c r="AQ7" s="46"/>
    </row>
    <row r="8" spans="1:43" ht="14.4" thickBot="1" x14ac:dyDescent="0.3">
      <c r="A8" s="55"/>
      <c r="B8" s="40"/>
      <c r="C8" s="252"/>
      <c r="D8" s="70"/>
      <c r="E8" s="123"/>
      <c r="F8" s="23"/>
      <c r="G8" s="123"/>
      <c r="H8" s="23"/>
      <c r="I8" s="68"/>
      <c r="J8" s="373" t="s">
        <v>710</v>
      </c>
      <c r="K8" s="372"/>
      <c r="L8" s="372"/>
      <c r="M8" s="372"/>
      <c r="N8" s="372"/>
      <c r="O8" s="372"/>
      <c r="P8" s="372"/>
      <c r="Q8" s="372"/>
      <c r="R8" s="372"/>
      <c r="S8" s="377" t="s">
        <v>711</v>
      </c>
      <c r="T8" s="374"/>
      <c r="U8" s="375"/>
      <c r="V8" s="376"/>
      <c r="W8" s="374"/>
      <c r="X8" s="375"/>
      <c r="Y8" s="375"/>
      <c r="Z8" s="375"/>
      <c r="AA8" s="375"/>
      <c r="AB8" s="375"/>
      <c r="AC8" s="206"/>
      <c r="AD8" s="40"/>
      <c r="AE8" s="43"/>
      <c r="AF8" s="38"/>
      <c r="AG8" s="17"/>
      <c r="AH8" s="17"/>
      <c r="AI8"/>
      <c r="AJ8" s="20"/>
      <c r="AK8" s="20"/>
      <c r="AL8" s="15"/>
    </row>
    <row r="9" spans="1:43" s="53" customFormat="1" ht="83.4" thickBot="1" x14ac:dyDescent="0.3">
      <c r="A9" s="304" t="s">
        <v>302</v>
      </c>
      <c r="B9" s="304" t="s">
        <v>7</v>
      </c>
      <c r="C9" s="231" t="s">
        <v>303</v>
      </c>
      <c r="D9" s="112" t="s">
        <v>725</v>
      </c>
      <c r="E9" s="231" t="s">
        <v>724</v>
      </c>
      <c r="F9" s="231" t="s">
        <v>340</v>
      </c>
      <c r="G9" s="231" t="s">
        <v>339</v>
      </c>
      <c r="H9" s="305" t="s">
        <v>691</v>
      </c>
      <c r="I9" s="366" t="s">
        <v>334</v>
      </c>
      <c r="J9" s="435" t="s">
        <v>692</v>
      </c>
      <c r="K9" s="297" t="s">
        <v>688</v>
      </c>
      <c r="L9" s="297" t="s">
        <v>320</v>
      </c>
      <c r="M9" s="297" t="s">
        <v>342</v>
      </c>
      <c r="N9" s="297" t="s">
        <v>341</v>
      </c>
      <c r="O9" s="297" t="s">
        <v>319</v>
      </c>
      <c r="P9" s="297" t="s">
        <v>330</v>
      </c>
      <c r="Q9" s="297" t="s">
        <v>331</v>
      </c>
      <c r="R9" s="297" t="s">
        <v>343</v>
      </c>
      <c r="S9" s="243" t="s">
        <v>322</v>
      </c>
      <c r="T9" s="233" t="s">
        <v>321</v>
      </c>
      <c r="U9" s="306" t="s">
        <v>326</v>
      </c>
      <c r="V9" s="243" t="s">
        <v>324</v>
      </c>
      <c r="W9" s="233" t="s">
        <v>323</v>
      </c>
      <c r="X9" s="306" t="s">
        <v>327</v>
      </c>
      <c r="Y9" s="306" t="s">
        <v>722</v>
      </c>
      <c r="Z9" s="243" t="s">
        <v>712</v>
      </c>
      <c r="AA9" s="233" t="s">
        <v>713</v>
      </c>
      <c r="AB9" s="307" t="s">
        <v>325</v>
      </c>
      <c r="AC9" s="308" t="s">
        <v>302</v>
      </c>
      <c r="AD9" s="309" t="s">
        <v>7</v>
      </c>
      <c r="AE9" s="310" t="s">
        <v>303</v>
      </c>
      <c r="AF9" s="310" t="s">
        <v>312</v>
      </c>
      <c r="AG9" s="310" t="s">
        <v>313</v>
      </c>
      <c r="AH9" s="310" t="s">
        <v>304</v>
      </c>
      <c r="AI9" s="158" t="s">
        <v>685</v>
      </c>
      <c r="AJ9" s="311" t="s">
        <v>315</v>
      </c>
      <c r="AK9" s="312" t="s">
        <v>305</v>
      </c>
      <c r="AL9" s="312" t="s">
        <v>306</v>
      </c>
      <c r="AM9" s="243" t="s">
        <v>693</v>
      </c>
      <c r="AN9" s="243" t="s">
        <v>311</v>
      </c>
      <c r="AO9" s="243" t="s">
        <v>310</v>
      </c>
      <c r="AP9" s="297" t="s">
        <v>309</v>
      </c>
      <c r="AQ9" s="297" t="s">
        <v>316</v>
      </c>
    </row>
    <row r="10" spans="1:43" s="353" customFormat="1" ht="27" customHeight="1" thickBot="1" x14ac:dyDescent="0.3">
      <c r="A10" s="331">
        <v>0</v>
      </c>
      <c r="B10" s="332" t="s">
        <v>678</v>
      </c>
      <c r="C10" s="333">
        <v>5503664</v>
      </c>
      <c r="D10" s="334">
        <v>472.06130900940991</v>
      </c>
      <c r="E10" s="334">
        <v>138.3260323492882</v>
      </c>
      <c r="F10" s="334">
        <v>-0.68980033606871249</v>
      </c>
      <c r="G10" s="334">
        <v>9.6803642144754325E-14</v>
      </c>
      <c r="H10" s="335">
        <v>0.43544736742649987</v>
      </c>
      <c r="I10" s="433">
        <v>610.13298839005597</v>
      </c>
      <c r="J10" s="434">
        <v>0.77342109660760983</v>
      </c>
      <c r="K10" s="333">
        <v>-1316.5068890257726</v>
      </c>
      <c r="L10" s="397">
        <v>-0.68323890073691407</v>
      </c>
      <c r="M10" s="333">
        <v>-972.93641521324116</v>
      </c>
      <c r="N10" s="397">
        <v>-0.67331345849464252</v>
      </c>
      <c r="O10" s="398">
        <v>-0.68980033606868929</v>
      </c>
      <c r="P10" s="398">
        <v>9.6623847332511262E-14</v>
      </c>
      <c r="Q10" s="398">
        <v>-0.6898003360685927</v>
      </c>
      <c r="R10" s="397">
        <v>-1.1301628033909335E-3</v>
      </c>
      <c r="S10" s="336">
        <v>6376.2538486760823</v>
      </c>
      <c r="T10" s="337">
        <v>2626.9698544204784</v>
      </c>
      <c r="U10" s="338">
        <f t="shared" ref="U10" si="0">T10/S10</f>
        <v>0.41199267105181558</v>
      </c>
      <c r="V10" s="339">
        <f t="shared" ref="V10" si="1">AL10/S10</f>
        <v>0.30215859078694945</v>
      </c>
      <c r="W10" s="340">
        <f t="shared" ref="W10" si="2">I10/T10</f>
        <v>0.23225732391384982</v>
      </c>
      <c r="X10" s="338">
        <f t="shared" ref="X10" si="3">I10/AL10</f>
        <v>0.31668242495240878</v>
      </c>
      <c r="Y10" s="338">
        <f t="shared" ref="Y10" si="4">(I10-G10-F10)/AL10</f>
        <v>0.31704045778675138</v>
      </c>
      <c r="Z10" s="341">
        <v>20.010000000000002</v>
      </c>
      <c r="AA10" s="342">
        <f t="shared" ref="AA10" si="5">Z10-12.39</f>
        <v>7.620000000000001</v>
      </c>
      <c r="AB10" s="343">
        <v>0.37935484182014984</v>
      </c>
      <c r="AC10" s="344"/>
      <c r="AD10" s="332" t="s">
        <v>8</v>
      </c>
      <c r="AE10" s="345">
        <v>5503664</v>
      </c>
      <c r="AF10" s="346">
        <v>7162142895.3857479</v>
      </c>
      <c r="AG10" s="346">
        <v>790639059.50038087</v>
      </c>
      <c r="AH10" s="347">
        <v>7952781954.8861284</v>
      </c>
      <c r="AI10" s="348">
        <v>2396556</v>
      </c>
      <c r="AJ10" s="346">
        <v>2648400023.4117765</v>
      </c>
      <c r="AK10" s="349">
        <v>10603578534.297905</v>
      </c>
      <c r="AL10" s="345">
        <v>1926.6398774158279</v>
      </c>
      <c r="AM10" s="350">
        <v>584583587.9617939</v>
      </c>
      <c r="AN10" s="351">
        <v>5.8347527979897104E-2</v>
      </c>
      <c r="AO10" s="350">
        <v>103.7041125124897</v>
      </c>
      <c r="AP10" s="352">
        <v>3.9107004119946609E-2</v>
      </c>
      <c r="AQ10" s="352">
        <v>0.12130065056916139</v>
      </c>
    </row>
    <row r="11" spans="1:43" x14ac:dyDescent="0.25">
      <c r="A11" s="295">
        <v>20</v>
      </c>
      <c r="B11" s="296" t="s">
        <v>15</v>
      </c>
      <c r="C11" s="313">
        <v>16391</v>
      </c>
      <c r="D11" s="314">
        <v>688.53970068992908</v>
      </c>
      <c r="E11" s="314">
        <v>149.28899912194893</v>
      </c>
      <c r="F11" s="314">
        <v>-122.09754319831876</v>
      </c>
      <c r="G11" s="314">
        <v>-121.10687877546115</v>
      </c>
      <c r="H11" s="315">
        <v>-162.28271612470257</v>
      </c>
      <c r="I11" s="367">
        <v>432.34156171339555</v>
      </c>
      <c r="J11" s="399">
        <v>1.5897919239648393</v>
      </c>
      <c r="K11" s="400">
        <v>-1722.9574639016596</v>
      </c>
      <c r="L11" s="401">
        <v>-0.79912390154798529</v>
      </c>
      <c r="M11" s="400">
        <v>-1109.1975323195968</v>
      </c>
      <c r="N11" s="401">
        <v>-0.61699647309564254</v>
      </c>
      <c r="O11" s="313">
        <v>-122.09754319831876</v>
      </c>
      <c r="P11" s="313">
        <v>-121.10687877546115</v>
      </c>
      <c r="Q11" s="313">
        <v>-243.20442197377992</v>
      </c>
      <c r="R11" s="401">
        <v>-0.56154267580943784</v>
      </c>
      <c r="S11" s="316">
        <v>6106.2534317613326</v>
      </c>
      <c r="T11" s="317">
        <v>2337.079355078904</v>
      </c>
      <c r="U11" s="318">
        <f t="shared" ref="U11:U74" si="6">T11/S11</f>
        <v>0.38273540087981245</v>
      </c>
      <c r="V11" s="319">
        <f t="shared" ref="V11:V74" si="7">AL11/S11</f>
        <v>0.35296586519065665</v>
      </c>
      <c r="W11" s="320">
        <f t="shared" ref="W11:W74" si="8">I11/T11</f>
        <v>0.18499224717117016</v>
      </c>
      <c r="X11" s="318">
        <f t="shared" ref="X11:X74" si="9">I11/AL11</f>
        <v>0.20059470012056391</v>
      </c>
      <c r="Y11" s="318">
        <f t="shared" ref="Y11:Y74" si="10">(I11-G11-F11)/AL11</f>
        <v>0.31343492279192942</v>
      </c>
      <c r="Z11" s="378">
        <v>22</v>
      </c>
      <c r="AA11" s="383">
        <f t="shared" ref="AA11:AA74" si="11">Z11-12.39</f>
        <v>9.61</v>
      </c>
      <c r="AB11" s="380">
        <f t="shared" ref="AB11:AB74" si="12">AA11/Z11</f>
        <v>0.43681818181818177</v>
      </c>
      <c r="AC11" s="321">
        <v>20</v>
      </c>
      <c r="AD11" s="296" t="s">
        <v>15</v>
      </c>
      <c r="AE11" s="322">
        <v>16391</v>
      </c>
      <c r="AF11" s="322">
        <v>20063777.382052004</v>
      </c>
      <c r="AG11" s="323">
        <v>9402933.6042071339</v>
      </c>
      <c r="AH11" s="324">
        <f t="shared" ref="AH11:AH74" si="13">AF11+AG11</f>
        <v>29466710.98625914</v>
      </c>
      <c r="AI11" s="405">
        <v>-2659976</v>
      </c>
      <c r="AJ11" s="325">
        <v>8520771.3425972294</v>
      </c>
      <c r="AK11" s="326">
        <v>35327506.328856371</v>
      </c>
      <c r="AL11" s="327">
        <v>2155.2990256150551</v>
      </c>
      <c r="AM11" s="328">
        <v>2036712.6180479117</v>
      </c>
      <c r="AN11" s="329">
        <v>6.1179455069184971E-2</v>
      </c>
      <c r="AO11" s="328">
        <v>134.61351964792561</v>
      </c>
      <c r="AP11" s="330">
        <v>4.108264185425381E-2</v>
      </c>
      <c r="AQ11" s="330">
        <v>0.11609963409022583</v>
      </c>
    </row>
    <row r="12" spans="1:43" x14ac:dyDescent="0.25">
      <c r="A12" s="95">
        <v>5</v>
      </c>
      <c r="B12" s="87" t="s">
        <v>9</v>
      </c>
      <c r="C12" s="248">
        <v>9419</v>
      </c>
      <c r="D12" s="200">
        <v>1028.271653141052</v>
      </c>
      <c r="E12" s="200">
        <v>196.41831790164295</v>
      </c>
      <c r="F12" s="200">
        <v>177.14725094263952</v>
      </c>
      <c r="G12" s="200">
        <v>41.540988393955928</v>
      </c>
      <c r="H12" s="282">
        <v>156.43847542201931</v>
      </c>
      <c r="I12" s="367">
        <v>1599.8166858013099</v>
      </c>
      <c r="J12" s="402">
        <v>0.64246224129218577</v>
      </c>
      <c r="K12" s="99">
        <v>-2541.2518313172282</v>
      </c>
      <c r="L12" s="403">
        <v>-0.61356681573909477</v>
      </c>
      <c r="M12" s="99">
        <v>-2281.1985941020084</v>
      </c>
      <c r="N12" s="403">
        <v>-0.68929418416810084</v>
      </c>
      <c r="O12" s="248">
        <v>177.14725094263952</v>
      </c>
      <c r="P12" s="248">
        <v>41.540988393955928</v>
      </c>
      <c r="Q12" s="248">
        <v>218.68823933659544</v>
      </c>
      <c r="R12" s="403">
        <v>0.13663601049319044</v>
      </c>
      <c r="S12" s="100">
        <v>7132.7835226669495</v>
      </c>
      <c r="T12" s="259">
        <v>3009.2546554550295</v>
      </c>
      <c r="U12" s="262">
        <f t="shared" si="6"/>
        <v>0.42189064702329121</v>
      </c>
      <c r="V12" s="101">
        <f t="shared" si="7"/>
        <v>0.58056837193485877</v>
      </c>
      <c r="W12" s="260">
        <f t="shared" si="8"/>
        <v>0.53163220430721625</v>
      </c>
      <c r="X12" s="262">
        <f t="shared" si="9"/>
        <v>0.38632944110630257</v>
      </c>
      <c r="Y12" s="262">
        <f t="shared" si="10"/>
        <v>0.33351982483635384</v>
      </c>
      <c r="Z12" s="379">
        <v>21.75</v>
      </c>
      <c r="AA12" s="382">
        <f t="shared" si="11"/>
        <v>9.36</v>
      </c>
      <c r="AB12" s="381">
        <f t="shared" si="12"/>
        <v>0.43034482758620685</v>
      </c>
      <c r="AC12" s="207">
        <v>5</v>
      </c>
      <c r="AD12" s="87" t="s">
        <v>9</v>
      </c>
      <c r="AE12" s="96">
        <v>9419</v>
      </c>
      <c r="AF12" s="96">
        <v>21008732.397243999</v>
      </c>
      <c r="AG12" s="103">
        <v>10163167.861538388</v>
      </c>
      <c r="AH12" s="93">
        <f t="shared" si="13"/>
        <v>31171900.258782387</v>
      </c>
      <c r="AI12" s="226">
        <v>1473494</v>
      </c>
      <c r="AJ12" s="104">
        <v>6359330.1039571175</v>
      </c>
      <c r="AK12" s="94">
        <v>39004724.362739503</v>
      </c>
      <c r="AL12" s="92">
        <v>4141.0685171185378</v>
      </c>
      <c r="AM12" s="105">
        <v>1331052.2593884543</v>
      </c>
      <c r="AN12" s="106">
        <v>3.5331099547104089E-2</v>
      </c>
      <c r="AO12" s="105">
        <v>201.13209133407327</v>
      </c>
      <c r="AP12" s="107">
        <v>2.6364281946478219E-2</v>
      </c>
      <c r="AQ12" s="107">
        <v>9.2218500891909638E-2</v>
      </c>
    </row>
    <row r="13" spans="1:43" x14ac:dyDescent="0.25">
      <c r="A13" s="95">
        <v>9</v>
      </c>
      <c r="B13" s="87" t="s">
        <v>10</v>
      </c>
      <c r="C13" s="248">
        <v>2517</v>
      </c>
      <c r="D13" s="200">
        <v>1224.9887046424417</v>
      </c>
      <c r="E13" s="200">
        <v>192.60473452688572</v>
      </c>
      <c r="F13" s="200">
        <v>70.879764501002782</v>
      </c>
      <c r="G13" s="200">
        <v>-44.591760367769552</v>
      </c>
      <c r="H13" s="282">
        <v>-214.47318235995232</v>
      </c>
      <c r="I13" s="367">
        <v>1229.4082609426082</v>
      </c>
      <c r="J13" s="402">
        <v>0.99742337457752173</v>
      </c>
      <c r="K13" s="99">
        <v>-2975.3157589813104</v>
      </c>
      <c r="L13" s="403">
        <v>-0.70782389290358416</v>
      </c>
      <c r="M13" s="99">
        <v>-2528.9971415431219</v>
      </c>
      <c r="N13" s="403">
        <v>-0.67368318506390845</v>
      </c>
      <c r="O13" s="248">
        <v>70.879764501002782</v>
      </c>
      <c r="P13" s="248">
        <v>-44.591760367769552</v>
      </c>
      <c r="Q13" s="248">
        <v>26.28800413323323</v>
      </c>
      <c r="R13" s="403">
        <v>2.1404499236693519E-2</v>
      </c>
      <c r="S13" s="100">
        <v>7089.8331346841478</v>
      </c>
      <c r="T13" s="259">
        <v>2625.7695292319459</v>
      </c>
      <c r="U13" s="262">
        <f t="shared" si="6"/>
        <v>0.37035702806409193</v>
      </c>
      <c r="V13" s="101">
        <f t="shared" si="7"/>
        <v>0.59306389022810746</v>
      </c>
      <c r="W13" s="260">
        <f t="shared" si="8"/>
        <v>0.46820874690484271</v>
      </c>
      <c r="X13" s="262">
        <f t="shared" si="9"/>
        <v>0.29238738502624806</v>
      </c>
      <c r="Y13" s="262">
        <f t="shared" si="10"/>
        <v>0.28613536848279153</v>
      </c>
      <c r="Z13" s="379">
        <v>22</v>
      </c>
      <c r="AA13" s="382">
        <f t="shared" si="11"/>
        <v>9.61</v>
      </c>
      <c r="AB13" s="381">
        <f t="shared" si="12"/>
        <v>0.43681818181818177</v>
      </c>
      <c r="AC13" s="207">
        <v>9</v>
      </c>
      <c r="AD13" s="87" t="s">
        <v>10</v>
      </c>
      <c r="AE13" s="96">
        <v>2517</v>
      </c>
      <c r="AF13" s="96">
        <v>6551810.9647000749</v>
      </c>
      <c r="AG13" s="103">
        <v>2896971.4101489885</v>
      </c>
      <c r="AH13" s="93">
        <f t="shared" si="13"/>
        <v>9448782.3748490624</v>
      </c>
      <c r="AI13" s="227">
        <v>-539829</v>
      </c>
      <c r="AJ13" s="104">
        <v>1674336.9832994416</v>
      </c>
      <c r="AK13" s="94">
        <v>10583290.358148504</v>
      </c>
      <c r="AL13" s="92">
        <v>4204.7240199239186</v>
      </c>
      <c r="AM13" s="105">
        <v>1009446.4867204912</v>
      </c>
      <c r="AN13" s="106">
        <v>0.10543795159779688</v>
      </c>
      <c r="AO13" s="105">
        <v>404.07143102832015</v>
      </c>
      <c r="AP13" s="107">
        <v>9.9865227718408667E-2</v>
      </c>
      <c r="AQ13" s="107">
        <v>9.7222834360561006E-2</v>
      </c>
    </row>
    <row r="14" spans="1:43" x14ac:dyDescent="0.25">
      <c r="A14" s="95">
        <v>10</v>
      </c>
      <c r="B14" s="87" t="s">
        <v>11</v>
      </c>
      <c r="C14" s="248">
        <v>11332</v>
      </c>
      <c r="D14" s="200">
        <v>936.85848600917996</v>
      </c>
      <c r="E14" s="200">
        <v>198.62816086909066</v>
      </c>
      <c r="F14" s="200">
        <v>63.015204276006514</v>
      </c>
      <c r="G14" s="200">
        <v>-32.128715629643807</v>
      </c>
      <c r="H14" s="282">
        <v>-61.790681256618427</v>
      </c>
      <c r="I14" s="367">
        <v>1104.5824542680148</v>
      </c>
      <c r="J14" s="402">
        <v>0.84973939869189086</v>
      </c>
      <c r="K14" s="99">
        <v>-2837.6965349968132</v>
      </c>
      <c r="L14" s="403">
        <v>-0.72018714850219701</v>
      </c>
      <c r="M14" s="99">
        <v>-2385.207909729138</v>
      </c>
      <c r="N14" s="403">
        <v>-0.71798923488976008</v>
      </c>
      <c r="O14" s="248">
        <v>63.015204276006514</v>
      </c>
      <c r="P14" s="248">
        <v>-32.128715629643807</v>
      </c>
      <c r="Q14" s="248">
        <v>30.886488646362707</v>
      </c>
      <c r="R14" s="403">
        <v>2.80143337355723E-2</v>
      </c>
      <c r="S14" s="100">
        <v>7065.349629368161</v>
      </c>
      <c r="T14" s="259">
        <v>2678.742760558172</v>
      </c>
      <c r="U14" s="262">
        <f t="shared" si="6"/>
        <v>0.37913803294653464</v>
      </c>
      <c r="V14" s="101">
        <f t="shared" si="7"/>
        <v>0.55797365963011469</v>
      </c>
      <c r="W14" s="260">
        <f t="shared" si="8"/>
        <v>0.4123510739933281</v>
      </c>
      <c r="X14" s="262">
        <f t="shared" si="9"/>
        <v>0.2801888088782884</v>
      </c>
      <c r="Y14" s="262">
        <f t="shared" si="10"/>
        <v>0.27235413032548456</v>
      </c>
      <c r="Z14" s="379">
        <v>21.25</v>
      </c>
      <c r="AA14" s="382">
        <f t="shared" si="11"/>
        <v>8.86</v>
      </c>
      <c r="AB14" s="381">
        <f t="shared" si="12"/>
        <v>0.4169411764705882</v>
      </c>
      <c r="AC14" s="207">
        <v>10</v>
      </c>
      <c r="AD14" s="87" t="s">
        <v>11</v>
      </c>
      <c r="AE14" s="96">
        <v>11332</v>
      </c>
      <c r="AF14" s="96">
        <v>25457688.174585905</v>
      </c>
      <c r="AG14" s="103">
        <v>12187968.221920718</v>
      </c>
      <c r="AH14" s="93">
        <f t="shared" si="13"/>
        <v>37645656.396506622</v>
      </c>
      <c r="AI14" s="227">
        <v>-700212</v>
      </c>
      <c r="AJ14" s="104">
        <v>7728461.109842401</v>
      </c>
      <c r="AK14" s="94">
        <v>44673905.506349027</v>
      </c>
      <c r="AL14" s="92">
        <v>3942.2789892648275</v>
      </c>
      <c r="AM14" s="105">
        <v>2578229.015730679</v>
      </c>
      <c r="AN14" s="106">
        <v>6.1246884019200309E-2</v>
      </c>
      <c r="AO14" s="105">
        <v>271.57123807731887</v>
      </c>
      <c r="AP14" s="107">
        <v>5.2662089966643233E-2</v>
      </c>
      <c r="AQ14" s="107">
        <v>9.5168023459024642E-2</v>
      </c>
    </row>
    <row r="15" spans="1:43" x14ac:dyDescent="0.25">
      <c r="A15" s="95">
        <v>16</v>
      </c>
      <c r="B15" s="87" t="s">
        <v>12</v>
      </c>
      <c r="C15" s="248">
        <v>8059</v>
      </c>
      <c r="D15" s="200">
        <v>335.36327154906064</v>
      </c>
      <c r="E15" s="200">
        <v>160.38367846533242</v>
      </c>
      <c r="F15" s="200">
        <v>198.6449388726688</v>
      </c>
      <c r="G15" s="200">
        <v>222.19214959793541</v>
      </c>
      <c r="H15" s="282">
        <v>-70.882615709145057</v>
      </c>
      <c r="I15" s="367">
        <v>845.70142277585228</v>
      </c>
      <c r="J15" s="402">
        <v>0.41472295833080997</v>
      </c>
      <c r="K15" s="99">
        <v>-1986.3571390751738</v>
      </c>
      <c r="L15" s="403">
        <v>-0.71068202563122607</v>
      </c>
      <c r="M15" s="99">
        <v>-2011.6190386636854</v>
      </c>
      <c r="N15" s="403">
        <v>-0.85710873486785621</v>
      </c>
      <c r="O15" s="248">
        <v>198.6449388726688</v>
      </c>
      <c r="P15" s="248">
        <v>222.19214959793541</v>
      </c>
      <c r="Q15" s="248">
        <v>420.83708847060421</v>
      </c>
      <c r="R15" s="403">
        <v>0.52042312653883294</v>
      </c>
      <c r="S15" s="100">
        <v>6364.3152996649706</v>
      </c>
      <c r="T15" s="259">
        <v>2320.2341168352818</v>
      </c>
      <c r="U15" s="262">
        <f t="shared" si="6"/>
        <v>0.3645693224780085</v>
      </c>
      <c r="V15" s="101">
        <f t="shared" si="7"/>
        <v>0.44499029801369383</v>
      </c>
      <c r="W15" s="260">
        <f t="shared" si="8"/>
        <v>0.36448969379407259</v>
      </c>
      <c r="X15" s="262">
        <f t="shared" si="9"/>
        <v>0.29861720875683584</v>
      </c>
      <c r="Y15" s="262">
        <f t="shared" si="10"/>
        <v>0.15001961471713274</v>
      </c>
      <c r="Z15" s="379">
        <v>20.75</v>
      </c>
      <c r="AA15" s="382">
        <f t="shared" si="11"/>
        <v>8.36</v>
      </c>
      <c r="AB15" s="381">
        <f t="shared" si="12"/>
        <v>0.40289156626506023</v>
      </c>
      <c r="AC15" s="207">
        <v>16</v>
      </c>
      <c r="AD15" s="87" t="s">
        <v>12</v>
      </c>
      <c r="AE15" s="96">
        <v>8059</v>
      </c>
      <c r="AF15" s="96">
        <v>14767784.40486856</v>
      </c>
      <c r="AG15" s="103">
        <v>4146546.0331359589</v>
      </c>
      <c r="AH15" s="93">
        <f t="shared" si="13"/>
        <v>18914330.43800452</v>
      </c>
      <c r="AI15" s="227">
        <v>-571243</v>
      </c>
      <c r="AJ15" s="104">
        <v>4480472.5119528985</v>
      </c>
      <c r="AK15" s="94">
        <v>22823559.949957419</v>
      </c>
      <c r="AL15" s="92">
        <v>2832.0585618510263</v>
      </c>
      <c r="AM15" s="105">
        <v>2515067.0414804593</v>
      </c>
      <c r="AN15" s="106">
        <v>0.12384311592273034</v>
      </c>
      <c r="AO15" s="105">
        <v>319.56407855559655</v>
      </c>
      <c r="AP15" s="107">
        <v>0.10390511854334417</v>
      </c>
      <c r="AQ15" s="107">
        <v>0.10783153759540309</v>
      </c>
    </row>
    <row r="16" spans="1:43" x14ac:dyDescent="0.25">
      <c r="A16" s="95">
        <v>18</v>
      </c>
      <c r="B16" s="87" t="s">
        <v>13</v>
      </c>
      <c r="C16" s="248">
        <v>4878</v>
      </c>
      <c r="D16" s="200">
        <v>724.13110174762255</v>
      </c>
      <c r="E16" s="200">
        <v>145.71376187154297</v>
      </c>
      <c r="F16" s="200">
        <v>-165.46935261591182</v>
      </c>
      <c r="G16" s="200">
        <v>-112.04947707254179</v>
      </c>
      <c r="H16" s="282">
        <v>-25.078925789257891</v>
      </c>
      <c r="I16" s="367">
        <v>567.24710814145396</v>
      </c>
      <c r="J16" s="402">
        <v>1.3573548283442223</v>
      </c>
      <c r="K16" s="99">
        <v>-1170.8148484272551</v>
      </c>
      <c r="L16" s="403">
        <v>-0.68697623992826806</v>
      </c>
      <c r="M16" s="99">
        <v>-535.21757458167326</v>
      </c>
      <c r="N16" s="403">
        <v>-0.42499554304666931</v>
      </c>
      <c r="O16" s="248">
        <v>-165.46935261591182</v>
      </c>
      <c r="P16" s="248">
        <v>-112.04947707254179</v>
      </c>
      <c r="Q16" s="248">
        <v>-277.51882968845359</v>
      </c>
      <c r="R16" s="403">
        <v>-0.52019796211618408</v>
      </c>
      <c r="S16" s="100">
        <v>6006.3550635506354</v>
      </c>
      <c r="T16" s="259">
        <v>2557.1221032091298</v>
      </c>
      <c r="U16" s="262">
        <f t="shared" si="6"/>
        <v>0.42573608721984146</v>
      </c>
      <c r="V16" s="101">
        <f t="shared" si="7"/>
        <v>0.28937049811058951</v>
      </c>
      <c r="W16" s="260">
        <f t="shared" si="8"/>
        <v>0.22183027843276307</v>
      </c>
      <c r="X16" s="262">
        <f t="shared" si="9"/>
        <v>0.32636759926632086</v>
      </c>
      <c r="Y16" s="262">
        <f t="shared" si="10"/>
        <v>0.48603902446472563</v>
      </c>
      <c r="Z16" s="379">
        <v>21.499999999999996</v>
      </c>
      <c r="AA16" s="382">
        <f t="shared" si="11"/>
        <v>9.1099999999999959</v>
      </c>
      <c r="AB16" s="381">
        <f t="shared" si="12"/>
        <v>0.42372093023255802</v>
      </c>
      <c r="AC16" s="207">
        <v>18</v>
      </c>
      <c r="AD16" s="87" t="s">
        <v>13</v>
      </c>
      <c r="AE16" s="96">
        <v>4878</v>
      </c>
      <c r="AF16" s="96">
        <v>4635879.2637149356</v>
      </c>
      <c r="AG16" s="103">
        <v>1507223.5794193693</v>
      </c>
      <c r="AH16" s="93">
        <f t="shared" si="13"/>
        <v>6143102.8431343045</v>
      </c>
      <c r="AI16" s="227">
        <v>-122335</v>
      </c>
      <c r="AJ16" s="104">
        <v>2457498.3810078572</v>
      </c>
      <c r="AK16" s="94">
        <v>8478266.2241421621</v>
      </c>
      <c r="AL16" s="92">
        <v>1738.0619565687089</v>
      </c>
      <c r="AM16" s="105">
        <v>293191.81904235296</v>
      </c>
      <c r="AN16" s="106">
        <v>3.5820299795891443E-2</v>
      </c>
      <c r="AO16" s="105">
        <v>82.169906174250173</v>
      </c>
      <c r="AP16" s="107">
        <v>-1.951330751976188E-2</v>
      </c>
      <c r="AQ16" s="107">
        <v>0.11363767030937133</v>
      </c>
    </row>
    <row r="17" spans="1:43" x14ac:dyDescent="0.25">
      <c r="A17" s="95">
        <v>19</v>
      </c>
      <c r="B17" s="87" t="s">
        <v>14</v>
      </c>
      <c r="C17" s="248">
        <v>3959</v>
      </c>
      <c r="D17" s="200">
        <v>836.10400821854296</v>
      </c>
      <c r="E17" s="200">
        <v>149.83793756108304</v>
      </c>
      <c r="F17" s="200">
        <v>34.288673991154155</v>
      </c>
      <c r="G17" s="200">
        <v>-45.176877165118185</v>
      </c>
      <c r="H17" s="282">
        <v>-18.744632482950241</v>
      </c>
      <c r="I17" s="367">
        <v>956.30911012271167</v>
      </c>
      <c r="J17" s="402">
        <v>0.86163446888765238</v>
      </c>
      <c r="K17" s="99">
        <v>-1061.2843669675153</v>
      </c>
      <c r="L17" s="403">
        <v>-0.52237453598639605</v>
      </c>
      <c r="M17" s="99">
        <v>-683.33102044022462</v>
      </c>
      <c r="N17" s="403">
        <v>-0.44972704166456734</v>
      </c>
      <c r="O17" s="248">
        <v>34.288673991154155</v>
      </c>
      <c r="P17" s="248">
        <v>-45.176877165118185</v>
      </c>
      <c r="Q17" s="248">
        <v>-10.88820317396403</v>
      </c>
      <c r="R17" s="403">
        <v>-1.1220674780555709E-2</v>
      </c>
      <c r="S17" s="100">
        <v>5335.7974235918164</v>
      </c>
      <c r="T17" s="259">
        <v>2144.7237561278571</v>
      </c>
      <c r="U17" s="262">
        <f t="shared" si="6"/>
        <v>0.40194999657316949</v>
      </c>
      <c r="V17" s="101">
        <f t="shared" si="7"/>
        <v>0.37812407723156682</v>
      </c>
      <c r="W17" s="260">
        <f t="shared" si="8"/>
        <v>0.44588917681839746</v>
      </c>
      <c r="X17" s="262">
        <f t="shared" si="9"/>
        <v>0.47398503265479447</v>
      </c>
      <c r="Y17" s="262">
        <f t="shared" si="10"/>
        <v>0.47938166150872347</v>
      </c>
      <c r="Z17" s="379">
        <v>21.5</v>
      </c>
      <c r="AA17" s="382">
        <f t="shared" si="11"/>
        <v>9.11</v>
      </c>
      <c r="AB17" s="381">
        <f t="shared" si="12"/>
        <v>0.42372093023255814</v>
      </c>
      <c r="AC17" s="207">
        <v>19</v>
      </c>
      <c r="AD17" s="87" t="s">
        <v>14</v>
      </c>
      <c r="AE17" s="96">
        <v>3959</v>
      </c>
      <c r="AF17" s="96">
        <v>4098949.223227933</v>
      </c>
      <c r="AG17" s="103">
        <v>1916494.0552321281</v>
      </c>
      <c r="AH17" s="93">
        <f t="shared" si="13"/>
        <v>6015443.2784600612</v>
      </c>
      <c r="AI17" s="227">
        <v>-74210</v>
      </c>
      <c r="AJ17" s="104">
        <v>2046419.2973401481</v>
      </c>
      <c r="AK17" s="94">
        <v>7987652.5758002093</v>
      </c>
      <c r="AL17" s="92">
        <v>2017.5934770902272</v>
      </c>
      <c r="AM17" s="105">
        <v>476083.17451092601</v>
      </c>
      <c r="AN17" s="106">
        <v>6.3379987466961468E-2</v>
      </c>
      <c r="AO17" s="105">
        <v>111.58753918378648</v>
      </c>
      <c r="AP17" s="107">
        <v>5.6588892342144703E-2</v>
      </c>
      <c r="AQ17" s="107">
        <v>0.11409420731084063</v>
      </c>
    </row>
    <row r="18" spans="1:43" x14ac:dyDescent="0.25">
      <c r="A18" s="95">
        <v>46</v>
      </c>
      <c r="B18" s="87" t="s">
        <v>16</v>
      </c>
      <c r="C18" s="248">
        <v>1369</v>
      </c>
      <c r="D18" s="200">
        <v>767.09716720551955</v>
      </c>
      <c r="E18" s="200">
        <v>204.2623152307707</v>
      </c>
      <c r="F18" s="200">
        <v>159.91904221091093</v>
      </c>
      <c r="G18" s="200">
        <v>158.26866081962066</v>
      </c>
      <c r="H18" s="282">
        <v>-245.9671292914536</v>
      </c>
      <c r="I18" s="367">
        <v>1043.5800561753683</v>
      </c>
      <c r="J18" s="402">
        <v>0.73887521216946173</v>
      </c>
      <c r="K18" s="99">
        <v>-3355.3799959234093</v>
      </c>
      <c r="L18" s="403">
        <v>-0.7637013962482847</v>
      </c>
      <c r="M18" s="99">
        <v>-3171.1198823670575</v>
      </c>
      <c r="N18" s="403">
        <v>-0.80521714330377636</v>
      </c>
      <c r="O18" s="248">
        <v>159.91904221091093</v>
      </c>
      <c r="P18" s="248">
        <v>158.26866081962066</v>
      </c>
      <c r="Q18" s="248">
        <v>318.18770303053157</v>
      </c>
      <c r="R18" s="403">
        <v>0.30648139067291036</v>
      </c>
      <c r="S18" s="100">
        <v>7135.6121256391525</v>
      </c>
      <c r="T18" s="259">
        <v>2222.1501484265327</v>
      </c>
      <c r="U18" s="262">
        <f t="shared" si="6"/>
        <v>0.31141689168362552</v>
      </c>
      <c r="V18" s="101">
        <f t="shared" si="7"/>
        <v>0.61647970414377773</v>
      </c>
      <c r="W18" s="260">
        <f t="shared" si="8"/>
        <v>0.46962625676501196</v>
      </c>
      <c r="X18" s="262">
        <f t="shared" si="9"/>
        <v>0.23723335602410578</v>
      </c>
      <c r="Y18" s="262">
        <f t="shared" si="10"/>
        <v>0.16490087305947379</v>
      </c>
      <c r="Z18" s="379">
        <v>21</v>
      </c>
      <c r="AA18" s="382">
        <f t="shared" si="11"/>
        <v>8.61</v>
      </c>
      <c r="AB18" s="381">
        <f t="shared" si="12"/>
        <v>0.41</v>
      </c>
      <c r="AC18" s="207">
        <v>46</v>
      </c>
      <c r="AD18" s="87" t="s">
        <v>16</v>
      </c>
      <c r="AE18" s="96">
        <v>1369</v>
      </c>
      <c r="AF18" s="96">
        <v>4243326.1573648136</v>
      </c>
      <c r="AG18" s="103">
        <v>1148092.9835000443</v>
      </c>
      <c r="AH18" s="93">
        <f t="shared" si="13"/>
        <v>5391419.1408648584</v>
      </c>
      <c r="AI18" s="227">
        <v>-336729</v>
      </c>
      <c r="AJ18" s="104">
        <v>967486.17045836803</v>
      </c>
      <c r="AK18" s="94">
        <v>6022176.3113232264</v>
      </c>
      <c r="AL18" s="92">
        <v>4398.9600520987779</v>
      </c>
      <c r="AM18" s="105">
        <v>442594.55612468906</v>
      </c>
      <c r="AN18" s="106">
        <v>7.9323966480519884E-2</v>
      </c>
      <c r="AO18" s="105">
        <v>299.34083446576005</v>
      </c>
      <c r="AP18" s="107">
        <v>7.0340476965826682E-2</v>
      </c>
      <c r="AQ18" s="107">
        <v>9.1262512888150571E-2</v>
      </c>
    </row>
    <row r="19" spans="1:43" x14ac:dyDescent="0.25">
      <c r="A19" s="95">
        <v>47</v>
      </c>
      <c r="B19" s="87" t="s">
        <v>17</v>
      </c>
      <c r="C19" s="248">
        <v>1808</v>
      </c>
      <c r="D19" s="200">
        <v>1500.9436482461333</v>
      </c>
      <c r="E19" s="200">
        <v>199.70543599349242</v>
      </c>
      <c r="F19" s="200">
        <v>4.5867306937832373</v>
      </c>
      <c r="G19" s="200">
        <v>396.13991659751639</v>
      </c>
      <c r="H19" s="282">
        <v>-20.212389380530972</v>
      </c>
      <c r="I19" s="367">
        <v>2081.1633421503943</v>
      </c>
      <c r="J19" s="402">
        <v>0.71052124942999806</v>
      </c>
      <c r="K19" s="99">
        <v>-3377.7651751943258</v>
      </c>
      <c r="L19" s="403">
        <v>-0.61523318112866154</v>
      </c>
      <c r="M19" s="99">
        <v>-3293.422188474774</v>
      </c>
      <c r="N19" s="403">
        <v>-0.68693593702213196</v>
      </c>
      <c r="O19" s="248">
        <v>4.5867306937832373</v>
      </c>
      <c r="P19" s="248">
        <v>396.13991659751639</v>
      </c>
      <c r="Q19" s="248">
        <v>400.72664729129963</v>
      </c>
      <c r="R19" s="403">
        <v>0.18969719379272629</v>
      </c>
      <c r="S19" s="100">
        <v>8939.6161504424781</v>
      </c>
      <c r="T19" s="259">
        <v>3769.9603602259349</v>
      </c>
      <c r="U19" s="262">
        <f t="shared" si="6"/>
        <v>0.42171389652332397</v>
      </c>
      <c r="V19" s="101">
        <f t="shared" si="7"/>
        <v>0.61064462114232088</v>
      </c>
      <c r="W19" s="260">
        <f t="shared" si="8"/>
        <v>0.5520385211757689</v>
      </c>
      <c r="X19" s="262">
        <f t="shared" si="9"/>
        <v>0.38124026272516465</v>
      </c>
      <c r="Y19" s="262">
        <f t="shared" si="10"/>
        <v>0.3078326982153774</v>
      </c>
      <c r="Z19" s="379">
        <v>21.25</v>
      </c>
      <c r="AA19" s="382">
        <f t="shared" si="11"/>
        <v>8.86</v>
      </c>
      <c r="AB19" s="381">
        <f t="shared" si="12"/>
        <v>0.4169411764705882</v>
      </c>
      <c r="AC19" s="207">
        <v>47</v>
      </c>
      <c r="AD19" s="87" t="s">
        <v>17</v>
      </c>
      <c r="AE19" s="96">
        <v>1808</v>
      </c>
      <c r="AF19" s="96">
        <v>7031559.0294126598</v>
      </c>
      <c r="AG19" s="103">
        <v>1636654.4033787409</v>
      </c>
      <c r="AH19" s="93">
        <f t="shared" si="13"/>
        <v>8668213.4327914007</v>
      </c>
      <c r="AI19" s="226">
        <v>-36544</v>
      </c>
      <c r="AJ19" s="104">
        <v>1238073.3265678522</v>
      </c>
      <c r="AK19" s="94">
        <v>9869742.7593592536</v>
      </c>
      <c r="AL19" s="92">
        <v>5458.9285173447197</v>
      </c>
      <c r="AM19" s="105">
        <v>178485.18140020594</v>
      </c>
      <c r="AN19" s="106">
        <v>1.841713317022314E-2</v>
      </c>
      <c r="AO19" s="105">
        <v>186.20948689910074</v>
      </c>
      <c r="AP19" s="107">
        <v>1.4477767561418275E-2</v>
      </c>
      <c r="AQ19" s="107">
        <v>9.8830077591597343E-2</v>
      </c>
    </row>
    <row r="20" spans="1:43" x14ac:dyDescent="0.25">
      <c r="A20" s="95">
        <v>49</v>
      </c>
      <c r="B20" s="87" t="s">
        <v>18</v>
      </c>
      <c r="C20" s="248">
        <v>292796</v>
      </c>
      <c r="D20" s="200">
        <v>668.39938638677586</v>
      </c>
      <c r="E20" s="200">
        <v>89.727221607946603</v>
      </c>
      <c r="F20" s="200">
        <v>223.48677605281256</v>
      </c>
      <c r="G20" s="200">
        <v>44.311689561201661</v>
      </c>
      <c r="H20" s="282">
        <v>-0.26384581756581377</v>
      </c>
      <c r="I20" s="367">
        <v>1025.6612277911706</v>
      </c>
      <c r="J20" s="402">
        <v>0.66787254715405775</v>
      </c>
      <c r="K20" s="99">
        <v>478.48739821348647</v>
      </c>
      <c r="L20" s="403">
        <v>0.9161135070042673</v>
      </c>
      <c r="M20" s="99">
        <v>439.47004261121288</v>
      </c>
      <c r="N20" s="403">
        <v>1.9196754569045507</v>
      </c>
      <c r="O20" s="248">
        <v>223.48677605281256</v>
      </c>
      <c r="P20" s="248">
        <v>44.311689561201661</v>
      </c>
      <c r="Q20" s="248">
        <v>267.79846561401422</v>
      </c>
      <c r="R20" s="403">
        <v>0.26758738412438293</v>
      </c>
      <c r="S20" s="100">
        <v>6159.654192748535</v>
      </c>
      <c r="T20" s="259">
        <v>3034.2318149459697</v>
      </c>
      <c r="U20" s="262">
        <f t="shared" si="6"/>
        <v>0.4925977530553623</v>
      </c>
      <c r="V20" s="101">
        <f t="shared" si="7"/>
        <v>8.8831907190803971E-2</v>
      </c>
      <c r="W20" s="260">
        <f t="shared" si="8"/>
        <v>0.33802994970225586</v>
      </c>
      <c r="X20" s="262">
        <f t="shared" si="9"/>
        <v>1.87447054728986</v>
      </c>
      <c r="Y20" s="262">
        <f t="shared" si="10"/>
        <v>1.3850493594733584</v>
      </c>
      <c r="Z20" s="379">
        <v>18</v>
      </c>
      <c r="AA20" s="382">
        <f t="shared" si="11"/>
        <v>5.6099999999999994</v>
      </c>
      <c r="AB20" s="381">
        <f t="shared" si="12"/>
        <v>0.31166666666666665</v>
      </c>
      <c r="AC20" s="207">
        <v>49</v>
      </c>
      <c r="AD20" s="87" t="s">
        <v>18</v>
      </c>
      <c r="AE20" s="96">
        <v>292796</v>
      </c>
      <c r="AF20" s="96">
        <v>243243620.00684214</v>
      </c>
      <c r="AG20" s="103">
        <v>-176214023.86673239</v>
      </c>
      <c r="AH20" s="93">
        <f t="shared" si="13"/>
        <v>67029596.140109748</v>
      </c>
      <c r="AI20" s="227">
        <v>-77253</v>
      </c>
      <c r="AJ20" s="104">
        <v>93257965.464917913</v>
      </c>
      <c r="AK20" s="94">
        <v>160210308.60502768</v>
      </c>
      <c r="AL20" s="92">
        <v>547.17382957768439</v>
      </c>
      <c r="AM20" s="105">
        <v>22778359.560636908</v>
      </c>
      <c r="AN20" s="106">
        <v>0.16574282558766198</v>
      </c>
      <c r="AO20" s="105">
        <v>72.830562739165998</v>
      </c>
      <c r="AP20" s="107">
        <v>3.7245269845692208E-2</v>
      </c>
      <c r="AQ20" s="107">
        <v>0.16326667266969497</v>
      </c>
    </row>
    <row r="21" spans="1:43" x14ac:dyDescent="0.25">
      <c r="A21" s="95">
        <v>50</v>
      </c>
      <c r="B21" s="87" t="s">
        <v>19</v>
      </c>
      <c r="C21" s="248">
        <v>11483</v>
      </c>
      <c r="D21" s="200">
        <v>492.61569926070553</v>
      </c>
      <c r="E21" s="200">
        <v>160.30877700762974</v>
      </c>
      <c r="F21" s="200">
        <v>-14.053379681203952</v>
      </c>
      <c r="G21" s="200">
        <v>-6.4386019604570492</v>
      </c>
      <c r="H21" s="282">
        <v>-115.34886353740312</v>
      </c>
      <c r="I21" s="367">
        <v>517.08363108927119</v>
      </c>
      <c r="J21" s="402">
        <v>0.96208549069068827</v>
      </c>
      <c r="K21" s="99">
        <v>-1845.2161578089494</v>
      </c>
      <c r="L21" s="403">
        <v>-0.78278499344133678</v>
      </c>
      <c r="M21" s="99">
        <v>-1429.9803959197145</v>
      </c>
      <c r="N21" s="403">
        <v>-0.74377577251113813</v>
      </c>
      <c r="O21" s="248">
        <v>-14.053379681203952</v>
      </c>
      <c r="P21" s="248">
        <v>-6.4386019604570492</v>
      </c>
      <c r="Q21" s="248">
        <v>-20.491981641660999</v>
      </c>
      <c r="R21" s="403">
        <v>-4.002113258373495E-2</v>
      </c>
      <c r="S21" s="100">
        <v>6360.2166681180879</v>
      </c>
      <c r="T21" s="259">
        <v>2365.5969668281027</v>
      </c>
      <c r="U21" s="262">
        <f t="shared" si="6"/>
        <v>0.37193653774189028</v>
      </c>
      <c r="V21" s="101">
        <f t="shared" si="7"/>
        <v>0.37141813119979716</v>
      </c>
      <c r="W21" s="260">
        <f t="shared" si="8"/>
        <v>0.21858483855878452</v>
      </c>
      <c r="X21" s="262">
        <f t="shared" si="9"/>
        <v>0.21888992816209815</v>
      </c>
      <c r="Y21" s="262">
        <f t="shared" si="10"/>
        <v>0.22756451795716329</v>
      </c>
      <c r="Z21" s="379">
        <v>21</v>
      </c>
      <c r="AA21" s="382">
        <f t="shared" si="11"/>
        <v>8.61</v>
      </c>
      <c r="AB21" s="381">
        <f t="shared" si="12"/>
        <v>0.41</v>
      </c>
      <c r="AC21" s="207">
        <v>50</v>
      </c>
      <c r="AD21" s="87" t="s">
        <v>19</v>
      </c>
      <c r="AE21" s="96">
        <v>11483</v>
      </c>
      <c r="AF21" s="96">
        <v>17559759.691857826</v>
      </c>
      <c r="AG21" s="103">
        <v>4517411.2690989384</v>
      </c>
      <c r="AH21" s="93">
        <f t="shared" si="13"/>
        <v>22077170.960956763</v>
      </c>
      <c r="AI21" s="227">
        <v>-1324551</v>
      </c>
      <c r="AJ21" s="104">
        <v>6373668.5149615081</v>
      </c>
      <c r="AK21" s="94">
        <v>27126288.475918271</v>
      </c>
      <c r="AL21" s="92">
        <v>2362.2997888982209</v>
      </c>
      <c r="AM21" s="105">
        <v>608316.38064103574</v>
      </c>
      <c r="AN21" s="106">
        <v>2.2939777538621624E-2</v>
      </c>
      <c r="AO21" s="105">
        <v>82.556658286353922</v>
      </c>
      <c r="AP21" s="107">
        <v>-2.8239443053660329E-3</v>
      </c>
      <c r="AQ21" s="107">
        <v>0.10637201193908341</v>
      </c>
    </row>
    <row r="22" spans="1:43" x14ac:dyDescent="0.25">
      <c r="A22" s="95">
        <v>51</v>
      </c>
      <c r="B22" s="87" t="s">
        <v>20</v>
      </c>
      <c r="C22" s="248">
        <v>9452</v>
      </c>
      <c r="D22" s="200">
        <v>369.09173975368594</v>
      </c>
      <c r="E22" s="200">
        <v>170.23017031580585</v>
      </c>
      <c r="F22" s="200">
        <v>-282.55862889755139</v>
      </c>
      <c r="G22" s="200">
        <v>-384.13460256197857</v>
      </c>
      <c r="H22" s="282">
        <v>-96.770947947524334</v>
      </c>
      <c r="I22" s="367">
        <v>-224.14226933756254</v>
      </c>
      <c r="J22" s="402">
        <v>-1.5703827577108063</v>
      </c>
      <c r="K22" s="99">
        <v>-1696.4566917638597</v>
      </c>
      <c r="L22" s="403">
        <v>-1.1608246660118113</v>
      </c>
      <c r="M22" s="99">
        <v>-616.69260840429183</v>
      </c>
      <c r="N22" s="403">
        <v>-0.62558571715673372</v>
      </c>
      <c r="O22" s="248">
        <v>-282.55862889755139</v>
      </c>
      <c r="P22" s="248">
        <v>-384.13460256197857</v>
      </c>
      <c r="Q22" s="248">
        <v>-666.6932314595299</v>
      </c>
      <c r="R22" s="403">
        <v>2.8365943818337374</v>
      </c>
      <c r="S22" s="100">
        <v>7140.056178586543</v>
      </c>
      <c r="T22" s="259">
        <v>3060.9122522278158</v>
      </c>
      <c r="U22" s="262">
        <f t="shared" si="6"/>
        <v>0.4286958219471263</v>
      </c>
      <c r="V22" s="101">
        <f t="shared" si="7"/>
        <v>0.2062048792895855</v>
      </c>
      <c r="W22" s="260">
        <f t="shared" si="8"/>
        <v>-7.3227276990519952E-2</v>
      </c>
      <c r="X22" s="262">
        <f t="shared" si="9"/>
        <v>-0.1522380450285801</v>
      </c>
      <c r="Y22" s="262">
        <f t="shared" si="10"/>
        <v>0.3005818291127425</v>
      </c>
      <c r="Z22" s="102">
        <v>18</v>
      </c>
      <c r="AA22" s="382">
        <f t="shared" si="11"/>
        <v>5.6099999999999994</v>
      </c>
      <c r="AB22" s="263">
        <f t="shared" si="12"/>
        <v>0.31166666666666665</v>
      </c>
      <c r="AC22" s="207">
        <v>51</v>
      </c>
      <c r="AD22" s="87" t="s">
        <v>20</v>
      </c>
      <c r="AE22" s="96">
        <v>9452</v>
      </c>
      <c r="AF22" s="96">
        <v>11923071.594134241</v>
      </c>
      <c r="AG22" s="103">
        <v>-2605437.9353450346</v>
      </c>
      <c r="AH22" s="93">
        <f t="shared" si="13"/>
        <v>9317633.6587892063</v>
      </c>
      <c r="AI22" s="227">
        <v>-914679</v>
      </c>
      <c r="AJ22" s="104">
        <v>5513361.2619841537</v>
      </c>
      <c r="AK22" s="94">
        <v>13916315.920773361</v>
      </c>
      <c r="AL22" s="92">
        <v>1472.3144224262971</v>
      </c>
      <c r="AM22" s="105">
        <v>1207306.1758049615</v>
      </c>
      <c r="AN22" s="106">
        <v>9.4996085456850315E-2</v>
      </c>
      <c r="AO22" s="105">
        <v>120.57971226160885</v>
      </c>
      <c r="AP22" s="107">
        <v>6.7046508540404171E-2</v>
      </c>
      <c r="AQ22" s="107">
        <v>0.10389631187429216</v>
      </c>
    </row>
    <row r="23" spans="1:43" x14ac:dyDescent="0.25">
      <c r="A23" s="95">
        <v>52</v>
      </c>
      <c r="B23" s="87" t="s">
        <v>21</v>
      </c>
      <c r="C23" s="248">
        <v>2408</v>
      </c>
      <c r="D23" s="200">
        <v>834.08295228633767</v>
      </c>
      <c r="E23" s="200">
        <v>209.59051757442495</v>
      </c>
      <c r="F23" s="200">
        <v>168.47411040484556</v>
      </c>
      <c r="G23" s="200">
        <v>81.169315779819186</v>
      </c>
      <c r="H23" s="282">
        <v>61.700996677740861</v>
      </c>
      <c r="I23" s="367">
        <v>1355.0178927231684</v>
      </c>
      <c r="J23" s="402">
        <v>0.59601502567796805</v>
      </c>
      <c r="K23" s="99">
        <v>-2822.4624476554436</v>
      </c>
      <c r="L23" s="403">
        <v>-0.66852972632985497</v>
      </c>
      <c r="M23" s="99">
        <v>-2563.6416644137407</v>
      </c>
      <c r="N23" s="403">
        <v>-0.75451720007361522</v>
      </c>
      <c r="O23" s="248">
        <v>168.47411040484556</v>
      </c>
      <c r="P23" s="248">
        <v>81.169315779819186</v>
      </c>
      <c r="Q23" s="248">
        <v>249.64342618466475</v>
      </c>
      <c r="R23" s="403">
        <v>0.17838901114083602</v>
      </c>
      <c r="S23" s="100">
        <v>7679.2358803986708</v>
      </c>
      <c r="T23" s="259">
        <v>3251.6236865574037</v>
      </c>
      <c r="U23" s="262">
        <f t="shared" si="6"/>
        <v>0.42343062997416281</v>
      </c>
      <c r="V23" s="101">
        <f t="shared" si="7"/>
        <v>0.54399687748121839</v>
      </c>
      <c r="W23" s="260">
        <f t="shared" si="8"/>
        <v>0.41672039059285132</v>
      </c>
      <c r="X23" s="262">
        <f t="shared" si="9"/>
        <v>0.32436248224219316</v>
      </c>
      <c r="Y23" s="262">
        <f t="shared" si="10"/>
        <v>0.26460315225285341</v>
      </c>
      <c r="Z23" s="102">
        <v>22.499999999999996</v>
      </c>
      <c r="AA23" s="382">
        <f t="shared" si="11"/>
        <v>10.109999999999996</v>
      </c>
      <c r="AB23" s="263">
        <f t="shared" si="12"/>
        <v>0.4493333333333332</v>
      </c>
      <c r="AC23" s="207">
        <v>52</v>
      </c>
      <c r="AD23" s="87" t="s">
        <v>21</v>
      </c>
      <c r="AE23" s="96">
        <v>2408</v>
      </c>
      <c r="AF23" s="96">
        <v>5921235.4656424019</v>
      </c>
      <c r="AG23" s="103">
        <v>2260485.4113713871</v>
      </c>
      <c r="AH23" s="93">
        <f t="shared" si="13"/>
        <v>8181720.8770137895</v>
      </c>
      <c r="AI23" s="226">
        <v>148576</v>
      </c>
      <c r="AJ23" s="104">
        <v>1729075.7826179084</v>
      </c>
      <c r="AK23" s="94">
        <v>10059372.659631697</v>
      </c>
      <c r="AL23" s="92">
        <v>4177.4803403786118</v>
      </c>
      <c r="AM23" s="105">
        <v>308033.08654598333</v>
      </c>
      <c r="AN23" s="106">
        <v>3.1588797030120172E-2</v>
      </c>
      <c r="AO23" s="105">
        <v>156.3093824051216</v>
      </c>
      <c r="AP23" s="107">
        <v>3.4222031475099834E-2</v>
      </c>
      <c r="AQ23" s="107">
        <v>9.1022162487893299E-2</v>
      </c>
    </row>
    <row r="24" spans="1:43" x14ac:dyDescent="0.25">
      <c r="A24" s="95">
        <v>61</v>
      </c>
      <c r="B24" s="87" t="s">
        <v>22</v>
      </c>
      <c r="C24" s="248">
        <v>16800</v>
      </c>
      <c r="D24" s="200">
        <v>281.73070535838013</v>
      </c>
      <c r="E24" s="200">
        <v>162.59271655372024</v>
      </c>
      <c r="F24" s="200">
        <v>94.084901045771716</v>
      </c>
      <c r="G24" s="200">
        <v>130.37161658266731</v>
      </c>
      <c r="H24" s="282">
        <v>57.518571428571427</v>
      </c>
      <c r="I24" s="367">
        <v>726.29851096911091</v>
      </c>
      <c r="J24" s="402">
        <v>0.39336133854438099</v>
      </c>
      <c r="K24" s="99">
        <v>-2247.6231222028127</v>
      </c>
      <c r="L24" s="403">
        <v>-0.75834919409757984</v>
      </c>
      <c r="M24" s="99">
        <v>-2072.107770173845</v>
      </c>
      <c r="N24" s="403">
        <v>-0.88031009421974971</v>
      </c>
      <c r="O24" s="248">
        <v>94.084901045771716</v>
      </c>
      <c r="P24" s="248">
        <v>130.37161658266731</v>
      </c>
      <c r="Q24" s="248">
        <v>224.45651762843903</v>
      </c>
      <c r="R24" s="403">
        <v>0.3133933026825006</v>
      </c>
      <c r="S24" s="100">
        <v>6461.9107738095236</v>
      </c>
      <c r="T24" s="259">
        <v>2224.138268006634</v>
      </c>
      <c r="U24" s="262">
        <f t="shared" si="6"/>
        <v>0.34419204254896052</v>
      </c>
      <c r="V24" s="101">
        <f t="shared" si="7"/>
        <v>0.46022325861034635</v>
      </c>
      <c r="W24" s="260">
        <f t="shared" si="8"/>
        <v>0.32655276941035238</v>
      </c>
      <c r="X24" s="262">
        <f t="shared" si="9"/>
        <v>0.24422247811367373</v>
      </c>
      <c r="Y24" s="262">
        <f t="shared" si="10"/>
        <v>0.16874755129489324</v>
      </c>
      <c r="Z24" s="102">
        <v>20.5</v>
      </c>
      <c r="AA24" s="382">
        <f t="shared" si="11"/>
        <v>8.11</v>
      </c>
      <c r="AB24" s="263">
        <f t="shared" si="12"/>
        <v>0.39560975609756094</v>
      </c>
      <c r="AC24" s="207">
        <v>61</v>
      </c>
      <c r="AD24" s="87" t="s">
        <v>22</v>
      </c>
      <c r="AE24" s="96">
        <v>16800</v>
      </c>
      <c r="AF24" s="96">
        <v>29496259.691620253</v>
      </c>
      <c r="AG24" s="103">
        <v>10048226.697321124</v>
      </c>
      <c r="AH24" s="93">
        <f t="shared" si="13"/>
        <v>39544486.388941377</v>
      </c>
      <c r="AI24" s="226">
        <v>966312</v>
      </c>
      <c r="AJ24" s="104">
        <v>9451085.0483469404</v>
      </c>
      <c r="AK24" s="94">
        <v>49961883.437288314</v>
      </c>
      <c r="AL24" s="92">
        <v>2973.9216331719235</v>
      </c>
      <c r="AM24" s="105">
        <v>3037757.7723363489</v>
      </c>
      <c r="AN24" s="106">
        <v>6.4737653164314068E-2</v>
      </c>
      <c r="AO24" s="105">
        <v>197.51043472496985</v>
      </c>
      <c r="AP24" s="107">
        <v>5.1531359349197059E-2</v>
      </c>
      <c r="AQ24" s="107">
        <v>0.10919468158974333</v>
      </c>
    </row>
    <row r="25" spans="1:43" x14ac:dyDescent="0.25">
      <c r="A25" s="95">
        <v>69</v>
      </c>
      <c r="B25" s="87" t="s">
        <v>23</v>
      </c>
      <c r="C25" s="248">
        <v>6896</v>
      </c>
      <c r="D25" s="200">
        <v>1130.3912153252079</v>
      </c>
      <c r="E25" s="200">
        <v>180.50933479707149</v>
      </c>
      <c r="F25" s="200">
        <v>-253.455301854998</v>
      </c>
      <c r="G25" s="200">
        <v>-271.634409366353</v>
      </c>
      <c r="H25" s="282">
        <v>121.03987819025522</v>
      </c>
      <c r="I25" s="367">
        <v>906.85071709118358</v>
      </c>
      <c r="J25" s="402">
        <v>1.3450440244307347</v>
      </c>
      <c r="K25" s="99">
        <v>-3020.2943129552355</v>
      </c>
      <c r="L25" s="403">
        <v>-0.78231650468448488</v>
      </c>
      <c r="M25" s="99">
        <v>-2053.7400319693761</v>
      </c>
      <c r="N25" s="403">
        <v>-0.64499226711032986</v>
      </c>
      <c r="O25" s="248">
        <v>-253.455301854998</v>
      </c>
      <c r="P25" s="248">
        <v>-271.634409366353</v>
      </c>
      <c r="Q25" s="248">
        <v>-525.08971122135097</v>
      </c>
      <c r="R25" s="403">
        <v>-0.62480030700269396</v>
      </c>
      <c r="S25" s="100">
        <v>7439.7900232018565</v>
      </c>
      <c r="T25" s="259">
        <v>2761.7195444974659</v>
      </c>
      <c r="U25" s="262">
        <f t="shared" si="6"/>
        <v>0.37120934003308159</v>
      </c>
      <c r="V25" s="101">
        <f t="shared" si="7"/>
        <v>0.52785697147354393</v>
      </c>
      <c r="W25" s="260">
        <f t="shared" si="8"/>
        <v>0.32836452162494939</v>
      </c>
      <c r="X25" s="262">
        <f t="shared" si="9"/>
        <v>0.23091857065448498</v>
      </c>
      <c r="Y25" s="262">
        <f t="shared" si="10"/>
        <v>0.36462631691898811</v>
      </c>
      <c r="Z25" s="102">
        <v>22.5</v>
      </c>
      <c r="AA25" s="382">
        <f t="shared" si="11"/>
        <v>10.11</v>
      </c>
      <c r="AB25" s="263">
        <f t="shared" si="12"/>
        <v>0.44933333333333331</v>
      </c>
      <c r="AC25" s="207">
        <v>69</v>
      </c>
      <c r="AD25" s="87" t="s">
        <v>23</v>
      </c>
      <c r="AE25" s="96">
        <v>6896</v>
      </c>
      <c r="AF25" s="96">
        <v>15148869.519767448</v>
      </c>
      <c r="AG25" s="103">
        <v>6808899.5615759995</v>
      </c>
      <c r="AH25" s="93">
        <f t="shared" si="13"/>
        <v>21957769.08134345</v>
      </c>
      <c r="AI25" s="226">
        <v>834691</v>
      </c>
      <c r="AJ25" s="104">
        <v>4289132.0458566565</v>
      </c>
      <c r="AK25" s="94">
        <v>27081592.127200104</v>
      </c>
      <c r="AL25" s="92">
        <v>3927.1450300464189</v>
      </c>
      <c r="AM25" s="105">
        <v>1244175.3768674098</v>
      </c>
      <c r="AN25" s="106">
        <v>4.8154015894463956E-2</v>
      </c>
      <c r="AO25" s="105">
        <v>241.35091444974341</v>
      </c>
      <c r="AP25" s="107">
        <v>1.829653832828626E-2</v>
      </c>
      <c r="AQ25" s="107">
        <v>0.10044046245242644</v>
      </c>
    </row>
    <row r="26" spans="1:43" x14ac:dyDescent="0.25">
      <c r="A26" s="95">
        <v>71</v>
      </c>
      <c r="B26" s="87" t="s">
        <v>24</v>
      </c>
      <c r="C26" s="248">
        <v>6667</v>
      </c>
      <c r="D26" s="200">
        <v>1304.1085774431729</v>
      </c>
      <c r="E26" s="200">
        <v>184.07489524751733</v>
      </c>
      <c r="F26" s="200">
        <v>60.369721160163849</v>
      </c>
      <c r="G26" s="200">
        <v>-53.744947141833293</v>
      </c>
      <c r="H26" s="282">
        <v>59.743812809359532</v>
      </c>
      <c r="I26" s="367">
        <v>1554.5520595183802</v>
      </c>
      <c r="J26" s="402">
        <v>0.84744861072267152</v>
      </c>
      <c r="K26" s="99">
        <v>-2690.3446413091651</v>
      </c>
      <c r="L26" s="403">
        <v>-0.63613421689495897</v>
      </c>
      <c r="M26" s="99">
        <v>-2250.3514561929878</v>
      </c>
      <c r="N26" s="403">
        <v>-0.63310641697971526</v>
      </c>
      <c r="O26" s="248">
        <v>60.369721160163849</v>
      </c>
      <c r="P26" s="248">
        <v>-53.744947141833293</v>
      </c>
      <c r="Q26" s="248">
        <v>6.6247740183305552</v>
      </c>
      <c r="R26" s="403">
        <v>4.3049755482729496E-3</v>
      </c>
      <c r="S26" s="100">
        <v>7623.6661166941649</v>
      </c>
      <c r="T26" s="259">
        <v>3352.6330541237926</v>
      </c>
      <c r="U26" s="262">
        <f t="shared" si="6"/>
        <v>0.43976651165011776</v>
      </c>
      <c r="V26" s="101">
        <f t="shared" si="7"/>
        <v>0.55680516904224708</v>
      </c>
      <c r="W26" s="260">
        <f t="shared" si="8"/>
        <v>0.4636809440288302</v>
      </c>
      <c r="X26" s="262">
        <f t="shared" si="9"/>
        <v>0.36621669950538943</v>
      </c>
      <c r="Y26" s="262">
        <f t="shared" si="10"/>
        <v>0.3646560551634343</v>
      </c>
      <c r="Z26" s="102">
        <v>22</v>
      </c>
      <c r="AA26" s="382">
        <f t="shared" si="11"/>
        <v>9.61</v>
      </c>
      <c r="AB26" s="263">
        <f t="shared" si="12"/>
        <v>0.43681818181818177</v>
      </c>
      <c r="AC26" s="207">
        <v>71</v>
      </c>
      <c r="AD26" s="87" t="s">
        <v>24</v>
      </c>
      <c r="AE26" s="96">
        <v>6667</v>
      </c>
      <c r="AF26" s="96">
        <v>16447674.984348234</v>
      </c>
      <c r="AG26" s="103">
        <v>7249910.0599040492</v>
      </c>
      <c r="AH26" s="93">
        <f t="shared" si="13"/>
        <v>23697585.044252284</v>
      </c>
      <c r="AI26" s="226">
        <v>398312</v>
      </c>
      <c r="AJ26" s="104">
        <v>4204829.2601649659</v>
      </c>
      <c r="AK26" s="94">
        <v>28300726.304417249</v>
      </c>
      <c r="AL26" s="92">
        <v>4244.8967008275458</v>
      </c>
      <c r="AM26" s="105">
        <v>2117525.0298897661</v>
      </c>
      <c r="AN26" s="106">
        <v>8.0873419857556375E-2</v>
      </c>
      <c r="AO26" s="105">
        <v>370.49580196286934</v>
      </c>
      <c r="AP26" s="107">
        <v>7.4523271513104339E-2</v>
      </c>
      <c r="AQ26" s="107">
        <v>9.6311532308132053E-2</v>
      </c>
    </row>
    <row r="27" spans="1:43" x14ac:dyDescent="0.25">
      <c r="A27" s="95">
        <v>72</v>
      </c>
      <c r="B27" s="87" t="s">
        <v>25</v>
      </c>
      <c r="C27" s="248">
        <v>949</v>
      </c>
      <c r="D27" s="200">
        <v>1604.2521533297208</v>
      </c>
      <c r="E27" s="200">
        <v>161.0962127188493</v>
      </c>
      <c r="F27" s="200">
        <v>-283.81176619928436</v>
      </c>
      <c r="G27" s="200">
        <v>-153.3851239033213</v>
      </c>
      <c r="H27" s="282">
        <v>-248.05584826132772</v>
      </c>
      <c r="I27" s="367">
        <v>1080.0956276846366</v>
      </c>
      <c r="J27" s="402">
        <v>1.5188966430340043</v>
      </c>
      <c r="K27" s="99">
        <v>-3098.8961233212249</v>
      </c>
      <c r="L27" s="403">
        <v>-0.74580688717218668</v>
      </c>
      <c r="M27" s="99">
        <v>-2264.6614502619636</v>
      </c>
      <c r="N27" s="403">
        <v>-0.58534815772561521</v>
      </c>
      <c r="O27" s="248">
        <v>-283.81176619928436</v>
      </c>
      <c r="P27" s="248">
        <v>-153.3851239033213</v>
      </c>
      <c r="Q27" s="248">
        <v>-437.19689010260566</v>
      </c>
      <c r="R27" s="403">
        <v>-0.41393548223916338</v>
      </c>
      <c r="S27" s="100">
        <v>7622.5626975763962</v>
      </c>
      <c r="T27" s="259">
        <v>2390.2612754063252</v>
      </c>
      <c r="U27" s="262">
        <f t="shared" si="6"/>
        <v>0.31357712231954643</v>
      </c>
      <c r="V27" s="101">
        <f t="shared" si="7"/>
        <v>0.54823973469376353</v>
      </c>
      <c r="W27" s="260">
        <f t="shared" si="8"/>
        <v>0.45187345785076527</v>
      </c>
      <c r="X27" s="262">
        <f t="shared" si="9"/>
        <v>0.25845842539044567</v>
      </c>
      <c r="Y27" s="262">
        <f t="shared" si="10"/>
        <v>0.36307621746849289</v>
      </c>
      <c r="Z27" s="102">
        <v>20.5</v>
      </c>
      <c r="AA27" s="382">
        <f t="shared" si="11"/>
        <v>8.11</v>
      </c>
      <c r="AB27" s="263">
        <f t="shared" si="12"/>
        <v>0.39560975609756094</v>
      </c>
      <c r="AC27" s="207">
        <v>72</v>
      </c>
      <c r="AD27" s="87" t="s">
        <v>25</v>
      </c>
      <c r="AE27" s="96">
        <v>949</v>
      </c>
      <c r="AF27" s="96">
        <v>3159755.8068698258</v>
      </c>
      <c r="AG27" s="103">
        <v>511843.20293868275</v>
      </c>
      <c r="AH27" s="93">
        <f t="shared" si="13"/>
        <v>3671599.0098085087</v>
      </c>
      <c r="AI27" s="227">
        <v>-235405</v>
      </c>
      <c r="AJ27" s="104">
        <v>529669.16189605428</v>
      </c>
      <c r="AK27" s="94">
        <v>3965863.1717045628</v>
      </c>
      <c r="AL27" s="92">
        <v>4178.9917510058622</v>
      </c>
      <c r="AM27" s="105">
        <v>214595.26636898005</v>
      </c>
      <c r="AN27" s="106">
        <v>5.720606253255129E-2</v>
      </c>
      <c r="AO27" s="105">
        <v>267.34638569242861</v>
      </c>
      <c r="AP27" s="107">
        <v>4.0162380328163882E-2</v>
      </c>
      <c r="AQ27" s="107">
        <v>0.10457884170480325</v>
      </c>
    </row>
    <row r="28" spans="1:43" x14ac:dyDescent="0.25">
      <c r="A28" s="95">
        <v>74</v>
      </c>
      <c r="B28" s="87" t="s">
        <v>26</v>
      </c>
      <c r="C28" s="248">
        <v>1103</v>
      </c>
      <c r="D28" s="200">
        <v>876.22133664846285</v>
      </c>
      <c r="E28" s="200">
        <v>225.18102409379969</v>
      </c>
      <c r="F28" s="200">
        <v>104.63440259980564</v>
      </c>
      <c r="G28" s="200">
        <v>22.641143975837394</v>
      </c>
      <c r="H28" s="282">
        <v>-279.28195829555756</v>
      </c>
      <c r="I28" s="367">
        <v>949.39594902234808</v>
      </c>
      <c r="J28" s="402">
        <v>0.91319218144110526</v>
      </c>
      <c r="K28" s="99">
        <v>-3437.8998601881353</v>
      </c>
      <c r="L28" s="403">
        <v>-0.78180026026827087</v>
      </c>
      <c r="M28" s="99">
        <v>-3015.7752263918405</v>
      </c>
      <c r="N28" s="403">
        <v>-0.77486585035317024</v>
      </c>
      <c r="O28" s="248">
        <v>104.63440259980564</v>
      </c>
      <c r="P28" s="248">
        <v>22.641143975837394</v>
      </c>
      <c r="Q28" s="248">
        <v>127.27554657564303</v>
      </c>
      <c r="R28" s="403">
        <v>0.13264574732462872</v>
      </c>
      <c r="S28" s="100">
        <v>7764.0199456029013</v>
      </c>
      <c r="T28" s="259">
        <v>2830.7818271969745</v>
      </c>
      <c r="U28" s="262">
        <f t="shared" si="6"/>
        <v>0.36460259595290817</v>
      </c>
      <c r="V28" s="101">
        <f t="shared" si="7"/>
        <v>0.56508044028083648</v>
      </c>
      <c r="W28" s="260">
        <f t="shared" si="8"/>
        <v>0.3353829461179052</v>
      </c>
      <c r="X28" s="262">
        <f t="shared" si="9"/>
        <v>0.21639661201536278</v>
      </c>
      <c r="Y28" s="262">
        <f t="shared" si="10"/>
        <v>0.18738659032764191</v>
      </c>
      <c r="Z28" s="102">
        <v>23.5</v>
      </c>
      <c r="AA28" s="382">
        <f t="shared" si="11"/>
        <v>11.11</v>
      </c>
      <c r="AB28" s="263">
        <f t="shared" si="12"/>
        <v>0.47276595744680849</v>
      </c>
      <c r="AC28" s="207">
        <v>74</v>
      </c>
      <c r="AD28" s="87" t="s">
        <v>26</v>
      </c>
      <c r="AE28" s="96">
        <v>1103</v>
      </c>
      <c r="AF28" s="96">
        <v>3159627.181703276</v>
      </c>
      <c r="AG28" s="103">
        <v>1133245.027330179</v>
      </c>
      <c r="AH28" s="93">
        <f t="shared" si="13"/>
        <v>4292872.2090334548</v>
      </c>
      <c r="AI28" s="227">
        <v>-308048</v>
      </c>
      <c r="AJ28" s="104">
        <v>854363.0685257084</v>
      </c>
      <c r="AK28" s="94">
        <v>4839187.277559163</v>
      </c>
      <c r="AL28" s="92">
        <v>4387.2958092104836</v>
      </c>
      <c r="AM28" s="105">
        <v>348993.9840460401</v>
      </c>
      <c r="AN28" s="106">
        <v>7.772359923797123E-2</v>
      </c>
      <c r="AO28" s="105">
        <v>403.09590369750867</v>
      </c>
      <c r="AP28" s="107">
        <v>7.0528108039441983E-2</v>
      </c>
      <c r="AQ28" s="107">
        <v>9.9524782116337196E-2</v>
      </c>
    </row>
    <row r="29" spans="1:43" x14ac:dyDescent="0.25">
      <c r="A29" s="95">
        <v>75</v>
      </c>
      <c r="B29" s="87" t="s">
        <v>27</v>
      </c>
      <c r="C29" s="248">
        <v>19877</v>
      </c>
      <c r="D29" s="200">
        <v>102.63396845823257</v>
      </c>
      <c r="E29" s="200">
        <v>145.54013571277909</v>
      </c>
      <c r="F29" s="200">
        <v>26.08902188576354</v>
      </c>
      <c r="G29" s="200">
        <v>96.386238426772479</v>
      </c>
      <c r="H29" s="282">
        <v>-83.890577048850432</v>
      </c>
      <c r="I29" s="367">
        <v>286.75878743469724</v>
      </c>
      <c r="J29" s="402">
        <v>0.36503712515233938</v>
      </c>
      <c r="K29" s="99">
        <v>-1841.3901536286146</v>
      </c>
      <c r="L29" s="403">
        <v>-0.86753655299673815</v>
      </c>
      <c r="M29" s="99">
        <v>-1601.9727699073776</v>
      </c>
      <c r="N29" s="403">
        <v>-0.93979023656996752</v>
      </c>
      <c r="O29" s="248">
        <v>26.08902188576354</v>
      </c>
      <c r="P29" s="248">
        <v>96.386238426772479</v>
      </c>
      <c r="Q29" s="248">
        <v>122.47526031253602</v>
      </c>
      <c r="R29" s="403">
        <v>0.4356064332148154</v>
      </c>
      <c r="S29" s="100">
        <v>6603.2600493032151</v>
      </c>
      <c r="T29" s="259">
        <v>2345.3261182857882</v>
      </c>
      <c r="U29" s="262">
        <f t="shared" si="6"/>
        <v>0.35517700359737764</v>
      </c>
      <c r="V29" s="101">
        <f t="shared" si="7"/>
        <v>0.32228761629460234</v>
      </c>
      <c r="W29" s="260">
        <f t="shared" si="8"/>
        <v>0.12226819340770008</v>
      </c>
      <c r="X29" s="262">
        <f t="shared" si="9"/>
        <v>0.1347456382876194</v>
      </c>
      <c r="Y29" s="262">
        <f t="shared" si="10"/>
        <v>7.7195502604285926E-2</v>
      </c>
      <c r="Z29" s="102">
        <v>21</v>
      </c>
      <c r="AA29" s="382">
        <f t="shared" si="11"/>
        <v>8.61</v>
      </c>
      <c r="AB29" s="263">
        <f t="shared" si="12"/>
        <v>0.41</v>
      </c>
      <c r="AC29" s="207">
        <v>75</v>
      </c>
      <c r="AD29" s="87" t="s">
        <v>27</v>
      </c>
      <c r="AE29" s="96">
        <v>19877</v>
      </c>
      <c r="AF29" s="96">
        <v>33689653.048624545</v>
      </c>
      <c r="AG29" s="103">
        <v>192815.08986868526</v>
      </c>
      <c r="AH29" s="93">
        <f t="shared" si="13"/>
        <v>33882468.138493232</v>
      </c>
      <c r="AI29" s="227">
        <v>-1667493</v>
      </c>
      <c r="AJ29" s="104">
        <v>10086241.363022219</v>
      </c>
      <c r="AK29" s="94">
        <v>42301216.501515448</v>
      </c>
      <c r="AL29" s="92">
        <v>2128.1489410633117</v>
      </c>
      <c r="AM29" s="105">
        <v>782300.29816490412</v>
      </c>
      <c r="AN29" s="106">
        <v>1.8842021172551057E-2</v>
      </c>
      <c r="AO29" s="105">
        <v>63.661038753603407</v>
      </c>
      <c r="AP29" s="107">
        <v>-1.0943850690686041E-2</v>
      </c>
      <c r="AQ29" s="107">
        <v>0.11569597758145145</v>
      </c>
    </row>
    <row r="30" spans="1:43" x14ac:dyDescent="0.25">
      <c r="A30" s="95">
        <v>77</v>
      </c>
      <c r="B30" s="87" t="s">
        <v>28</v>
      </c>
      <c r="C30" s="248">
        <v>4782</v>
      </c>
      <c r="D30" s="200">
        <v>741.42370313879132</v>
      </c>
      <c r="E30" s="200">
        <v>202.93490231204319</v>
      </c>
      <c r="F30" s="200">
        <v>54.861674349838779</v>
      </c>
      <c r="G30" s="200">
        <v>41.737978436090543</v>
      </c>
      <c r="H30" s="282">
        <v>52.857590966122963</v>
      </c>
      <c r="I30" s="367">
        <v>1093.8158492028867</v>
      </c>
      <c r="J30" s="402">
        <v>0.70656172441568343</v>
      </c>
      <c r="K30" s="99">
        <v>-3081.1129067390598</v>
      </c>
      <c r="L30" s="403">
        <v>-0.74595032085383772</v>
      </c>
      <c r="M30" s="99">
        <v>-2681.9426271560887</v>
      </c>
      <c r="N30" s="403">
        <v>-0.78342262217817416</v>
      </c>
      <c r="O30" s="248">
        <v>54.861674349838779</v>
      </c>
      <c r="P30" s="248">
        <v>41.737978436090543</v>
      </c>
      <c r="Q30" s="248">
        <v>96.599652785929322</v>
      </c>
      <c r="R30" s="403">
        <v>9.2057506337379288E-2</v>
      </c>
      <c r="S30" s="100">
        <v>7260.9786700125469</v>
      </c>
      <c r="T30" s="259">
        <v>2610.8491298303411</v>
      </c>
      <c r="U30" s="262">
        <f t="shared" si="6"/>
        <v>0.35957262078361535</v>
      </c>
      <c r="V30" s="101">
        <f t="shared" si="7"/>
        <v>0.5749815480362418</v>
      </c>
      <c r="W30" s="260">
        <f t="shared" si="8"/>
        <v>0.41895023220815725</v>
      </c>
      <c r="X30" s="262">
        <f t="shared" si="9"/>
        <v>0.26199629098966509</v>
      </c>
      <c r="Y30" s="262">
        <f t="shared" si="10"/>
        <v>0.23885825476606626</v>
      </c>
      <c r="Z30" s="102">
        <v>22</v>
      </c>
      <c r="AA30" s="382">
        <f t="shared" si="11"/>
        <v>9.61</v>
      </c>
      <c r="AB30" s="263">
        <f t="shared" si="12"/>
        <v>0.43681818181818177</v>
      </c>
      <c r="AC30" s="207">
        <v>77</v>
      </c>
      <c r="AD30" s="87" t="s">
        <v>28</v>
      </c>
      <c r="AE30" s="96">
        <v>4782</v>
      </c>
      <c r="AF30" s="96">
        <v>11259965.223499499</v>
      </c>
      <c r="AG30" s="103">
        <v>5110572.5679706186</v>
      </c>
      <c r="AH30" s="93">
        <f t="shared" si="13"/>
        <v>16370537.791470118</v>
      </c>
      <c r="AI30" s="226">
        <v>252765</v>
      </c>
      <c r="AJ30" s="104">
        <v>3341206.5194442677</v>
      </c>
      <c r="AK30" s="94">
        <v>19964509.310914386</v>
      </c>
      <c r="AL30" s="92">
        <v>4174.9287559419463</v>
      </c>
      <c r="AM30" s="105">
        <v>678510.80274368823</v>
      </c>
      <c r="AN30" s="106">
        <v>3.5181523137432093E-2</v>
      </c>
      <c r="AO30" s="105">
        <v>218.82649785564945</v>
      </c>
      <c r="AP30" s="107">
        <v>1.1446769765832254E-2</v>
      </c>
      <c r="AQ30" s="107">
        <v>9.1666820660375237E-2</v>
      </c>
    </row>
    <row r="31" spans="1:43" x14ac:dyDescent="0.25">
      <c r="A31" s="95">
        <v>78</v>
      </c>
      <c r="B31" s="87" t="s">
        <v>29</v>
      </c>
      <c r="C31" s="248">
        <v>8042</v>
      </c>
      <c r="D31" s="200">
        <v>153.97017951261731</v>
      </c>
      <c r="E31" s="200">
        <v>138.98398335919498</v>
      </c>
      <c r="F31" s="200">
        <v>-173.98092113884599</v>
      </c>
      <c r="G31" s="200">
        <v>-23.786409587863176</v>
      </c>
      <c r="H31" s="282">
        <v>-60.051355384232778</v>
      </c>
      <c r="I31" s="367">
        <v>35.135476760870347</v>
      </c>
      <c r="J31" s="402">
        <v>8.1870924976543584</v>
      </c>
      <c r="K31" s="99">
        <v>-1900.2779429022717</v>
      </c>
      <c r="L31" s="403">
        <v>-0.99020029855968295</v>
      </c>
      <c r="M31" s="99">
        <v>-1353.7367545242691</v>
      </c>
      <c r="N31" s="403">
        <v>-0.89787791245321003</v>
      </c>
      <c r="O31" s="248">
        <v>-173.98092113884599</v>
      </c>
      <c r="P31" s="248">
        <v>-23.786409587863176</v>
      </c>
      <c r="Q31" s="248">
        <v>-197.76733072670916</v>
      </c>
      <c r="R31" s="403">
        <v>-10.515928699953786</v>
      </c>
      <c r="S31" s="100">
        <v>6955.3142253170854</v>
      </c>
      <c r="T31" s="259">
        <v>2559.971460857229</v>
      </c>
      <c r="U31" s="262">
        <f t="shared" si="6"/>
        <v>0.36805978535650163</v>
      </c>
      <c r="V31" s="101">
        <f t="shared" si="7"/>
        <v>0.27826398016904957</v>
      </c>
      <c r="W31" s="260">
        <f t="shared" si="8"/>
        <v>1.3724948616850956E-2</v>
      </c>
      <c r="X31" s="262">
        <f t="shared" si="9"/>
        <v>1.8153990462144085E-2</v>
      </c>
      <c r="Y31" s="262">
        <f t="shared" si="10"/>
        <v>0.12033749746765535</v>
      </c>
      <c r="Z31" s="102">
        <v>21.75</v>
      </c>
      <c r="AA31" s="382">
        <f t="shared" si="11"/>
        <v>9.36</v>
      </c>
      <c r="AB31" s="263">
        <f t="shared" si="12"/>
        <v>0.43034482758620685</v>
      </c>
      <c r="AC31" s="207">
        <v>78</v>
      </c>
      <c r="AD31" s="87" t="s">
        <v>29</v>
      </c>
      <c r="AE31" s="96">
        <v>8042</v>
      </c>
      <c r="AF31" s="96">
        <v>12646940.872196572</v>
      </c>
      <c r="AG31" s="103">
        <v>-521961.70867193089</v>
      </c>
      <c r="AH31" s="93">
        <f t="shared" si="13"/>
        <v>12124979.163524641</v>
      </c>
      <c r="AI31" s="227">
        <v>-482933</v>
      </c>
      <c r="AJ31" s="104">
        <v>3922548.5574063472</v>
      </c>
      <c r="AK31" s="94">
        <v>15564594.720930988</v>
      </c>
      <c r="AL31" s="92">
        <v>1935.4134196631419</v>
      </c>
      <c r="AM31" s="105">
        <v>1299808.6106544565</v>
      </c>
      <c r="AN31" s="106">
        <v>9.1120091153561567E-2</v>
      </c>
      <c r="AO31" s="105">
        <v>195.59318423485411</v>
      </c>
      <c r="AP31" s="107">
        <v>6.4585513866561417E-2</v>
      </c>
      <c r="AQ31" s="107">
        <v>0.12405293902036152</v>
      </c>
    </row>
    <row r="32" spans="1:43" x14ac:dyDescent="0.25">
      <c r="A32" s="95">
        <v>79</v>
      </c>
      <c r="B32" s="87" t="s">
        <v>30</v>
      </c>
      <c r="C32" s="248">
        <v>6869</v>
      </c>
      <c r="D32" s="200">
        <v>17.417763998708018</v>
      </c>
      <c r="E32" s="200">
        <v>142.40463513113662</v>
      </c>
      <c r="F32" s="200">
        <v>-200.48798336023367</v>
      </c>
      <c r="G32" s="200">
        <v>-168.24253913831052</v>
      </c>
      <c r="H32" s="282">
        <v>-54.526131896928227</v>
      </c>
      <c r="I32" s="367">
        <v>-263.43425526562777</v>
      </c>
      <c r="J32" s="402">
        <v>-6.2084672392556398E-2</v>
      </c>
      <c r="K32" s="99">
        <v>-2227.4699860492792</v>
      </c>
      <c r="L32" s="403">
        <v>-1.1440985392253817</v>
      </c>
      <c r="M32" s="99">
        <v>-1500.1457540083527</v>
      </c>
      <c r="N32" s="403">
        <v>-0.98852254696951203</v>
      </c>
      <c r="O32" s="248">
        <v>-200.48798336023367</v>
      </c>
      <c r="P32" s="248">
        <v>-168.24253913831052</v>
      </c>
      <c r="Q32" s="248">
        <v>-368.73052249854419</v>
      </c>
      <c r="R32" s="403">
        <v>1.3143198915863334</v>
      </c>
      <c r="S32" s="100">
        <v>7054.447372252147</v>
      </c>
      <c r="T32" s="259">
        <v>2342.7485456234535</v>
      </c>
      <c r="U32" s="262">
        <f t="shared" si="6"/>
        <v>0.33209526161303349</v>
      </c>
      <c r="V32" s="101">
        <f t="shared" si="7"/>
        <v>0.27841099765078109</v>
      </c>
      <c r="W32" s="260">
        <f t="shared" si="8"/>
        <v>-0.11244666259968694</v>
      </c>
      <c r="X32" s="262">
        <f t="shared" si="9"/>
        <v>-0.13412905434287459</v>
      </c>
      <c r="Y32" s="262">
        <f t="shared" si="10"/>
        <v>5.3612195329513251E-2</v>
      </c>
      <c r="Z32" s="102">
        <v>21.5</v>
      </c>
      <c r="AA32" s="382">
        <f t="shared" si="11"/>
        <v>9.11</v>
      </c>
      <c r="AB32" s="263">
        <f t="shared" si="12"/>
        <v>0.42372093023255814</v>
      </c>
      <c r="AC32" s="207">
        <v>79</v>
      </c>
      <c r="AD32" s="87" t="s">
        <v>30</v>
      </c>
      <c r="AE32" s="96">
        <v>6869</v>
      </c>
      <c r="AF32" s="96">
        <v>11808208.935623413</v>
      </c>
      <c r="AG32" s="103">
        <v>-1384065.1304329133</v>
      </c>
      <c r="AH32" s="93">
        <f t="shared" si="13"/>
        <v>10424143.8051905</v>
      </c>
      <c r="AI32" s="227">
        <v>-374540</v>
      </c>
      <c r="AJ32" s="104">
        <v>3441357.6295624026</v>
      </c>
      <c r="AK32" s="94">
        <v>13490961.434752902</v>
      </c>
      <c r="AL32" s="92">
        <v>1964.0357307836514</v>
      </c>
      <c r="AM32" s="105">
        <v>207996.18369869329</v>
      </c>
      <c r="AN32" s="106">
        <v>1.5658866809290611E-2</v>
      </c>
      <c r="AO32" s="105">
        <v>47.578473381514868</v>
      </c>
      <c r="AP32" s="107">
        <v>-2.747303057816719E-2</v>
      </c>
      <c r="AQ32" s="107">
        <v>0.12593417224048808</v>
      </c>
    </row>
    <row r="33" spans="1:43" x14ac:dyDescent="0.25">
      <c r="A33" s="95">
        <v>81</v>
      </c>
      <c r="B33" s="87" t="s">
        <v>31</v>
      </c>
      <c r="C33" s="248">
        <v>2655</v>
      </c>
      <c r="D33" s="200">
        <v>104.47263390194108</v>
      </c>
      <c r="E33" s="200">
        <v>226.38397647877716</v>
      </c>
      <c r="F33" s="200">
        <v>52.795937690492757</v>
      </c>
      <c r="G33" s="200">
        <v>124.27130718768161</v>
      </c>
      <c r="H33" s="282">
        <v>-253.08323917137477</v>
      </c>
      <c r="I33" s="367">
        <v>254.84061608751779</v>
      </c>
      <c r="J33" s="402">
        <v>0.38475716937990917</v>
      </c>
      <c r="K33" s="99">
        <v>-3461.396695535751</v>
      </c>
      <c r="L33" s="403">
        <v>-0.92726113727151782</v>
      </c>
      <c r="M33" s="99">
        <v>-3086.5384342570374</v>
      </c>
      <c r="N33" s="403">
        <v>-0.96726033483731677</v>
      </c>
      <c r="O33" s="248">
        <v>52.795937690492757</v>
      </c>
      <c r="P33" s="248">
        <v>124.27130718768161</v>
      </c>
      <c r="Q33" s="248">
        <v>177.06724487817436</v>
      </c>
      <c r="R33" s="403">
        <v>0.65211232247835371</v>
      </c>
      <c r="S33" s="100">
        <v>7251.2802259887003</v>
      </c>
      <c r="T33" s="259">
        <v>2138.9848396707325</v>
      </c>
      <c r="U33" s="262">
        <f t="shared" si="6"/>
        <v>0.29498030320281621</v>
      </c>
      <c r="V33" s="101">
        <f t="shared" si="7"/>
        <v>0.51249395910865736</v>
      </c>
      <c r="W33" s="260">
        <f t="shared" si="8"/>
        <v>0.11914091739273244</v>
      </c>
      <c r="X33" s="262">
        <f t="shared" si="9"/>
        <v>6.857490378519511E-2</v>
      </c>
      <c r="Y33" s="262">
        <f t="shared" si="10"/>
        <v>2.0927988362339452E-2</v>
      </c>
      <c r="Z33" s="102">
        <v>21.5</v>
      </c>
      <c r="AA33" s="382">
        <f t="shared" si="11"/>
        <v>9.11</v>
      </c>
      <c r="AB33" s="263">
        <f t="shared" si="12"/>
        <v>0.42372093023255814</v>
      </c>
      <c r="AC33" s="207">
        <v>81</v>
      </c>
      <c r="AD33" s="87" t="s">
        <v>31</v>
      </c>
      <c r="AE33" s="96">
        <v>2655</v>
      </c>
      <c r="AF33" s="96">
        <v>6511176.8917135168</v>
      </c>
      <c r="AG33" s="103">
        <v>1960957.4942485711</v>
      </c>
      <c r="AH33" s="93">
        <f t="shared" si="13"/>
        <v>8472134.3859620877</v>
      </c>
      <c r="AI33" s="227">
        <v>-671936</v>
      </c>
      <c r="AJ33" s="104">
        <v>2066411.6763976912</v>
      </c>
      <c r="AK33" s="94">
        <v>9866610.0623597782</v>
      </c>
      <c r="AL33" s="92">
        <v>3716.2373116232689</v>
      </c>
      <c r="AM33" s="105">
        <v>400669.29232381843</v>
      </c>
      <c r="AN33" s="106">
        <v>4.232746665731528E-2</v>
      </c>
      <c r="AO33" s="105">
        <v>206.43354075342859</v>
      </c>
      <c r="AP33" s="107">
        <v>3.2766372553032719E-2</v>
      </c>
      <c r="AQ33" s="107">
        <v>9.3206995761555778E-2</v>
      </c>
    </row>
    <row r="34" spans="1:43" x14ac:dyDescent="0.25">
      <c r="A34" s="95">
        <v>82</v>
      </c>
      <c r="B34" s="87" t="s">
        <v>32</v>
      </c>
      <c r="C34" s="248">
        <v>9389</v>
      </c>
      <c r="D34" s="200">
        <v>569.25470842368156</v>
      </c>
      <c r="E34" s="200">
        <v>134.10526095940966</v>
      </c>
      <c r="F34" s="200">
        <v>55.090943889879277</v>
      </c>
      <c r="G34" s="200">
        <v>28.340596025242974</v>
      </c>
      <c r="H34" s="282">
        <v>-203.57045478751732</v>
      </c>
      <c r="I34" s="367">
        <v>583.22105451069615</v>
      </c>
      <c r="J34" s="402">
        <v>0.97622351653540274</v>
      </c>
      <c r="K34" s="99">
        <v>-867.42919220099918</v>
      </c>
      <c r="L34" s="403">
        <v>-0.59800085057000252</v>
      </c>
      <c r="M34" s="99">
        <v>-619.88085595175551</v>
      </c>
      <c r="N34" s="403">
        <v>-0.52128695375226797</v>
      </c>
      <c r="O34" s="248">
        <v>55.090943889879277</v>
      </c>
      <c r="P34" s="248">
        <v>28.340596025242974</v>
      </c>
      <c r="Q34" s="248">
        <v>83.431539915122244</v>
      </c>
      <c r="R34" s="403">
        <v>0.14307801074046617</v>
      </c>
      <c r="S34" s="100">
        <v>5660.8797529023323</v>
      </c>
      <c r="T34" s="259">
        <v>2456.7433327419762</v>
      </c>
      <c r="U34" s="262">
        <f t="shared" si="6"/>
        <v>0.43398613642736439</v>
      </c>
      <c r="V34" s="101">
        <f t="shared" si="7"/>
        <v>0.25625879899108389</v>
      </c>
      <c r="W34" s="260">
        <f t="shared" si="8"/>
        <v>0.23739600581708384</v>
      </c>
      <c r="X34" s="262">
        <f t="shared" si="9"/>
        <v>0.40204112316716578</v>
      </c>
      <c r="Y34" s="262">
        <f t="shared" si="10"/>
        <v>0.34452792168786833</v>
      </c>
      <c r="Z34" s="102">
        <v>20.75</v>
      </c>
      <c r="AA34" s="382">
        <f t="shared" si="11"/>
        <v>8.36</v>
      </c>
      <c r="AB34" s="263">
        <f t="shared" si="12"/>
        <v>0.40289156626506023</v>
      </c>
      <c r="AC34" s="207">
        <v>82</v>
      </c>
      <c r="AD34" s="87" t="s">
        <v>32</v>
      </c>
      <c r="AE34" s="96">
        <v>9389</v>
      </c>
      <c r="AF34" s="96">
        <v>8994870.3439475987</v>
      </c>
      <c r="AG34" s="103">
        <v>2169923.4699733807</v>
      </c>
      <c r="AH34" s="93">
        <f t="shared" si="13"/>
        <v>11164793.813920978</v>
      </c>
      <c r="AI34" s="227">
        <v>-1911323</v>
      </c>
      <c r="AJ34" s="104">
        <v>4366684.3524551298</v>
      </c>
      <c r="AK34" s="94">
        <v>13620155.166376108</v>
      </c>
      <c r="AL34" s="92">
        <v>1450.6502467116954</v>
      </c>
      <c r="AM34" s="105">
        <v>1347720.2927912846</v>
      </c>
      <c r="AN34" s="106">
        <v>0.10981686247870147</v>
      </c>
      <c r="AO34" s="105">
        <v>148.12054244669616</v>
      </c>
      <c r="AP34" s="107">
        <v>8.6560265329271635E-2</v>
      </c>
      <c r="AQ34" s="107">
        <v>0.11698257705956339</v>
      </c>
    </row>
    <row r="35" spans="1:43" x14ac:dyDescent="0.25">
      <c r="A35" s="95">
        <v>86</v>
      </c>
      <c r="B35" s="87" t="s">
        <v>33</v>
      </c>
      <c r="C35" s="248">
        <v>8175</v>
      </c>
      <c r="D35" s="200">
        <v>651.54575826254506</v>
      </c>
      <c r="E35" s="200">
        <v>153.7991532444812</v>
      </c>
      <c r="F35" s="200">
        <v>24.075615219561541</v>
      </c>
      <c r="G35" s="200">
        <v>-4.5839416294317061</v>
      </c>
      <c r="H35" s="282">
        <v>-125.38067278287461</v>
      </c>
      <c r="I35" s="367">
        <v>699.45591231428148</v>
      </c>
      <c r="J35" s="402">
        <v>0.94375472225041213</v>
      </c>
      <c r="K35" s="99">
        <v>-1284.6033812051069</v>
      </c>
      <c r="L35" s="403">
        <v>-0.65043883056981022</v>
      </c>
      <c r="M35" s="99">
        <v>-925.64689143299518</v>
      </c>
      <c r="N35" s="403">
        <v>-0.58689526077342624</v>
      </c>
      <c r="O35" s="248">
        <v>24.075615219561541</v>
      </c>
      <c r="P35" s="248">
        <v>-4.5839416294317061</v>
      </c>
      <c r="Q35" s="248">
        <v>19.491673590129835</v>
      </c>
      <c r="R35" s="403">
        <v>2.8233410718999929E-2</v>
      </c>
      <c r="S35" s="100">
        <v>5890.0305810397549</v>
      </c>
      <c r="T35" s="259">
        <v>2427.9338687454397</v>
      </c>
      <c r="U35" s="262">
        <f t="shared" si="6"/>
        <v>0.41221074073215447</v>
      </c>
      <c r="V35" s="101">
        <f t="shared" si="7"/>
        <v>0.33685042313806568</v>
      </c>
      <c r="W35" s="260">
        <f t="shared" si="8"/>
        <v>0.28808688791663994</v>
      </c>
      <c r="X35" s="262">
        <f t="shared" si="9"/>
        <v>0.35253780700956977</v>
      </c>
      <c r="Y35" s="262">
        <f t="shared" si="10"/>
        <v>0.34271366835917949</v>
      </c>
      <c r="Z35" s="102">
        <v>21.5</v>
      </c>
      <c r="AA35" s="382">
        <f t="shared" si="11"/>
        <v>9.11</v>
      </c>
      <c r="AB35" s="263">
        <f t="shared" si="12"/>
        <v>0.42372093023255814</v>
      </c>
      <c r="AC35" s="207">
        <v>86</v>
      </c>
      <c r="AD35" s="87" t="s">
        <v>33</v>
      </c>
      <c r="AE35" s="96">
        <v>8175</v>
      </c>
      <c r="AF35" s="96">
        <v>9736263.0219531059</v>
      </c>
      <c r="AG35" s="103">
        <v>3157286.8893079343</v>
      </c>
      <c r="AH35" s="93">
        <f t="shared" si="13"/>
        <v>12893549.911261041</v>
      </c>
      <c r="AI35" s="227">
        <v>-1024987</v>
      </c>
      <c r="AJ35" s="104">
        <v>4351121.8132599602</v>
      </c>
      <c r="AK35" s="94">
        <v>16219684.724521</v>
      </c>
      <c r="AL35" s="92">
        <v>1984.0592935193883</v>
      </c>
      <c r="AM35" s="105">
        <v>797170.50157940015</v>
      </c>
      <c r="AN35" s="106">
        <v>5.1688751266870447E-2</v>
      </c>
      <c r="AO35" s="105">
        <v>116.9268210082987</v>
      </c>
      <c r="AP35" s="107">
        <v>2.2850847396660878E-2</v>
      </c>
      <c r="AQ35" s="107">
        <v>0.1110500784058206</v>
      </c>
    </row>
    <row r="36" spans="1:43" x14ac:dyDescent="0.25">
      <c r="A36" s="95">
        <v>111</v>
      </c>
      <c r="B36" s="87" t="s">
        <v>45</v>
      </c>
      <c r="C36" s="248">
        <v>18497</v>
      </c>
      <c r="D36" s="200">
        <v>141.74764269757026</v>
      </c>
      <c r="E36" s="200">
        <v>156.48345685802101</v>
      </c>
      <c r="F36" s="200">
        <v>225.85569594418317</v>
      </c>
      <c r="G36" s="200">
        <v>250.86062779590975</v>
      </c>
      <c r="H36" s="282">
        <v>-145.23338919824837</v>
      </c>
      <c r="I36" s="367">
        <v>629.71403409743584</v>
      </c>
      <c r="J36" s="402">
        <v>0.22528517484328767</v>
      </c>
      <c r="K36" s="99">
        <v>-2267.011399020214</v>
      </c>
      <c r="L36" s="403">
        <v>-0.78275281174358968</v>
      </c>
      <c r="M36" s="99">
        <v>-2356.8792967892855</v>
      </c>
      <c r="N36" s="403">
        <v>-0.94326978531389671</v>
      </c>
      <c r="O36" s="248">
        <v>225.85569594418317</v>
      </c>
      <c r="P36" s="248">
        <v>250.86062779590975</v>
      </c>
      <c r="Q36" s="248">
        <v>476.71632374009289</v>
      </c>
      <c r="R36" s="403">
        <v>0.75766424259750376</v>
      </c>
      <c r="S36" s="100">
        <v>6803.806022598259</v>
      </c>
      <c r="T36" s="259">
        <v>2474.0396106587154</v>
      </c>
      <c r="U36" s="262">
        <f t="shared" si="6"/>
        <v>0.36362582978430086</v>
      </c>
      <c r="V36" s="101">
        <f t="shared" si="7"/>
        <v>0.42575073767482852</v>
      </c>
      <c r="W36" s="260">
        <f t="shared" si="8"/>
        <v>0.25452867908197069</v>
      </c>
      <c r="X36" s="262">
        <f t="shared" si="9"/>
        <v>0.21738823669583882</v>
      </c>
      <c r="Y36" s="262">
        <f t="shared" si="10"/>
        <v>5.2817470585286561E-2</v>
      </c>
      <c r="Z36" s="102">
        <v>20.5</v>
      </c>
      <c r="AA36" s="382">
        <f t="shared" si="11"/>
        <v>8.11</v>
      </c>
      <c r="AB36" s="263">
        <f t="shared" si="12"/>
        <v>0.39560975609756094</v>
      </c>
      <c r="AC36" s="207">
        <v>111</v>
      </c>
      <c r="AD36" s="87" t="s">
        <v>45</v>
      </c>
      <c r="AE36" s="96">
        <v>18497</v>
      </c>
      <c r="AF36" s="96">
        <v>37015109.09631744</v>
      </c>
      <c r="AG36" s="103">
        <v>9201993.4033709317</v>
      </c>
      <c r="AH36" s="93">
        <f t="shared" si="13"/>
        <v>46217102.499688372</v>
      </c>
      <c r="AI36" s="227">
        <v>-2686382</v>
      </c>
      <c r="AJ36" s="104">
        <v>10050009.836688794</v>
      </c>
      <c r="AK36" s="94">
        <v>53580730.336377166</v>
      </c>
      <c r="AL36" s="92">
        <v>2896.7254331176496</v>
      </c>
      <c r="AM36" s="105">
        <v>4490723.5980443507</v>
      </c>
      <c r="AN36" s="106">
        <v>9.1479384429126356E-2</v>
      </c>
      <c r="AO36" s="105">
        <v>266.95060382891461</v>
      </c>
      <c r="AP36" s="107">
        <v>8.1384846114758158E-2</v>
      </c>
      <c r="AQ36" s="107">
        <v>0.11083798429206659</v>
      </c>
    </row>
    <row r="37" spans="1:43" x14ac:dyDescent="0.25">
      <c r="A37" s="95">
        <v>90</v>
      </c>
      <c r="B37" s="87" t="s">
        <v>34</v>
      </c>
      <c r="C37" s="248">
        <v>3196</v>
      </c>
      <c r="D37" s="200">
        <v>409.41443966504153</v>
      </c>
      <c r="E37" s="200">
        <v>209.32495356158003</v>
      </c>
      <c r="F37" s="200">
        <v>12.769875841580353</v>
      </c>
      <c r="G37" s="200">
        <v>-216.16782925016375</v>
      </c>
      <c r="H37" s="282">
        <v>-74.974030037546939</v>
      </c>
      <c r="I37" s="367">
        <v>340.36740978049119</v>
      </c>
      <c r="J37" s="402">
        <v>1.0976900769131437</v>
      </c>
      <c r="K37" s="99">
        <v>-3886.8970643119455</v>
      </c>
      <c r="L37" s="403">
        <v>-0.91244387395495519</v>
      </c>
      <c r="M37" s="99">
        <v>-3169.5732587138873</v>
      </c>
      <c r="N37" s="403">
        <v>-0.8856060779838717</v>
      </c>
      <c r="O37" s="248">
        <v>12.769875841580353</v>
      </c>
      <c r="P37" s="248">
        <v>-216.16782925016375</v>
      </c>
      <c r="Q37" s="248">
        <v>-203.39795340858339</v>
      </c>
      <c r="R37" s="403">
        <v>-0.54533473539357435</v>
      </c>
      <c r="S37" s="100">
        <v>8551.1289111389233</v>
      </c>
      <c r="T37" s="259">
        <v>2909.8252194080205</v>
      </c>
      <c r="U37" s="262">
        <f t="shared" si="6"/>
        <v>0.34028550494866316</v>
      </c>
      <c r="V37" s="101">
        <f t="shared" si="7"/>
        <v>0.49435162515043973</v>
      </c>
      <c r="W37" s="260">
        <f t="shared" si="8"/>
        <v>0.11697177119446922</v>
      </c>
      <c r="X37" s="262">
        <f t="shared" si="9"/>
        <v>8.0517178867443723E-2</v>
      </c>
      <c r="Y37" s="262">
        <f t="shared" si="10"/>
        <v>0.1286329176992923</v>
      </c>
      <c r="Z37" s="102">
        <v>21.5</v>
      </c>
      <c r="AA37" s="382">
        <f t="shared" si="11"/>
        <v>9.11</v>
      </c>
      <c r="AB37" s="263">
        <f t="shared" si="12"/>
        <v>0.42372093023255814</v>
      </c>
      <c r="AC37" s="207">
        <v>90</v>
      </c>
      <c r="AD37" s="87" t="s">
        <v>34</v>
      </c>
      <c r="AE37" s="96">
        <v>3196</v>
      </c>
      <c r="AF37" s="96">
        <v>9830953.6413893122</v>
      </c>
      <c r="AG37" s="103">
        <v>1607491.0426297442</v>
      </c>
      <c r="AH37" s="93">
        <f t="shared" si="13"/>
        <v>11438444.684019057</v>
      </c>
      <c r="AI37" s="227">
        <v>-239617</v>
      </c>
      <c r="AJ37" s="104">
        <v>2311509.5751803713</v>
      </c>
      <c r="AK37" s="94">
        <v>13510337.259199429</v>
      </c>
      <c r="AL37" s="92">
        <v>4227.264474092437</v>
      </c>
      <c r="AM37" s="105">
        <v>-274886.38730908185</v>
      </c>
      <c r="AN37" s="106">
        <v>-1.9940654889462343E-2</v>
      </c>
      <c r="AO37" s="105">
        <v>-9.128779290633247</v>
      </c>
      <c r="AP37" s="107">
        <v>-3.0678648630529048E-2</v>
      </c>
      <c r="AQ37" s="107">
        <v>9.0257780557349232E-2</v>
      </c>
    </row>
    <row r="38" spans="1:43" x14ac:dyDescent="0.25">
      <c r="A38" s="95">
        <v>91</v>
      </c>
      <c r="B38" s="87" t="s">
        <v>35</v>
      </c>
      <c r="C38" s="248">
        <v>656920</v>
      </c>
      <c r="D38" s="200">
        <v>207.96576246102501</v>
      </c>
      <c r="E38" s="200">
        <v>121.12335201381701</v>
      </c>
      <c r="F38" s="200">
        <v>77.560230254999027</v>
      </c>
      <c r="G38" s="200">
        <v>-72.59695132062302</v>
      </c>
      <c r="H38" s="282">
        <v>42.059823113925589</v>
      </c>
      <c r="I38" s="367">
        <v>376.11221652314356</v>
      </c>
      <c r="J38" s="402">
        <v>0.54771409547440797</v>
      </c>
      <c r="K38" s="99">
        <v>-176.79102265493111</v>
      </c>
      <c r="L38" s="403">
        <v>-0.317690236962964</v>
      </c>
      <c r="M38" s="99">
        <v>118.47282510087817</v>
      </c>
      <c r="N38" s="403">
        <v>1.3238231819803548</v>
      </c>
      <c r="O38" s="248">
        <v>77.560230254999027</v>
      </c>
      <c r="P38" s="248">
        <v>-72.59695132062302</v>
      </c>
      <c r="Q38" s="248">
        <v>4.9632789343760066</v>
      </c>
      <c r="R38" s="403">
        <v>1.3071660450062811E-2</v>
      </c>
      <c r="S38" s="100">
        <v>6028.0900533854956</v>
      </c>
      <c r="T38" s="259">
        <v>2450.1876530387831</v>
      </c>
      <c r="U38" s="262">
        <f t="shared" si="6"/>
        <v>0.40646168709153718</v>
      </c>
      <c r="V38" s="101">
        <f t="shared" si="7"/>
        <v>9.1721131283955051E-2</v>
      </c>
      <c r="W38" s="260">
        <f t="shared" si="8"/>
        <v>0.15350343311732875</v>
      </c>
      <c r="X38" s="262">
        <f t="shared" si="9"/>
        <v>0.6802496167001264</v>
      </c>
      <c r="Y38" s="262">
        <f t="shared" si="10"/>
        <v>0.67127285805108283</v>
      </c>
      <c r="Z38" s="102">
        <v>18</v>
      </c>
      <c r="AA38" s="382">
        <f t="shared" si="11"/>
        <v>5.6099999999999994</v>
      </c>
      <c r="AB38" s="263">
        <f t="shared" si="12"/>
        <v>0.31166666666666665</v>
      </c>
      <c r="AC38" s="207">
        <v>91</v>
      </c>
      <c r="AD38" s="87" t="s">
        <v>35</v>
      </c>
      <c r="AE38" s="96">
        <v>656920</v>
      </c>
      <c r="AF38" s="96">
        <v>433576541.88763839</v>
      </c>
      <c r="AG38" s="103">
        <v>-374786841.47701073</v>
      </c>
      <c r="AH38" s="93">
        <f t="shared" si="13"/>
        <v>58789700.410627663</v>
      </c>
      <c r="AI38" s="226">
        <v>27629939</v>
      </c>
      <c r="AJ38" s="104">
        <v>276793556.47023314</v>
      </c>
      <c r="AK38" s="94">
        <v>363213195.88086081</v>
      </c>
      <c r="AL38" s="92">
        <v>552.90323917807461</v>
      </c>
      <c r="AM38" s="105">
        <v>34364640.787504435</v>
      </c>
      <c r="AN38" s="106">
        <v>0.10449989898161086</v>
      </c>
      <c r="AO38" s="105">
        <v>49.949810417980132</v>
      </c>
      <c r="AP38" s="107">
        <v>7.8712995969735466E-2</v>
      </c>
      <c r="AQ38" s="107">
        <v>0.13271277384759861</v>
      </c>
    </row>
    <row r="39" spans="1:43" x14ac:dyDescent="0.25">
      <c r="A39" s="95">
        <v>97</v>
      </c>
      <c r="B39" s="87" t="s">
        <v>37</v>
      </c>
      <c r="C39" s="248">
        <v>2156</v>
      </c>
      <c r="D39" s="200">
        <v>301.52951604757425</v>
      </c>
      <c r="E39" s="200">
        <v>196.73552552880977</v>
      </c>
      <c r="F39" s="200">
        <v>-87.751097603185698</v>
      </c>
      <c r="G39" s="200">
        <v>159.34374866071943</v>
      </c>
      <c r="H39" s="282">
        <v>-253.42439703153988</v>
      </c>
      <c r="I39" s="367">
        <v>316.43329560237783</v>
      </c>
      <c r="J39" s="402">
        <v>0.97380768553688435</v>
      </c>
      <c r="K39" s="99">
        <v>-3099.4468847166086</v>
      </c>
      <c r="L39" s="403">
        <v>-0.90917224042807521</v>
      </c>
      <c r="M39" s="99">
        <v>-2690.3865547909659</v>
      </c>
      <c r="N39" s="403">
        <v>-0.89921859139482307</v>
      </c>
      <c r="O39" s="248">
        <v>-87.751097603185698</v>
      </c>
      <c r="P39" s="248">
        <v>159.34374866071943</v>
      </c>
      <c r="Q39" s="248">
        <v>71.592651057533729</v>
      </c>
      <c r="R39" s="403">
        <v>0.23121276729932774</v>
      </c>
      <c r="S39" s="100">
        <v>7261.270871985158</v>
      </c>
      <c r="T39" s="259">
        <v>2444.8665460239517</v>
      </c>
      <c r="U39" s="262">
        <f t="shared" si="6"/>
        <v>0.33669953774297778</v>
      </c>
      <c r="V39" s="101">
        <f t="shared" si="7"/>
        <v>0.4704245634876198</v>
      </c>
      <c r="W39" s="260">
        <f t="shared" si="8"/>
        <v>0.12942763526990395</v>
      </c>
      <c r="X39" s="262">
        <f t="shared" si="9"/>
        <v>9.263594707611443E-2</v>
      </c>
      <c r="Y39" s="262">
        <f t="shared" si="10"/>
        <v>7.1677175901989645E-2</v>
      </c>
      <c r="Z39" s="102">
        <v>20</v>
      </c>
      <c r="AA39" s="382">
        <f t="shared" si="11"/>
        <v>7.6099999999999994</v>
      </c>
      <c r="AB39" s="263">
        <f t="shared" si="12"/>
        <v>0.38049999999999995</v>
      </c>
      <c r="AC39" s="207">
        <v>97</v>
      </c>
      <c r="AD39" s="87" t="s">
        <v>37</v>
      </c>
      <c r="AE39" s="96">
        <v>2156</v>
      </c>
      <c r="AF39" s="96">
        <v>5051499.6193238944</v>
      </c>
      <c r="AG39" s="103">
        <v>1399071.4294039982</v>
      </c>
      <c r="AH39" s="93">
        <f t="shared" si="13"/>
        <v>6450571.0487278923</v>
      </c>
      <c r="AI39" s="227">
        <v>-546383</v>
      </c>
      <c r="AJ39" s="104">
        <v>1460449.6200398421</v>
      </c>
      <c r="AK39" s="94">
        <v>7364637.6687677344</v>
      </c>
      <c r="AL39" s="92">
        <v>3415.8801803189863</v>
      </c>
      <c r="AM39" s="105">
        <v>121998.74947509822</v>
      </c>
      <c r="AN39" s="106">
        <v>1.6844516319890406E-2</v>
      </c>
      <c r="AO39" s="105">
        <v>25.131622597714795</v>
      </c>
      <c r="AP39" s="107">
        <v>-2.3703804407736451E-3</v>
      </c>
      <c r="AQ39" s="107">
        <v>9.1703561746356188E-2</v>
      </c>
    </row>
    <row r="40" spans="1:43" x14ac:dyDescent="0.25">
      <c r="A40" s="95">
        <v>98</v>
      </c>
      <c r="B40" s="87" t="s">
        <v>38</v>
      </c>
      <c r="C40" s="248">
        <v>23251</v>
      </c>
      <c r="D40" s="200">
        <v>603.26946718577324</v>
      </c>
      <c r="E40" s="200">
        <v>135.74449289461884</v>
      </c>
      <c r="F40" s="200">
        <v>169.34288918249408</v>
      </c>
      <c r="G40" s="200">
        <v>124.7731140859907</v>
      </c>
      <c r="H40" s="282">
        <v>-198.19418519633564</v>
      </c>
      <c r="I40" s="367">
        <v>834.93577815254116</v>
      </c>
      <c r="J40" s="402">
        <v>0.71416500782467585</v>
      </c>
      <c r="K40" s="99">
        <v>-1196.9846778393842</v>
      </c>
      <c r="L40" s="403">
        <v>-0.58626729388113485</v>
      </c>
      <c r="M40" s="99">
        <v>-1154.743598800987</v>
      </c>
      <c r="N40" s="403">
        <v>-0.65684585691792774</v>
      </c>
      <c r="O40" s="248">
        <v>169.34288918249408</v>
      </c>
      <c r="P40" s="248">
        <v>124.7731140859907</v>
      </c>
      <c r="Q40" s="248">
        <v>294.11600326848475</v>
      </c>
      <c r="R40" s="403">
        <v>0.34818164883341757</v>
      </c>
      <c r="S40" s="100">
        <v>6119.9948389316587</v>
      </c>
      <c r="T40" s="259">
        <v>2619.331609536378</v>
      </c>
      <c r="U40" s="262">
        <f t="shared" si="6"/>
        <v>0.42799572196920732</v>
      </c>
      <c r="V40" s="101">
        <f t="shared" si="7"/>
        <v>0.33201342639475639</v>
      </c>
      <c r="W40" s="260">
        <f t="shared" si="8"/>
        <v>0.31875909682941017</v>
      </c>
      <c r="X40" s="262">
        <f t="shared" si="9"/>
        <v>0.41090967694645775</v>
      </c>
      <c r="Y40" s="262">
        <f t="shared" si="10"/>
        <v>0.26616188310385586</v>
      </c>
      <c r="Z40" s="102">
        <v>21</v>
      </c>
      <c r="AA40" s="382">
        <f t="shared" si="11"/>
        <v>8.61</v>
      </c>
      <c r="AB40" s="263">
        <f t="shared" si="12"/>
        <v>0.41</v>
      </c>
      <c r="AC40" s="207">
        <v>98</v>
      </c>
      <c r="AD40" s="87" t="s">
        <v>38</v>
      </c>
      <c r="AE40" s="96">
        <v>23251</v>
      </c>
      <c r="AF40" s="96">
        <v>34490276.387282327</v>
      </c>
      <c r="AG40" s="103">
        <v>6385285.4099758323</v>
      </c>
      <c r="AH40" s="93">
        <f t="shared" si="13"/>
        <v>40875561.797258161</v>
      </c>
      <c r="AI40" s="227">
        <v>-4608213</v>
      </c>
      <c r="AJ40" s="104">
        <v>10976833.725010097</v>
      </c>
      <c r="AK40" s="94">
        <v>47244182.522268258</v>
      </c>
      <c r="AL40" s="92">
        <v>2031.9204559919253</v>
      </c>
      <c r="AM40" s="105">
        <v>3668151.1055664644</v>
      </c>
      <c r="AN40" s="106">
        <v>8.4178182048963227E-2</v>
      </c>
      <c r="AO40" s="105">
        <v>170.49237326224602</v>
      </c>
      <c r="AP40" s="107">
        <v>7.2278731534949348E-2</v>
      </c>
      <c r="AQ40" s="107">
        <v>0.11593166116234066</v>
      </c>
    </row>
    <row r="41" spans="1:43" x14ac:dyDescent="0.25">
      <c r="A41" s="95">
        <v>102</v>
      </c>
      <c r="B41" s="87" t="s">
        <v>39</v>
      </c>
      <c r="C41" s="248">
        <v>9937</v>
      </c>
      <c r="D41" s="200">
        <v>538.65060797977242</v>
      </c>
      <c r="E41" s="200">
        <v>184.44841442748807</v>
      </c>
      <c r="F41" s="200">
        <v>-83.200264460350212</v>
      </c>
      <c r="G41" s="200">
        <v>-57.675280113984989</v>
      </c>
      <c r="H41" s="282">
        <v>81.679279460601791</v>
      </c>
      <c r="I41" s="367">
        <v>663.90275729352709</v>
      </c>
      <c r="J41" s="402">
        <v>0.82625100530522511</v>
      </c>
      <c r="K41" s="99">
        <v>-2306.6773163298849</v>
      </c>
      <c r="L41" s="403">
        <v>-0.77965200277908553</v>
      </c>
      <c r="M41" s="99">
        <v>-1717.142800111289</v>
      </c>
      <c r="N41" s="403">
        <v>-0.76121456599361237</v>
      </c>
      <c r="O41" s="248">
        <v>-83.200264460350212</v>
      </c>
      <c r="P41" s="248">
        <v>-57.675280113984989</v>
      </c>
      <c r="Q41" s="248">
        <v>-140.87554457433521</v>
      </c>
      <c r="R41" s="403">
        <v>-0.21609287839481386</v>
      </c>
      <c r="S41" s="100">
        <v>6507.5242024755962</v>
      </c>
      <c r="T41" s="259">
        <v>2347.5360685014343</v>
      </c>
      <c r="U41" s="262">
        <f t="shared" si="6"/>
        <v>0.36074181139555089</v>
      </c>
      <c r="V41" s="101">
        <f t="shared" si="7"/>
        <v>0.45648390711990622</v>
      </c>
      <c r="W41" s="260">
        <f t="shared" si="8"/>
        <v>0.28280833091409496</v>
      </c>
      <c r="X41" s="262">
        <f t="shared" si="9"/>
        <v>0.2234926313511964</v>
      </c>
      <c r="Y41" s="262">
        <f t="shared" si="10"/>
        <v>0.27091621229594437</v>
      </c>
      <c r="Z41" s="102">
        <v>21</v>
      </c>
      <c r="AA41" s="382">
        <f t="shared" si="11"/>
        <v>8.61</v>
      </c>
      <c r="AB41" s="263">
        <f t="shared" si="12"/>
        <v>0.41</v>
      </c>
      <c r="AC41" s="207">
        <v>102</v>
      </c>
      <c r="AD41" s="87" t="s">
        <v>39</v>
      </c>
      <c r="AE41" s="96">
        <v>9937</v>
      </c>
      <c r="AF41" s="96">
        <v>15236511.0275604</v>
      </c>
      <c r="AG41" s="103">
        <v>7179308.0686404752</v>
      </c>
      <c r="AH41" s="93">
        <f t="shared" si="13"/>
        <v>22415819.096200876</v>
      </c>
      <c r="AI41" s="226">
        <v>811647</v>
      </c>
      <c r="AJ41" s="104">
        <v>6291188.0953949681</v>
      </c>
      <c r="AK41" s="94">
        <v>29518654.191595845</v>
      </c>
      <c r="AL41" s="92">
        <v>2970.5800736234119</v>
      </c>
      <c r="AM41" s="105">
        <v>1406279.1800247617</v>
      </c>
      <c r="AN41" s="106">
        <v>5.002349248136935E-2</v>
      </c>
      <c r="AO41" s="105">
        <v>171.65783033676462</v>
      </c>
      <c r="AP41" s="107">
        <v>3.3249798689946042E-2</v>
      </c>
      <c r="AQ41" s="107">
        <v>9.8838737300758206E-2</v>
      </c>
    </row>
    <row r="42" spans="1:43" x14ac:dyDescent="0.25">
      <c r="A42" s="95">
        <v>103</v>
      </c>
      <c r="B42" s="87" t="s">
        <v>40</v>
      </c>
      <c r="C42" s="248">
        <v>2174</v>
      </c>
      <c r="D42" s="200">
        <v>583.29726246768143</v>
      </c>
      <c r="E42" s="200">
        <v>202.01684534257433</v>
      </c>
      <c r="F42" s="200">
        <v>213.47003429315146</v>
      </c>
      <c r="G42" s="200">
        <v>137.27637755064953</v>
      </c>
      <c r="H42" s="282">
        <v>-266.15271389144436</v>
      </c>
      <c r="I42" s="367">
        <v>869.9078057626125</v>
      </c>
      <c r="J42" s="402">
        <v>0.66617873107215153</v>
      </c>
      <c r="K42" s="99">
        <v>-1869.0226262304209</v>
      </c>
      <c r="L42" s="403">
        <v>-0.68097946839961054</v>
      </c>
      <c r="M42" s="99">
        <v>-1726.7635357566696</v>
      </c>
      <c r="N42" s="403">
        <v>-0.74749700834019694</v>
      </c>
      <c r="O42" s="248">
        <v>213.47003429315146</v>
      </c>
      <c r="P42" s="248">
        <v>137.27637755064953</v>
      </c>
      <c r="Q42" s="248">
        <v>350.74641184380096</v>
      </c>
      <c r="R42" s="403">
        <v>0.40058442685244028</v>
      </c>
      <c r="S42" s="100">
        <v>6148.0220791168349</v>
      </c>
      <c r="T42" s="259">
        <v>2511.4959807520577</v>
      </c>
      <c r="U42" s="262">
        <f t="shared" si="6"/>
        <v>0.40850471069109023</v>
      </c>
      <c r="V42" s="101">
        <f t="shared" si="7"/>
        <v>0.4454978197453841</v>
      </c>
      <c r="W42" s="260">
        <f t="shared" si="8"/>
        <v>0.34637037543740046</v>
      </c>
      <c r="X42" s="262">
        <f t="shared" si="9"/>
        <v>0.31760858019661636</v>
      </c>
      <c r="Y42" s="262">
        <f t="shared" si="10"/>
        <v>0.18954895234087205</v>
      </c>
      <c r="Z42" s="102">
        <v>22</v>
      </c>
      <c r="AA42" s="382">
        <f t="shared" si="11"/>
        <v>9.61</v>
      </c>
      <c r="AB42" s="263">
        <f t="shared" si="12"/>
        <v>0.43681818181818177</v>
      </c>
      <c r="AC42" s="207">
        <v>103</v>
      </c>
      <c r="AD42" s="87" t="s">
        <v>40</v>
      </c>
      <c r="AE42" s="96">
        <v>2174</v>
      </c>
      <c r="AF42" s="96">
        <v>3262231.4534579464</v>
      </c>
      <c r="AG42" s="103">
        <v>1759840.7218817926</v>
      </c>
      <c r="AH42" s="93">
        <f t="shared" si="13"/>
        <v>5022072.1753397388</v>
      </c>
      <c r="AI42" s="227">
        <v>-578616</v>
      </c>
      <c r="AJ42" s="104">
        <v>1510978.583813116</v>
      </c>
      <c r="AK42" s="94">
        <v>5954434.7591528548</v>
      </c>
      <c r="AL42" s="92">
        <v>2738.9304319930334</v>
      </c>
      <c r="AM42" s="105">
        <v>178718.65444297343</v>
      </c>
      <c r="AN42" s="106">
        <v>3.094311617865619E-2</v>
      </c>
      <c r="AO42" s="105">
        <v>94.371775990340666</v>
      </c>
      <c r="AP42" s="107">
        <v>1.2025468308833887E-2</v>
      </c>
      <c r="AQ42" s="107">
        <v>9.5238146194838169E-2</v>
      </c>
    </row>
    <row r="43" spans="1:43" x14ac:dyDescent="0.25">
      <c r="A43" s="95">
        <v>105</v>
      </c>
      <c r="B43" s="87" t="s">
        <v>41</v>
      </c>
      <c r="C43" s="248">
        <v>2199</v>
      </c>
      <c r="D43" s="200">
        <v>846.61913097871491</v>
      </c>
      <c r="E43" s="200">
        <v>209.89377291268374</v>
      </c>
      <c r="F43" s="200">
        <v>423.91968584343664</v>
      </c>
      <c r="G43" s="200">
        <v>340.60879270101066</v>
      </c>
      <c r="H43" s="282">
        <v>-212.12596634834014</v>
      </c>
      <c r="I43" s="367">
        <v>1608.9154160875059</v>
      </c>
      <c r="J43" s="402">
        <v>0.52790092689826384</v>
      </c>
      <c r="K43" s="99">
        <v>-3928.2427631224468</v>
      </c>
      <c r="L43" s="403">
        <v>-0.71009590854623972</v>
      </c>
      <c r="M43" s="99">
        <v>-4177.0042344611957</v>
      </c>
      <c r="N43" s="403">
        <v>-0.83147241156591412</v>
      </c>
      <c r="O43" s="248">
        <v>423.91968584343664</v>
      </c>
      <c r="P43" s="248">
        <v>340.60879270101066</v>
      </c>
      <c r="Q43" s="248">
        <v>764.52847854444735</v>
      </c>
      <c r="R43" s="403">
        <v>0.47671411818578435</v>
      </c>
      <c r="S43" s="100">
        <v>8353.0104592996813</v>
      </c>
      <c r="T43" s="259">
        <v>2795.5952492830388</v>
      </c>
      <c r="U43" s="262">
        <f t="shared" si="6"/>
        <v>0.33468116230725065</v>
      </c>
      <c r="V43" s="101">
        <f t="shared" si="7"/>
        <v>0.66289372031675742</v>
      </c>
      <c r="W43" s="260">
        <f t="shared" si="8"/>
        <v>0.57551801052034623</v>
      </c>
      <c r="X43" s="262">
        <f t="shared" si="9"/>
        <v>0.29056699556252658</v>
      </c>
      <c r="Y43" s="262">
        <f t="shared" si="10"/>
        <v>0.15249463898528842</v>
      </c>
      <c r="Z43" s="102">
        <v>21.75</v>
      </c>
      <c r="AA43" s="382">
        <f t="shared" si="11"/>
        <v>9.36</v>
      </c>
      <c r="AB43" s="263">
        <f t="shared" si="12"/>
        <v>0.43034482758620685</v>
      </c>
      <c r="AC43" s="207">
        <v>105</v>
      </c>
      <c r="AD43" s="87" t="s">
        <v>41</v>
      </c>
      <c r="AE43" s="96">
        <v>2199</v>
      </c>
      <c r="AF43" s="96">
        <v>9016787.6487383507</v>
      </c>
      <c r="AG43" s="103">
        <v>2030160.1318640115</v>
      </c>
      <c r="AH43" s="93">
        <f t="shared" si="13"/>
        <v>11046947.780602362</v>
      </c>
      <c r="AI43" s="227">
        <v>-466465</v>
      </c>
      <c r="AJ43" s="104">
        <v>1595728.055480323</v>
      </c>
      <c r="AK43" s="94">
        <v>12176210.836082686</v>
      </c>
      <c r="AL43" s="92">
        <v>5537.1581792099523</v>
      </c>
      <c r="AM43" s="105">
        <v>1542958.858247444</v>
      </c>
      <c r="AN43" s="106">
        <v>0.14510695894950149</v>
      </c>
      <c r="AO43" s="105">
        <v>854.96884506849801</v>
      </c>
      <c r="AP43" s="107">
        <v>0.14483092028653477</v>
      </c>
      <c r="AQ43" s="107">
        <v>9.1715871484419509E-2</v>
      </c>
    </row>
    <row r="44" spans="1:43" x14ac:dyDescent="0.25">
      <c r="A44" s="95">
        <v>106</v>
      </c>
      <c r="B44" s="87" t="s">
        <v>42</v>
      </c>
      <c r="C44" s="248">
        <v>46576</v>
      </c>
      <c r="D44" s="200">
        <v>208.95576520120716</v>
      </c>
      <c r="E44" s="200">
        <v>123.35754029940605</v>
      </c>
      <c r="F44" s="200">
        <v>-82.512653005797603</v>
      </c>
      <c r="G44" s="200">
        <v>16.714565600027917</v>
      </c>
      <c r="H44" s="282">
        <v>-45.39234799038131</v>
      </c>
      <c r="I44" s="367">
        <v>221.12287010446215</v>
      </c>
      <c r="J44" s="402">
        <v>0.95799226717092012</v>
      </c>
      <c r="K44" s="99">
        <v>-1254.5927854037091</v>
      </c>
      <c r="L44" s="403">
        <v>-0.85189328083965399</v>
      </c>
      <c r="M44" s="99">
        <v>-881.20549377549401</v>
      </c>
      <c r="N44" s="403">
        <v>-0.80832582016595678</v>
      </c>
      <c r="O44" s="248">
        <v>-82.512653005797603</v>
      </c>
      <c r="P44" s="248">
        <v>16.714565600027917</v>
      </c>
      <c r="Q44" s="248">
        <v>-65.798087405769678</v>
      </c>
      <c r="R44" s="403">
        <v>-0.30166221481693539</v>
      </c>
      <c r="S44" s="100">
        <v>6026.490037787702</v>
      </c>
      <c r="T44" s="259">
        <v>2320.3039001046427</v>
      </c>
      <c r="U44" s="262">
        <f t="shared" si="6"/>
        <v>0.38501746216383292</v>
      </c>
      <c r="V44" s="101">
        <f t="shared" si="7"/>
        <v>0.24487150003651212</v>
      </c>
      <c r="W44" s="260">
        <f t="shared" si="8"/>
        <v>9.5299098576910463E-2</v>
      </c>
      <c r="X44" s="262">
        <f t="shared" si="9"/>
        <v>0.14984110880650461</v>
      </c>
      <c r="Y44" s="262">
        <f t="shared" si="10"/>
        <v>0.19442834833342532</v>
      </c>
      <c r="Z44" s="102">
        <v>20.25</v>
      </c>
      <c r="AA44" s="382">
        <f t="shared" si="11"/>
        <v>7.8599999999999994</v>
      </c>
      <c r="AB44" s="263">
        <f t="shared" si="12"/>
        <v>0.38814814814814813</v>
      </c>
      <c r="AC44" s="207">
        <v>106</v>
      </c>
      <c r="AD44" s="87" t="s">
        <v>42</v>
      </c>
      <c r="AE44" s="96">
        <v>46576</v>
      </c>
      <c r="AF44" s="96">
        <v>55611129.753825426</v>
      </c>
      <c r="AG44" s="103">
        <v>-4835778.9557265937</v>
      </c>
      <c r="AH44" s="93">
        <f t="shared" si="13"/>
        <v>50775350.798098832</v>
      </c>
      <c r="AI44" s="227">
        <v>-2114194</v>
      </c>
      <c r="AJ44" s="104">
        <v>20071775.572849751</v>
      </c>
      <c r="AK44" s="94">
        <v>68732932.370948583</v>
      </c>
      <c r="AL44" s="92">
        <v>1475.7156555081713</v>
      </c>
      <c r="AM44" s="105">
        <v>4363096.4205955192</v>
      </c>
      <c r="AN44" s="106">
        <v>6.7781692405751548E-2</v>
      </c>
      <c r="AO44" s="105">
        <v>90.524436434509425</v>
      </c>
      <c r="AP44" s="107">
        <v>3.9392266994304315E-2</v>
      </c>
      <c r="AQ44" s="107">
        <v>0.12934306232284176</v>
      </c>
    </row>
    <row r="45" spans="1:43" x14ac:dyDescent="0.25">
      <c r="A45" s="95">
        <v>108</v>
      </c>
      <c r="B45" s="87" t="s">
        <v>43</v>
      </c>
      <c r="C45" s="248">
        <v>10344</v>
      </c>
      <c r="D45" s="200">
        <v>686.095456159832</v>
      </c>
      <c r="E45" s="200">
        <v>152.0967272592662</v>
      </c>
      <c r="F45" s="200">
        <v>143.04861646576862</v>
      </c>
      <c r="G45" s="200">
        <v>69.600000553090695</v>
      </c>
      <c r="H45" s="282">
        <v>-124.83168986852282</v>
      </c>
      <c r="I45" s="367">
        <v>926.00911056943471</v>
      </c>
      <c r="J45" s="402">
        <v>0.72873667986931845</v>
      </c>
      <c r="K45" s="99">
        <v>-1504.566438148122</v>
      </c>
      <c r="L45" s="403">
        <v>-0.61509980403725184</v>
      </c>
      <c r="M45" s="99">
        <v>-1341.2693638814721</v>
      </c>
      <c r="N45" s="403">
        <v>-0.66158263703823472</v>
      </c>
      <c r="O45" s="248">
        <v>143.04861646576862</v>
      </c>
      <c r="P45" s="248">
        <v>69.600000553090695</v>
      </c>
      <c r="Q45" s="248">
        <v>212.64861701885931</v>
      </c>
      <c r="R45" s="403">
        <v>0.22586484978706134</v>
      </c>
      <c r="S45" s="100">
        <v>6085.669856921887</v>
      </c>
      <c r="T45" s="259">
        <v>2572.3990646545167</v>
      </c>
      <c r="U45" s="262">
        <f t="shared" si="6"/>
        <v>0.42269776789298724</v>
      </c>
      <c r="V45" s="101">
        <f t="shared" si="7"/>
        <v>0.39939326415365789</v>
      </c>
      <c r="W45" s="260">
        <f t="shared" si="8"/>
        <v>0.35997879306249919</v>
      </c>
      <c r="X45" s="262">
        <f t="shared" si="9"/>
        <v>0.38098347161355445</v>
      </c>
      <c r="Y45" s="262">
        <f t="shared" si="10"/>
        <v>0.29349447456054817</v>
      </c>
      <c r="Z45" s="102">
        <v>22.000000000000004</v>
      </c>
      <c r="AA45" s="382">
        <f t="shared" si="11"/>
        <v>9.610000000000003</v>
      </c>
      <c r="AB45" s="263">
        <f t="shared" si="12"/>
        <v>0.43681818181818188</v>
      </c>
      <c r="AC45" s="207">
        <v>108</v>
      </c>
      <c r="AD45" s="87" t="s">
        <v>43</v>
      </c>
      <c r="AE45" s="96">
        <v>10344</v>
      </c>
      <c r="AF45" s="96">
        <v>14423806.931941656</v>
      </c>
      <c r="AG45" s="103">
        <v>6547254.766565593</v>
      </c>
      <c r="AH45" s="93">
        <f t="shared" si="13"/>
        <v>20971061.698507249</v>
      </c>
      <c r="AI45" s="227">
        <v>-1291259</v>
      </c>
      <c r="AJ45" s="104">
        <v>5462070.7774271546</v>
      </c>
      <c r="AK45" s="94">
        <v>25141873.475934405</v>
      </c>
      <c r="AL45" s="92">
        <v>2430.5755487175566</v>
      </c>
      <c r="AM45" s="105">
        <v>1576202.2435702942</v>
      </c>
      <c r="AN45" s="106">
        <v>6.6885522929879621E-2</v>
      </c>
      <c r="AO45" s="105">
        <v>165.5167989709098</v>
      </c>
      <c r="AP45" s="107">
        <v>5.8654887557521906E-2</v>
      </c>
      <c r="AQ45" s="107">
        <v>0.11751843472688028</v>
      </c>
    </row>
    <row r="46" spans="1:43" x14ac:dyDescent="0.25">
      <c r="A46" s="95">
        <v>109</v>
      </c>
      <c r="B46" s="87" t="s">
        <v>44</v>
      </c>
      <c r="C46" s="248">
        <v>67848</v>
      </c>
      <c r="D46" s="200">
        <v>231.57606598270249</v>
      </c>
      <c r="E46" s="200">
        <v>136.02537934980654</v>
      </c>
      <c r="F46" s="200">
        <v>23.965779992137492</v>
      </c>
      <c r="G46" s="200">
        <v>61.827191718327221</v>
      </c>
      <c r="H46" s="282">
        <v>-201.91299669850252</v>
      </c>
      <c r="I46" s="367">
        <v>251.48142034447119</v>
      </c>
      <c r="J46" s="402">
        <v>0.87844386387834938</v>
      </c>
      <c r="K46" s="99">
        <v>-1484.0048094024153</v>
      </c>
      <c r="L46" s="403">
        <v>-0.84915488152266194</v>
      </c>
      <c r="M46" s="99">
        <v>-1231.0556423372641</v>
      </c>
      <c r="N46" s="403">
        <v>-0.84167164935272776</v>
      </c>
      <c r="O46" s="248">
        <v>23.965779992137492</v>
      </c>
      <c r="P46" s="248">
        <v>61.827191718327221</v>
      </c>
      <c r="Q46" s="248">
        <v>85.792971710464712</v>
      </c>
      <c r="R46" s="403">
        <v>0.32544084054254491</v>
      </c>
      <c r="S46" s="100">
        <v>6276.5004126871827</v>
      </c>
      <c r="T46" s="259">
        <v>2438.0316094221266</v>
      </c>
      <c r="U46" s="262">
        <f t="shared" si="6"/>
        <v>0.38843805450788182</v>
      </c>
      <c r="V46" s="101">
        <f t="shared" si="7"/>
        <v>0.27650539562441706</v>
      </c>
      <c r="W46" s="260">
        <f t="shared" si="8"/>
        <v>0.10314936827421957</v>
      </c>
      <c r="X46" s="262">
        <f t="shared" si="9"/>
        <v>0.14490545417992096</v>
      </c>
      <c r="Y46" s="262">
        <f t="shared" si="10"/>
        <v>9.5470909416648889E-2</v>
      </c>
      <c r="Z46" s="102">
        <v>21</v>
      </c>
      <c r="AA46" s="382">
        <f t="shared" si="11"/>
        <v>8.61</v>
      </c>
      <c r="AB46" s="263">
        <f t="shared" si="12"/>
        <v>0.41</v>
      </c>
      <c r="AC46" s="207">
        <v>109</v>
      </c>
      <c r="AD46" s="87" t="s">
        <v>44</v>
      </c>
      <c r="AE46" s="96">
        <v>67848</v>
      </c>
      <c r="AF46" s="96">
        <v>90377146.813298538</v>
      </c>
      <c r="AG46" s="103">
        <v>8859489.3327945415</v>
      </c>
      <c r="AH46" s="93">
        <f t="shared" si="13"/>
        <v>99236636.146093085</v>
      </c>
      <c r="AI46" s="227">
        <v>-13699393</v>
      </c>
      <c r="AJ46" s="104">
        <v>32212026.569773663</v>
      </c>
      <c r="AK46" s="94">
        <v>117749269.71586674</v>
      </c>
      <c r="AL46" s="92">
        <v>1735.4862297468862</v>
      </c>
      <c r="AM46" s="105">
        <v>7746387.1896579266</v>
      </c>
      <c r="AN46" s="106">
        <v>7.0419856387057E-2</v>
      </c>
      <c r="AO46" s="105">
        <v>109.01863957331989</v>
      </c>
      <c r="AP46" s="107">
        <v>5.3291250019255942E-2</v>
      </c>
      <c r="AQ46" s="107">
        <v>0.12382367599545496</v>
      </c>
    </row>
    <row r="47" spans="1:43" x14ac:dyDescent="0.25">
      <c r="A47" s="95">
        <v>139</v>
      </c>
      <c r="B47" s="87" t="s">
        <v>46</v>
      </c>
      <c r="C47" s="248">
        <v>9848</v>
      </c>
      <c r="D47" s="200">
        <v>1395.5685340361563</v>
      </c>
      <c r="E47" s="200">
        <v>134.89907234036278</v>
      </c>
      <c r="F47" s="200">
        <v>55.525837974831688</v>
      </c>
      <c r="G47" s="200">
        <v>-17.776973910486092</v>
      </c>
      <c r="H47" s="282">
        <v>-6.5495532087733546</v>
      </c>
      <c r="I47" s="367">
        <v>1561.6669172320912</v>
      </c>
      <c r="J47" s="402">
        <v>0.89518152963301223</v>
      </c>
      <c r="K47" s="99">
        <v>-1764.2218607108641</v>
      </c>
      <c r="L47" s="403">
        <v>-0.53088041713152201</v>
      </c>
      <c r="M47" s="99">
        <v>-1468.0551083939979</v>
      </c>
      <c r="N47" s="403">
        <v>-0.51265644222303031</v>
      </c>
      <c r="O47" s="248">
        <v>55.525837974831688</v>
      </c>
      <c r="P47" s="248">
        <v>-17.776973910486092</v>
      </c>
      <c r="Q47" s="248">
        <v>37.748864064345597</v>
      </c>
      <c r="R47" s="403">
        <v>2.4213849087940283E-2</v>
      </c>
      <c r="S47" s="100">
        <v>7156.0722989439482</v>
      </c>
      <c r="T47" s="259">
        <v>3587.3938434846505</v>
      </c>
      <c r="U47" s="262">
        <f t="shared" si="6"/>
        <v>0.50130765783543818</v>
      </c>
      <c r="V47" s="101">
        <f t="shared" si="7"/>
        <v>0.46476455784743415</v>
      </c>
      <c r="W47" s="260">
        <f t="shared" si="8"/>
        <v>0.43532073292380707</v>
      </c>
      <c r="X47" s="262">
        <f t="shared" si="9"/>
        <v>0.46954874967225269</v>
      </c>
      <c r="Y47" s="262">
        <f t="shared" si="10"/>
        <v>0.45819874172409364</v>
      </c>
      <c r="Z47" s="102">
        <v>21.5</v>
      </c>
      <c r="AA47" s="382">
        <f t="shared" si="11"/>
        <v>9.11</v>
      </c>
      <c r="AB47" s="263">
        <f t="shared" si="12"/>
        <v>0.42372093023255814</v>
      </c>
      <c r="AC47" s="207">
        <v>139</v>
      </c>
      <c r="AD47" s="87" t="s">
        <v>46</v>
      </c>
      <c r="AE47" s="96">
        <v>9848</v>
      </c>
      <c r="AF47" s="96">
        <v>19712306.519302472</v>
      </c>
      <c r="AG47" s="103">
        <v>8488659.111349687</v>
      </c>
      <c r="AH47" s="93">
        <f t="shared" si="13"/>
        <v>28200965.630652159</v>
      </c>
      <c r="AI47" s="227">
        <v>-64500</v>
      </c>
      <c r="AJ47" s="104">
        <v>4616887.0545300664</v>
      </c>
      <c r="AK47" s="94">
        <v>32753352.685182225</v>
      </c>
      <c r="AL47" s="92">
        <v>3325.8887779429556</v>
      </c>
      <c r="AM47" s="105">
        <v>2011094.2581325918</v>
      </c>
      <c r="AN47" s="106">
        <v>6.5417908801490704E-2</v>
      </c>
      <c r="AO47" s="105">
        <v>202.9450124970358</v>
      </c>
      <c r="AP47" s="107">
        <v>5.613866281363622E-2</v>
      </c>
      <c r="AQ47" s="107">
        <v>0.1175432214144303</v>
      </c>
    </row>
    <row r="48" spans="1:43" x14ac:dyDescent="0.25">
      <c r="A48" s="95">
        <v>140</v>
      </c>
      <c r="B48" s="87" t="s">
        <v>47</v>
      </c>
      <c r="C48" s="248">
        <v>21124</v>
      </c>
      <c r="D48" s="200">
        <v>516.21560007023731</v>
      </c>
      <c r="E48" s="200">
        <v>159.88496975173643</v>
      </c>
      <c r="F48" s="200">
        <v>273.23734508735646</v>
      </c>
      <c r="G48" s="200">
        <v>165.56288343378762</v>
      </c>
      <c r="H48" s="282">
        <v>-62.959240674114753</v>
      </c>
      <c r="I48" s="367">
        <v>1051.9415576690033</v>
      </c>
      <c r="J48" s="402">
        <v>0.49530181923432121</v>
      </c>
      <c r="K48" s="99">
        <v>-2044.0166158975519</v>
      </c>
      <c r="L48" s="403">
        <v>-0.66229975578501354</v>
      </c>
      <c r="M48" s="99">
        <v>-2089.9885614018449</v>
      </c>
      <c r="N48" s="403">
        <v>-0.80192818056945347</v>
      </c>
      <c r="O48" s="248">
        <v>273.23734508735646</v>
      </c>
      <c r="P48" s="248">
        <v>165.56288343378762</v>
      </c>
      <c r="Q48" s="248">
        <v>438.80022852114405</v>
      </c>
      <c r="R48" s="403">
        <v>0.42102282735621904</v>
      </c>
      <c r="S48" s="100">
        <v>6780.3777693618631</v>
      </c>
      <c r="T48" s="259">
        <v>2737.7188514041691</v>
      </c>
      <c r="U48" s="262">
        <f t="shared" si="6"/>
        <v>0.40377084353248804</v>
      </c>
      <c r="V48" s="101">
        <f t="shared" si="7"/>
        <v>0.45660555781362189</v>
      </c>
      <c r="W48" s="260">
        <f t="shared" si="8"/>
        <v>0.38424017028975238</v>
      </c>
      <c r="X48" s="262">
        <f t="shared" si="9"/>
        <v>0.33977899528828676</v>
      </c>
      <c r="Y48" s="262">
        <f t="shared" si="10"/>
        <v>0.19804574053451054</v>
      </c>
      <c r="Z48" s="102">
        <v>20.5</v>
      </c>
      <c r="AA48" s="382">
        <f t="shared" si="11"/>
        <v>8.11</v>
      </c>
      <c r="AB48" s="263">
        <f t="shared" si="12"/>
        <v>0.39560975609756094</v>
      </c>
      <c r="AC48" s="207">
        <v>140</v>
      </c>
      <c r="AD48" s="87" t="s">
        <v>47</v>
      </c>
      <c r="AE48" s="96">
        <v>21124</v>
      </c>
      <c r="AF48" s="96">
        <v>42421553.578514546</v>
      </c>
      <c r="AG48" s="103">
        <v>12631903.128421716</v>
      </c>
      <c r="AH48" s="93">
        <f t="shared" si="13"/>
        <v>55053456.706936263</v>
      </c>
      <c r="AI48" s="227">
        <v>-1329951</v>
      </c>
      <c r="AJ48" s="104">
        <v>11675514.75148364</v>
      </c>
      <c r="AK48" s="94">
        <v>65399020.458419904</v>
      </c>
      <c r="AL48" s="92">
        <v>3095.9581735665547</v>
      </c>
      <c r="AM48" s="105">
        <v>3900033.9634758532</v>
      </c>
      <c r="AN48" s="106">
        <v>6.3416231482066501E-2</v>
      </c>
      <c r="AO48" s="105">
        <v>217.87007477658608</v>
      </c>
      <c r="AP48" s="107">
        <v>4.9049063314509089E-2</v>
      </c>
      <c r="AQ48" s="107">
        <v>0.10617923586977751</v>
      </c>
    </row>
    <row r="49" spans="1:43" x14ac:dyDescent="0.25">
      <c r="A49" s="95">
        <v>142</v>
      </c>
      <c r="B49" s="87" t="s">
        <v>48</v>
      </c>
      <c r="C49" s="248">
        <v>6625</v>
      </c>
      <c r="D49" s="200">
        <v>476.70987237106442</v>
      </c>
      <c r="E49" s="200">
        <v>163.69777583220636</v>
      </c>
      <c r="F49" s="200">
        <v>77.753719011668011</v>
      </c>
      <c r="G49" s="200">
        <v>86.898741185413385</v>
      </c>
      <c r="H49" s="282">
        <v>-104.86505660377358</v>
      </c>
      <c r="I49" s="367">
        <v>700.19505179657858</v>
      </c>
      <c r="J49" s="402">
        <v>0.7141805369257499</v>
      </c>
      <c r="K49" s="99">
        <v>-2173.2642922422747</v>
      </c>
      <c r="L49" s="403">
        <v>-0.7650301489246476</v>
      </c>
      <c r="M49" s="99">
        <v>-1932.6874088765051</v>
      </c>
      <c r="N49" s="403">
        <v>-0.80214559214401238</v>
      </c>
      <c r="O49" s="248">
        <v>77.753719011668011</v>
      </c>
      <c r="P49" s="248">
        <v>86.898741185413385</v>
      </c>
      <c r="Q49" s="248">
        <v>164.65246019708138</v>
      </c>
      <c r="R49" s="403">
        <v>0.2466732686797927</v>
      </c>
      <c r="S49" s="100">
        <v>6565.3162264150942</v>
      </c>
      <c r="T49" s="259">
        <v>2498.8288057905766</v>
      </c>
      <c r="U49" s="262">
        <f t="shared" si="6"/>
        <v>0.38061057832015954</v>
      </c>
      <c r="V49" s="101">
        <f t="shared" si="7"/>
        <v>0.43767264895446906</v>
      </c>
      <c r="W49" s="260">
        <f t="shared" si="8"/>
        <v>0.28020929251896137</v>
      </c>
      <c r="X49" s="262">
        <f t="shared" si="9"/>
        <v>0.24367668651695773</v>
      </c>
      <c r="Y49" s="262">
        <f t="shared" si="10"/>
        <v>0.18637555903148911</v>
      </c>
      <c r="Z49" s="102">
        <v>21.249999999999996</v>
      </c>
      <c r="AA49" s="382">
        <f t="shared" si="11"/>
        <v>8.8599999999999959</v>
      </c>
      <c r="AB49" s="263">
        <f t="shared" si="12"/>
        <v>0.41694117647058809</v>
      </c>
      <c r="AC49" s="207">
        <v>142</v>
      </c>
      <c r="AD49" s="87" t="s">
        <v>48</v>
      </c>
      <c r="AE49" s="96">
        <v>6625</v>
      </c>
      <c r="AF49" s="96">
        <v>11304583.597528249</v>
      </c>
      <c r="AG49" s="103">
        <v>4657673.3907368993</v>
      </c>
      <c r="AH49" s="93">
        <f t="shared" si="13"/>
        <v>15962256.988265149</v>
      </c>
      <c r="AI49" s="227">
        <v>-694731</v>
      </c>
      <c r="AJ49" s="104">
        <v>3769142.1659922521</v>
      </c>
      <c r="AK49" s="94">
        <v>19036668.154257402</v>
      </c>
      <c r="AL49" s="92">
        <v>2873.459344038853</v>
      </c>
      <c r="AM49" s="105">
        <v>1222372.348013375</v>
      </c>
      <c r="AN49" s="106">
        <v>6.8617494696867301E-2</v>
      </c>
      <c r="AO49" s="105">
        <v>218.96734489654546</v>
      </c>
      <c r="AP49" s="107">
        <v>4.1216280261857197E-2</v>
      </c>
      <c r="AQ49" s="107">
        <v>0.1101094844056949</v>
      </c>
    </row>
    <row r="50" spans="1:43" x14ac:dyDescent="0.25">
      <c r="A50" s="95">
        <v>143</v>
      </c>
      <c r="B50" s="87" t="s">
        <v>49</v>
      </c>
      <c r="C50" s="248">
        <v>6866</v>
      </c>
      <c r="D50" s="200">
        <v>461.84201653700364</v>
      </c>
      <c r="E50" s="200">
        <v>177.54112291566543</v>
      </c>
      <c r="F50" s="200">
        <v>84.617234331307316</v>
      </c>
      <c r="G50" s="200">
        <v>112.1916712016415</v>
      </c>
      <c r="H50" s="282">
        <v>-117.40940868045442</v>
      </c>
      <c r="I50" s="367">
        <v>718.78263630516335</v>
      </c>
      <c r="J50" s="402">
        <v>0.64867766165301799</v>
      </c>
      <c r="K50" s="99">
        <v>-2275.8865875571487</v>
      </c>
      <c r="L50" s="403">
        <v>-0.76171095215417695</v>
      </c>
      <c r="M50" s="99">
        <v>-2034.5373851182505</v>
      </c>
      <c r="N50" s="403">
        <v>-0.81499526224628605</v>
      </c>
      <c r="O50" s="248">
        <v>84.617234331307316</v>
      </c>
      <c r="P50" s="248">
        <v>112.1916712016415</v>
      </c>
      <c r="Q50" s="248">
        <v>196.80890553294881</v>
      </c>
      <c r="R50" s="403">
        <v>0.27642686473367706</v>
      </c>
      <c r="S50" s="100">
        <v>6422.9536848237694</v>
      </c>
      <c r="T50" s="259">
        <v>2324.9202242632145</v>
      </c>
      <c r="U50" s="262">
        <f t="shared" si="6"/>
        <v>0.36197057278438166</v>
      </c>
      <c r="V50" s="101">
        <f t="shared" si="7"/>
        <v>0.46624487281266741</v>
      </c>
      <c r="W50" s="260">
        <f t="shared" si="8"/>
        <v>0.30916443016144829</v>
      </c>
      <c r="X50" s="262">
        <f t="shared" si="9"/>
        <v>0.24002071099462816</v>
      </c>
      <c r="Y50" s="262">
        <f t="shared" si="10"/>
        <v>0.17430096339622109</v>
      </c>
      <c r="Z50" s="102">
        <v>22</v>
      </c>
      <c r="AA50" s="382">
        <f t="shared" si="11"/>
        <v>9.61</v>
      </c>
      <c r="AB50" s="263">
        <f t="shared" si="12"/>
        <v>0.43681818181818177</v>
      </c>
      <c r="AC50" s="207">
        <v>143</v>
      </c>
      <c r="AD50" s="87" t="s">
        <v>49</v>
      </c>
      <c r="AE50" s="96">
        <v>6866</v>
      </c>
      <c r="AF50" s="96">
        <v>11868628.610687986</v>
      </c>
      <c r="AG50" s="103">
        <v>5271512.3610769883</v>
      </c>
      <c r="AH50" s="93">
        <f t="shared" si="13"/>
        <v>17140140.971764974</v>
      </c>
      <c r="AI50" s="227">
        <v>-806133</v>
      </c>
      <c r="AJ50" s="104">
        <v>4227390.9192736605</v>
      </c>
      <c r="AK50" s="94">
        <v>20561398.891038634</v>
      </c>
      <c r="AL50" s="92">
        <v>2994.6692238623118</v>
      </c>
      <c r="AM50" s="105">
        <v>1392454.1869410984</v>
      </c>
      <c r="AN50" s="106">
        <v>7.2641149966041096E-2</v>
      </c>
      <c r="AO50" s="105">
        <v>233.36920886698817</v>
      </c>
      <c r="AP50" s="107">
        <v>5.8587928511920628E-2</v>
      </c>
      <c r="AQ50" s="107">
        <v>0.10366867113792111</v>
      </c>
    </row>
    <row r="51" spans="1:43" x14ac:dyDescent="0.25">
      <c r="A51" s="95">
        <v>145</v>
      </c>
      <c r="B51" s="87" t="s">
        <v>50</v>
      </c>
      <c r="C51" s="248">
        <v>12294</v>
      </c>
      <c r="D51" s="200">
        <v>942.7499113152619</v>
      </c>
      <c r="E51" s="200">
        <v>155.97499087991841</v>
      </c>
      <c r="F51" s="200">
        <v>161.75191955491505</v>
      </c>
      <c r="G51" s="200">
        <v>28.906780294614183</v>
      </c>
      <c r="H51" s="282">
        <v>-18.674394013339839</v>
      </c>
      <c r="I51" s="367">
        <v>1270.7092080313696</v>
      </c>
      <c r="J51" s="402">
        <v>0.73992074644554251</v>
      </c>
      <c r="K51" s="99">
        <v>-1564.9094652529529</v>
      </c>
      <c r="L51" s="403">
        <v>-0.55121228136081768</v>
      </c>
      <c r="M51" s="99">
        <v>-1373.3443091176071</v>
      </c>
      <c r="N51" s="403">
        <v>-0.59295701228464459</v>
      </c>
      <c r="O51" s="248">
        <v>161.75191955491505</v>
      </c>
      <c r="P51" s="248">
        <v>28.906780294614183</v>
      </c>
      <c r="Q51" s="248">
        <v>190.65869984952923</v>
      </c>
      <c r="R51" s="403">
        <v>0.1496391840675812</v>
      </c>
      <c r="S51" s="100">
        <v>6205.7199446884661</v>
      </c>
      <c r="T51" s="259">
        <v>2722.4000560649997</v>
      </c>
      <c r="U51" s="262">
        <f t="shared" si="6"/>
        <v>0.43869205834773894</v>
      </c>
      <c r="V51" s="101">
        <f t="shared" si="7"/>
        <v>0.45693629402521702</v>
      </c>
      <c r="W51" s="260">
        <f t="shared" si="8"/>
        <v>0.46676064570321557</v>
      </c>
      <c r="X51" s="262">
        <f t="shared" si="9"/>
        <v>0.44812415012050449</v>
      </c>
      <c r="Y51" s="262">
        <f t="shared" si="10"/>
        <v>0.38088707708039049</v>
      </c>
      <c r="Z51" s="102">
        <v>21</v>
      </c>
      <c r="AA51" s="382">
        <f t="shared" si="11"/>
        <v>8.61</v>
      </c>
      <c r="AB51" s="263">
        <f t="shared" si="12"/>
        <v>0.41</v>
      </c>
      <c r="AC51" s="207">
        <v>145</v>
      </c>
      <c r="AD51" s="87" t="s">
        <v>50</v>
      </c>
      <c r="AE51" s="96">
        <v>12294</v>
      </c>
      <c r="AF51" s="96">
        <v>19998687.938730706</v>
      </c>
      <c r="AG51" s="103">
        <v>8475374.4072709866</v>
      </c>
      <c r="AH51" s="93">
        <f t="shared" si="13"/>
        <v>28474062.346001692</v>
      </c>
      <c r="AI51" s="227">
        <v>-229583</v>
      </c>
      <c r="AJ51" s="104">
        <v>6616616.6233557677</v>
      </c>
      <c r="AK51" s="94">
        <v>34861095.969357461</v>
      </c>
      <c r="AL51" s="92">
        <v>2835.6186732843225</v>
      </c>
      <c r="AM51" s="105">
        <v>1702388.0543296374</v>
      </c>
      <c r="AN51" s="106">
        <v>5.1340602857389984E-2</v>
      </c>
      <c r="AO51" s="105">
        <v>132.97722613884844</v>
      </c>
      <c r="AP51" s="107">
        <v>4.0492664546835755E-2</v>
      </c>
      <c r="AQ51" s="107">
        <v>0.10638704711580216</v>
      </c>
    </row>
    <row r="52" spans="1:43" x14ac:dyDescent="0.25">
      <c r="A52" s="95">
        <v>146</v>
      </c>
      <c r="B52" s="87" t="s">
        <v>51</v>
      </c>
      <c r="C52" s="248">
        <v>4749</v>
      </c>
      <c r="D52" s="200">
        <v>556.04362410514727</v>
      </c>
      <c r="E52" s="200">
        <v>202.90355646418476</v>
      </c>
      <c r="F52" s="200">
        <v>484.26825381721761</v>
      </c>
      <c r="G52" s="200">
        <v>278.30897880916791</v>
      </c>
      <c r="H52" s="282">
        <v>-10.142345757001474</v>
      </c>
      <c r="I52" s="367">
        <v>1511.3820674387159</v>
      </c>
      <c r="J52" s="402">
        <v>0.37752207358065332</v>
      </c>
      <c r="K52" s="99">
        <v>-3403.4030973432664</v>
      </c>
      <c r="L52" s="403">
        <v>-0.69795068091381696</v>
      </c>
      <c r="M52" s="99">
        <v>-3668.548287705471</v>
      </c>
      <c r="N52" s="403">
        <v>-0.86837932853333688</v>
      </c>
      <c r="O52" s="248">
        <v>484.26825381721761</v>
      </c>
      <c r="P52" s="248">
        <v>278.30897880916791</v>
      </c>
      <c r="Q52" s="248">
        <v>762.57723262638547</v>
      </c>
      <c r="R52" s="403">
        <v>0.517746676063081</v>
      </c>
      <c r="S52" s="100">
        <v>8160.6089703095386</v>
      </c>
      <c r="T52" s="259">
        <v>2918.7925420694278</v>
      </c>
      <c r="U52" s="262">
        <f t="shared" si="6"/>
        <v>0.35766847213103453</v>
      </c>
      <c r="V52" s="101">
        <f t="shared" si="7"/>
        <v>0.60225715784977263</v>
      </c>
      <c r="W52" s="260">
        <f t="shared" si="8"/>
        <v>0.51781071989691463</v>
      </c>
      <c r="X52" s="262">
        <f t="shared" si="9"/>
        <v>0.30751742278968158</v>
      </c>
      <c r="Y52" s="262">
        <f t="shared" si="10"/>
        <v>0.15235759238838409</v>
      </c>
      <c r="Z52" s="102">
        <v>21</v>
      </c>
      <c r="AA52" s="382">
        <f t="shared" si="11"/>
        <v>8.61</v>
      </c>
      <c r="AB52" s="263">
        <f t="shared" si="12"/>
        <v>0.41</v>
      </c>
      <c r="AC52" s="207">
        <v>146</v>
      </c>
      <c r="AD52" s="87" t="s">
        <v>51</v>
      </c>
      <c r="AE52" s="96">
        <v>4749</v>
      </c>
      <c r="AF52" s="96">
        <v>17147377.222020127</v>
      </c>
      <c r="AG52" s="103">
        <v>2915209.7671684981</v>
      </c>
      <c r="AH52" s="93">
        <f t="shared" si="13"/>
        <v>20062586.989188626</v>
      </c>
      <c r="AI52" s="227">
        <v>-48166</v>
      </c>
      <c r="AJ52" s="104">
        <v>3325893.7583610066</v>
      </c>
      <c r="AK52" s="94">
        <v>23340314.747549634</v>
      </c>
      <c r="AL52" s="92">
        <v>4914.7851647819825</v>
      </c>
      <c r="AM52" s="105">
        <v>799239.20872378722</v>
      </c>
      <c r="AN52" s="106">
        <v>3.5457013013737458E-2</v>
      </c>
      <c r="AO52" s="105">
        <v>273.83899660700899</v>
      </c>
      <c r="AP52" s="107">
        <v>1.7041030119228973E-2</v>
      </c>
      <c r="AQ52" s="107">
        <v>9.2006111681976366E-2</v>
      </c>
    </row>
    <row r="53" spans="1:43" x14ac:dyDescent="0.25">
      <c r="A53" s="95">
        <v>153</v>
      </c>
      <c r="B53" s="87" t="s">
        <v>56</v>
      </c>
      <c r="C53" s="248">
        <v>26075</v>
      </c>
      <c r="D53" s="200">
        <v>281.23345231253222</v>
      </c>
      <c r="E53" s="200">
        <v>136.52590932476798</v>
      </c>
      <c r="F53" s="200">
        <v>141.87334805849008</v>
      </c>
      <c r="G53" s="200">
        <v>131.72907219062145</v>
      </c>
      <c r="H53" s="282">
        <v>-44.999156279961646</v>
      </c>
      <c r="I53" s="367">
        <v>646.36262560645002</v>
      </c>
      <c r="J53" s="402">
        <v>0.4438330875666992</v>
      </c>
      <c r="K53" s="99">
        <v>-2083.1828021715614</v>
      </c>
      <c r="L53" s="403">
        <v>-0.76676974411786458</v>
      </c>
      <c r="M53" s="99">
        <v>-2014.5307646743604</v>
      </c>
      <c r="N53" s="403">
        <v>-0.87749898259079884</v>
      </c>
      <c r="O53" s="248">
        <v>141.87334805849008</v>
      </c>
      <c r="P53" s="248">
        <v>131.72907219062145</v>
      </c>
      <c r="Q53" s="248">
        <v>273.60242024911156</v>
      </c>
      <c r="R53" s="403">
        <v>0.43179005181053803</v>
      </c>
      <c r="S53" s="100">
        <v>6710.1745349952062</v>
      </c>
      <c r="T53" s="259">
        <v>2507.2008761886054</v>
      </c>
      <c r="U53" s="262">
        <f t="shared" si="6"/>
        <v>0.37364167848584828</v>
      </c>
      <c r="V53" s="101">
        <f t="shared" si="7"/>
        <v>0.40677711340334927</v>
      </c>
      <c r="W53" s="260">
        <f t="shared" si="8"/>
        <v>0.25780248872162054</v>
      </c>
      <c r="X53" s="262">
        <f t="shared" si="9"/>
        <v>0.23680229646612697</v>
      </c>
      <c r="Y53" s="262">
        <f t="shared" si="10"/>
        <v>0.13656493918871476</v>
      </c>
      <c r="Z53" s="102">
        <v>20</v>
      </c>
      <c r="AA53" s="382">
        <f t="shared" si="11"/>
        <v>7.6099999999999994</v>
      </c>
      <c r="AB53" s="263">
        <f t="shared" si="12"/>
        <v>0.38049999999999995</v>
      </c>
      <c r="AC53" s="207">
        <v>153</v>
      </c>
      <c r="AD53" s="87" t="s">
        <v>56</v>
      </c>
      <c r="AE53" s="96">
        <v>26075</v>
      </c>
      <c r="AF53" s="96">
        <v>50328816.660478696</v>
      </c>
      <c r="AG53" s="103">
        <v>9533235.2974545266</v>
      </c>
      <c r="AH53" s="93">
        <f t="shared" si="13"/>
        <v>59862051.957933225</v>
      </c>
      <c r="AI53" s="227">
        <v>-1173353</v>
      </c>
      <c r="AJ53" s="104">
        <v>12484198.071378415</v>
      </c>
      <c r="AK53" s="94">
        <v>71172897.029311642</v>
      </c>
      <c r="AL53" s="92">
        <v>2729.5454277780113</v>
      </c>
      <c r="AM53" s="105">
        <v>4265071.2473086566</v>
      </c>
      <c r="AN53" s="106">
        <v>6.3745476668229814E-2</v>
      </c>
      <c r="AO53" s="105">
        <v>205.48379423330834</v>
      </c>
      <c r="AP53" s="107">
        <v>4.4536668419845382E-2</v>
      </c>
      <c r="AQ53" s="107">
        <v>0.1243913863432764</v>
      </c>
    </row>
    <row r="54" spans="1:43" x14ac:dyDescent="0.25">
      <c r="A54" s="95">
        <v>148</v>
      </c>
      <c r="B54" s="87" t="s">
        <v>52</v>
      </c>
      <c r="C54" s="248">
        <v>6862</v>
      </c>
      <c r="D54" s="200">
        <v>1102.6500126476051</v>
      </c>
      <c r="E54" s="200">
        <v>154.21941374786746</v>
      </c>
      <c r="F54" s="200">
        <v>-94.081244158976517</v>
      </c>
      <c r="G54" s="200">
        <v>226.02820731752206</v>
      </c>
      <c r="H54" s="282">
        <v>-98.807199067327304</v>
      </c>
      <c r="I54" s="367">
        <v>1290.0091904866911</v>
      </c>
      <c r="J54" s="402">
        <v>0.85752894278895853</v>
      </c>
      <c r="K54" s="99">
        <v>-2742.3509384510908</v>
      </c>
      <c r="L54" s="403">
        <v>-0.68078872460929063</v>
      </c>
      <c r="M54" s="99">
        <v>-2493.8633535136223</v>
      </c>
      <c r="N54" s="403">
        <v>-0.69341139587518652</v>
      </c>
      <c r="O54" s="248">
        <v>-94.081244158976517</v>
      </c>
      <c r="P54" s="248">
        <v>226.02820731752206</v>
      </c>
      <c r="Q54" s="248">
        <v>131.94696315854554</v>
      </c>
      <c r="R54" s="403">
        <v>0.10261491726633862</v>
      </c>
      <c r="S54" s="100">
        <v>8372.4546779364609</v>
      </c>
      <c r="T54" s="259">
        <v>3497.9487974800963</v>
      </c>
      <c r="U54" s="262">
        <f t="shared" si="6"/>
        <v>0.41779250315896932</v>
      </c>
      <c r="V54" s="101">
        <f t="shared" si="7"/>
        <v>0.48162221045687736</v>
      </c>
      <c r="W54" s="260">
        <f t="shared" si="8"/>
        <v>0.3687901868134853</v>
      </c>
      <c r="X54" s="262">
        <f t="shared" si="9"/>
        <v>0.31991418158043083</v>
      </c>
      <c r="Y54" s="262">
        <f t="shared" si="10"/>
        <v>0.2871921629760798</v>
      </c>
      <c r="Z54" s="102">
        <v>19</v>
      </c>
      <c r="AA54" s="382">
        <f t="shared" si="11"/>
        <v>6.6099999999999994</v>
      </c>
      <c r="AB54" s="263">
        <f t="shared" si="12"/>
        <v>0.34789473684210526</v>
      </c>
      <c r="AC54" s="207">
        <v>148</v>
      </c>
      <c r="AD54" s="87" t="s">
        <v>52</v>
      </c>
      <c r="AE54" s="96">
        <v>6862</v>
      </c>
      <c r="AF54" s="96">
        <v>22657698.134733599</v>
      </c>
      <c r="AG54" s="103">
        <v>2021576.5838647422</v>
      </c>
      <c r="AH54" s="93">
        <f t="shared" si="13"/>
        <v>24679274.71859834</v>
      </c>
      <c r="AI54" s="227">
        <v>-678015</v>
      </c>
      <c r="AJ54" s="104">
        <v>3668795.4861727157</v>
      </c>
      <c r="AK54" s="94">
        <v>27670055.204771057</v>
      </c>
      <c r="AL54" s="92">
        <v>4032.3601289377816</v>
      </c>
      <c r="AM54" s="105">
        <v>1415218.6874837093</v>
      </c>
      <c r="AN54" s="106">
        <v>5.3903161291896318E-2</v>
      </c>
      <c r="AO54" s="105">
        <v>231.16764055102203</v>
      </c>
      <c r="AP54" s="107">
        <v>4.2505072026862045E-2</v>
      </c>
      <c r="AQ54" s="107">
        <v>0.11568799554995013</v>
      </c>
    </row>
    <row r="55" spans="1:43" x14ac:dyDescent="0.25">
      <c r="A55" s="95">
        <v>149</v>
      </c>
      <c r="B55" s="87" t="s">
        <v>53</v>
      </c>
      <c r="C55" s="248">
        <v>5321</v>
      </c>
      <c r="D55" s="200">
        <v>438.45974387616997</v>
      </c>
      <c r="E55" s="200">
        <v>139.12077011501259</v>
      </c>
      <c r="F55" s="200">
        <v>163.8272464559964</v>
      </c>
      <c r="G55" s="200">
        <v>112.94548515592372</v>
      </c>
      <c r="H55" s="282">
        <v>-209.54801728998308</v>
      </c>
      <c r="I55" s="367">
        <v>644.80522831311964</v>
      </c>
      <c r="J55" s="402">
        <v>0.66710640637609431</v>
      </c>
      <c r="K55" s="99">
        <v>-889.15575918109619</v>
      </c>
      <c r="L55" s="403">
        <v>-0.57497992105911466</v>
      </c>
      <c r="M55" s="99">
        <v>-821.34134091739315</v>
      </c>
      <c r="N55" s="403">
        <v>-0.65196113166705361</v>
      </c>
      <c r="O55" s="248">
        <v>163.8272464559964</v>
      </c>
      <c r="P55" s="248">
        <v>112.94548515592372</v>
      </c>
      <c r="Q55" s="248">
        <v>276.77273161192011</v>
      </c>
      <c r="R55" s="403">
        <v>0.4211033394679638</v>
      </c>
      <c r="S55" s="100">
        <v>6599.5423792520205</v>
      </c>
      <c r="T55" s="259">
        <v>2910.8119437045416</v>
      </c>
      <c r="U55" s="262">
        <f t="shared" si="6"/>
        <v>0.44106269441585849</v>
      </c>
      <c r="V55" s="101">
        <f t="shared" si="7"/>
        <v>0.23243444762424148</v>
      </c>
      <c r="W55" s="260">
        <f t="shared" si="8"/>
        <v>0.22152074430905586</v>
      </c>
      <c r="X55" s="262">
        <f t="shared" si="9"/>
        <v>0.42035308170805163</v>
      </c>
      <c r="Y55" s="262">
        <f t="shared" si="10"/>
        <v>0.23992298350585484</v>
      </c>
      <c r="Z55" s="102">
        <v>20.75</v>
      </c>
      <c r="AA55" s="382">
        <f t="shared" si="11"/>
        <v>8.36</v>
      </c>
      <c r="AB55" s="263">
        <f t="shared" si="12"/>
        <v>0.40289156626506023</v>
      </c>
      <c r="AC55" s="207">
        <v>149</v>
      </c>
      <c r="AD55" s="87" t="s">
        <v>53</v>
      </c>
      <c r="AE55" s="96">
        <v>5321</v>
      </c>
      <c r="AF55" s="96">
        <v>7176787.7614860348</v>
      </c>
      <c r="AG55" s="103">
        <v>-473386.18929948518</v>
      </c>
      <c r="AH55" s="93">
        <f t="shared" si="13"/>
        <v>6703401.5721865501</v>
      </c>
      <c r="AI55" s="227">
        <v>-1115005</v>
      </c>
      <c r="AJ55" s="104">
        <v>2573809.8422701713</v>
      </c>
      <c r="AK55" s="94">
        <v>8162206.4144567214</v>
      </c>
      <c r="AL55" s="92">
        <v>1533.9609874942157</v>
      </c>
      <c r="AM55" s="105">
        <v>554663.79472740274</v>
      </c>
      <c r="AN55" s="106">
        <v>7.2909719005575288E-2</v>
      </c>
      <c r="AO55" s="105">
        <v>121.49484940856428</v>
      </c>
      <c r="AP55" s="107">
        <v>5.3571105561220467E-2</v>
      </c>
      <c r="AQ55" s="107">
        <v>0.12209985727861516</v>
      </c>
    </row>
    <row r="56" spans="1:43" x14ac:dyDescent="0.25">
      <c r="A56" s="95">
        <v>151</v>
      </c>
      <c r="B56" s="87" t="s">
        <v>54</v>
      </c>
      <c r="C56" s="248">
        <v>1925</v>
      </c>
      <c r="D56" s="200">
        <v>594.132873095224</v>
      </c>
      <c r="E56" s="200">
        <v>238.91874450131573</v>
      </c>
      <c r="F56" s="200">
        <v>84.847861288290375</v>
      </c>
      <c r="G56" s="200">
        <v>-6.7467790055093246</v>
      </c>
      <c r="H56" s="282">
        <v>-264.36779220779221</v>
      </c>
      <c r="I56" s="367">
        <v>646.78490767152857</v>
      </c>
      <c r="J56" s="402">
        <v>0.91160267236768289</v>
      </c>
      <c r="K56" s="99">
        <v>-3645.5654888382587</v>
      </c>
      <c r="L56" s="403">
        <v>-0.84833645042370531</v>
      </c>
      <c r="M56" s="99">
        <v>-3144.2004806237519</v>
      </c>
      <c r="N56" s="403">
        <v>-0.84107011952153288</v>
      </c>
      <c r="O56" s="248">
        <v>84.847861288290375</v>
      </c>
      <c r="P56" s="248">
        <v>-6.7467790055093246</v>
      </c>
      <c r="Q56" s="248">
        <v>78.10108228278105</v>
      </c>
      <c r="R56" s="403">
        <v>0.11983372499299572</v>
      </c>
      <c r="S56" s="100">
        <v>7577.0405194805198</v>
      </c>
      <c r="T56" s="259">
        <v>2280.8743995188197</v>
      </c>
      <c r="U56" s="262">
        <f t="shared" si="6"/>
        <v>0.30102444267715173</v>
      </c>
      <c r="V56" s="101">
        <f t="shared" si="7"/>
        <v>0.56649431733592859</v>
      </c>
      <c r="W56" s="260">
        <f t="shared" si="8"/>
        <v>0.28356884000626087</v>
      </c>
      <c r="X56" s="262">
        <f t="shared" si="9"/>
        <v>0.15068315676125715</v>
      </c>
      <c r="Y56" s="262">
        <f t="shared" si="10"/>
        <v>0.13248774514102063</v>
      </c>
      <c r="Z56" s="102">
        <v>22.5</v>
      </c>
      <c r="AA56" s="382">
        <f t="shared" si="11"/>
        <v>10.11</v>
      </c>
      <c r="AB56" s="263">
        <f t="shared" si="12"/>
        <v>0.44933333333333331</v>
      </c>
      <c r="AC56" s="207">
        <v>151</v>
      </c>
      <c r="AD56" s="87" t="s">
        <v>54</v>
      </c>
      <c r="AE56" s="96">
        <v>1925</v>
      </c>
      <c r="AF56" s="96">
        <v>5435952.9622684969</v>
      </c>
      <c r="AG56" s="103">
        <v>1760338.7436405318</v>
      </c>
      <c r="AH56" s="93">
        <f t="shared" si="13"/>
        <v>7196291.7059090286</v>
      </c>
      <c r="AI56" s="227">
        <v>-508908</v>
      </c>
      <c r="AJ56" s="104">
        <v>1575390.8073723121</v>
      </c>
      <c r="AK56" s="94">
        <v>8262774.5132813407</v>
      </c>
      <c r="AL56" s="92">
        <v>4292.3503965097871</v>
      </c>
      <c r="AM56" s="105">
        <v>589272.85608064197</v>
      </c>
      <c r="AN56" s="106">
        <v>7.6793214155062725E-2</v>
      </c>
      <c r="AO56" s="105">
        <v>359.23832208605609</v>
      </c>
      <c r="AP56" s="107">
        <v>7.1157189953217959E-2</v>
      </c>
      <c r="AQ56" s="107">
        <v>8.302562086440779E-2</v>
      </c>
    </row>
    <row r="57" spans="1:43" x14ac:dyDescent="0.25">
      <c r="A57" s="95">
        <v>152</v>
      </c>
      <c r="B57" s="87" t="s">
        <v>55</v>
      </c>
      <c r="C57" s="248">
        <v>4471</v>
      </c>
      <c r="D57" s="200">
        <v>810.58258910367647</v>
      </c>
      <c r="E57" s="200">
        <v>188.10962397189309</v>
      </c>
      <c r="F57" s="200">
        <v>230.90256607671617</v>
      </c>
      <c r="G57" s="200">
        <v>71.995716598563305</v>
      </c>
      <c r="H57" s="282">
        <v>18.609036009841198</v>
      </c>
      <c r="I57" s="367">
        <v>1320.1995317606902</v>
      </c>
      <c r="J57" s="402">
        <v>0.61143882334195943</v>
      </c>
      <c r="K57" s="99">
        <v>-1996.4000766808113</v>
      </c>
      <c r="L57" s="403">
        <v>-0.60094574446817139</v>
      </c>
      <c r="M57" s="99">
        <v>-1840.0775732995339</v>
      </c>
      <c r="N57" s="403">
        <v>-0.69419595895357433</v>
      </c>
      <c r="O57" s="248">
        <v>230.90256607671617</v>
      </c>
      <c r="P57" s="248">
        <v>71.995716598563305</v>
      </c>
      <c r="Q57" s="248">
        <v>302.89828267527946</v>
      </c>
      <c r="R57" s="403">
        <v>0.22848229414360743</v>
      </c>
      <c r="S57" s="100">
        <v>6640.7662715276228</v>
      </c>
      <c r="T57" s="259">
        <v>2927.6052332084487</v>
      </c>
      <c r="U57" s="262">
        <f t="shared" si="6"/>
        <v>0.44085352706367587</v>
      </c>
      <c r="V57" s="101">
        <f t="shared" si="7"/>
        <v>0.49943025741795311</v>
      </c>
      <c r="W57" s="260">
        <f t="shared" si="8"/>
        <v>0.45094861724708857</v>
      </c>
      <c r="X57" s="262">
        <f t="shared" si="9"/>
        <v>0.39805815824149582</v>
      </c>
      <c r="Y57" s="262">
        <f t="shared" si="10"/>
        <v>0.30673019634210508</v>
      </c>
      <c r="Z57" s="102">
        <v>21.5</v>
      </c>
      <c r="AA57" s="382">
        <f t="shared" si="11"/>
        <v>9.11</v>
      </c>
      <c r="AB57" s="263">
        <f t="shared" si="12"/>
        <v>0.42372093023255814</v>
      </c>
      <c r="AC57" s="207">
        <v>152</v>
      </c>
      <c r="AD57" s="87" t="s">
        <v>55</v>
      </c>
      <c r="AE57" s="96">
        <v>4471</v>
      </c>
      <c r="AF57" s="96">
        <v>8078942.7527567251</v>
      </c>
      <c r="AG57" s="103">
        <v>3772158.8333480288</v>
      </c>
      <c r="AH57" s="93">
        <f t="shared" si="13"/>
        <v>11851101.586104754</v>
      </c>
      <c r="AI57" s="226">
        <v>83201</v>
      </c>
      <c r="AJ57" s="104">
        <v>2894214.2632371993</v>
      </c>
      <c r="AK57" s="94">
        <v>14828516.849341953</v>
      </c>
      <c r="AL57" s="92">
        <v>3316.5996084415015</v>
      </c>
      <c r="AM57" s="105">
        <v>128096.16632960923</v>
      </c>
      <c r="AN57" s="106">
        <v>8.7137755504939976E-3</v>
      </c>
      <c r="AO57" s="105">
        <v>65.732584334393323</v>
      </c>
      <c r="AP57" s="107">
        <v>-8.6289313377142518E-3</v>
      </c>
      <c r="AQ57" s="107">
        <v>9.6963651080038016E-2</v>
      </c>
    </row>
    <row r="58" spans="1:43" x14ac:dyDescent="0.25">
      <c r="A58" s="95">
        <v>165</v>
      </c>
      <c r="B58" s="87" t="s">
        <v>57</v>
      </c>
      <c r="C58" s="248">
        <v>16237</v>
      </c>
      <c r="D58" s="200">
        <v>539.74321085432177</v>
      </c>
      <c r="E58" s="200">
        <v>135.41005192520811</v>
      </c>
      <c r="F58" s="200">
        <v>34.07936681059099</v>
      </c>
      <c r="G58" s="200">
        <v>-1.6296797735973172</v>
      </c>
      <c r="H58" s="282">
        <v>-126.08492948204717</v>
      </c>
      <c r="I58" s="367">
        <v>581.51802033447632</v>
      </c>
      <c r="J58" s="402">
        <v>0.94678419946643821</v>
      </c>
      <c r="K58" s="99">
        <v>-1318.4494494263702</v>
      </c>
      <c r="L58" s="403">
        <v>-0.69813531369574178</v>
      </c>
      <c r="M58" s="99">
        <v>-1013.617056856223</v>
      </c>
      <c r="N58" s="403">
        <v>-0.65253185492517163</v>
      </c>
      <c r="O58" s="248">
        <v>34.07936681059099</v>
      </c>
      <c r="P58" s="248">
        <v>-1.6296797735973172</v>
      </c>
      <c r="Q58" s="248">
        <v>32.449687036993673</v>
      </c>
      <c r="R58" s="403">
        <v>5.6921236518431534E-2</v>
      </c>
      <c r="S58" s="100">
        <v>5941.6211948019954</v>
      </c>
      <c r="T58" s="259">
        <v>2411.9066708402693</v>
      </c>
      <c r="U58" s="262">
        <f t="shared" si="6"/>
        <v>0.40593410312833755</v>
      </c>
      <c r="V58" s="101">
        <f t="shared" si="7"/>
        <v>0.31977256837292589</v>
      </c>
      <c r="W58" s="260">
        <f t="shared" si="8"/>
        <v>0.24110303577040351</v>
      </c>
      <c r="X58" s="262">
        <f t="shared" si="9"/>
        <v>0.30606735619935294</v>
      </c>
      <c r="Y58" s="262">
        <f t="shared" si="10"/>
        <v>0.28898828113441083</v>
      </c>
      <c r="Z58" s="102">
        <v>21</v>
      </c>
      <c r="AA58" s="382">
        <f t="shared" si="11"/>
        <v>8.61</v>
      </c>
      <c r="AB58" s="263">
        <f t="shared" si="12"/>
        <v>0.41</v>
      </c>
      <c r="AC58" s="207">
        <v>165</v>
      </c>
      <c r="AD58" s="87" t="s">
        <v>57</v>
      </c>
      <c r="AE58" s="96">
        <v>16237</v>
      </c>
      <c r="AF58" s="96">
        <v>19884771.251366794</v>
      </c>
      <c r="AG58" s="103">
        <v>5337139.4154493213</v>
      </c>
      <c r="AH58" s="93">
        <f t="shared" si="13"/>
        <v>25221910.666816115</v>
      </c>
      <c r="AI58" s="227">
        <v>-2047241</v>
      </c>
      <c r="AJ58" s="104">
        <v>7675102.1396907493</v>
      </c>
      <c r="AK58" s="94">
        <v>30849771.806506865</v>
      </c>
      <c r="AL58" s="92">
        <v>1899.9674697608466</v>
      </c>
      <c r="AM58" s="105">
        <v>2317616.5663752705</v>
      </c>
      <c r="AN58" s="106">
        <v>8.1228233439423175E-2</v>
      </c>
      <c r="AO58" s="105">
        <v>161.57989648773423</v>
      </c>
      <c r="AP58" s="107">
        <v>5.4261197959249774E-2</v>
      </c>
      <c r="AQ58" s="107">
        <v>0.12187290965172237</v>
      </c>
    </row>
    <row r="59" spans="1:43" x14ac:dyDescent="0.25">
      <c r="A59" s="95">
        <v>167</v>
      </c>
      <c r="B59" s="87" t="s">
        <v>58</v>
      </c>
      <c r="C59" s="248">
        <v>76935</v>
      </c>
      <c r="D59" s="200">
        <v>383.05543848372167</v>
      </c>
      <c r="E59" s="200">
        <v>148.6445170706875</v>
      </c>
      <c r="F59" s="200">
        <v>30.088367687201611</v>
      </c>
      <c r="G59" s="200">
        <v>50.542407651876061</v>
      </c>
      <c r="H59" s="282">
        <v>-1.1159940209267563</v>
      </c>
      <c r="I59" s="367">
        <v>611.21473687256002</v>
      </c>
      <c r="J59" s="402">
        <v>0.65012709200491292</v>
      </c>
      <c r="K59" s="99">
        <v>-1665.4542761425648</v>
      </c>
      <c r="L59" s="403">
        <v>-0.73867362379304191</v>
      </c>
      <c r="M59" s="99">
        <v>-1377.8302144868169</v>
      </c>
      <c r="N59" s="403">
        <v>-0.78246433103846147</v>
      </c>
      <c r="O59" s="248">
        <v>30.088367687201611</v>
      </c>
      <c r="P59" s="248">
        <v>50.542407651876061</v>
      </c>
      <c r="Q59" s="248">
        <v>80.630775339077672</v>
      </c>
      <c r="R59" s="403">
        <v>0.13684768895279284</v>
      </c>
      <c r="S59" s="100">
        <v>5960.9280561512969</v>
      </c>
      <c r="T59" s="259">
        <v>2333.2581285459996</v>
      </c>
      <c r="U59" s="262">
        <f t="shared" si="6"/>
        <v>0.39142531273099768</v>
      </c>
      <c r="V59" s="101">
        <f t="shared" si="7"/>
        <v>0.38193197293595044</v>
      </c>
      <c r="W59" s="260">
        <f t="shared" si="8"/>
        <v>0.26195761600258372</v>
      </c>
      <c r="X59" s="262">
        <f t="shared" si="9"/>
        <v>0.26846886103267725</v>
      </c>
      <c r="Y59" s="262">
        <f t="shared" si="10"/>
        <v>0.23305274438237261</v>
      </c>
      <c r="Z59" s="102">
        <v>20.5</v>
      </c>
      <c r="AA59" s="382">
        <f t="shared" si="11"/>
        <v>8.11</v>
      </c>
      <c r="AB59" s="263">
        <f t="shared" si="12"/>
        <v>0.39560975609756094</v>
      </c>
      <c r="AC59" s="207">
        <v>167</v>
      </c>
      <c r="AD59" s="87" t="s">
        <v>58</v>
      </c>
      <c r="AE59" s="96">
        <v>76935</v>
      </c>
      <c r="AF59" s="96">
        <v>89102639.425383925</v>
      </c>
      <c r="AG59" s="103">
        <v>46371098.285904482</v>
      </c>
      <c r="AH59" s="93">
        <f t="shared" si="13"/>
        <v>135473737.71128839</v>
      </c>
      <c r="AI59" s="227">
        <v>-85859</v>
      </c>
      <c r="AJ59" s="104">
        <v>39767651.805030242</v>
      </c>
      <c r="AK59" s="94">
        <v>175155530.51631862</v>
      </c>
      <c r="AL59" s="92">
        <v>2276.6690130151246</v>
      </c>
      <c r="AM59" s="105">
        <v>10107746.19236362</v>
      </c>
      <c r="AN59" s="106">
        <v>6.124133222245616E-2</v>
      </c>
      <c r="AO59" s="105">
        <v>129.00753840282778</v>
      </c>
      <c r="AP59" s="107">
        <v>3.1589269091695016E-2</v>
      </c>
      <c r="AQ59" s="107">
        <v>0.12015203096850069</v>
      </c>
    </row>
    <row r="60" spans="1:43" x14ac:dyDescent="0.25">
      <c r="A60" s="95">
        <v>169</v>
      </c>
      <c r="B60" s="87" t="s">
        <v>59</v>
      </c>
      <c r="C60" s="248">
        <v>5061</v>
      </c>
      <c r="D60" s="200">
        <v>395.20044074065396</v>
      </c>
      <c r="E60" s="200">
        <v>162.10742596486347</v>
      </c>
      <c r="F60" s="200">
        <v>124.46655864181663</v>
      </c>
      <c r="G60" s="200">
        <v>102.76421416641296</v>
      </c>
      <c r="H60" s="282">
        <v>-255.17170519660147</v>
      </c>
      <c r="I60" s="367">
        <v>529.36693431714559</v>
      </c>
      <c r="J60" s="402">
        <v>0.75558683951126038</v>
      </c>
      <c r="K60" s="99">
        <v>-1478.6012616906633</v>
      </c>
      <c r="L60" s="403">
        <v>-0.73869526562374987</v>
      </c>
      <c r="M60" s="99">
        <v>-1308.2602387256275</v>
      </c>
      <c r="N60" s="403">
        <v>-0.76800143055578141</v>
      </c>
      <c r="O60" s="248">
        <v>124.46655864181663</v>
      </c>
      <c r="P60" s="248">
        <v>102.76421416641296</v>
      </c>
      <c r="Q60" s="248">
        <v>227.23077280822957</v>
      </c>
      <c r="R60" s="403">
        <v>0.43444430665132489</v>
      </c>
      <c r="S60" s="100">
        <v>6039.0574985180792</v>
      </c>
      <c r="T60" s="259">
        <v>2350.3186878402453</v>
      </c>
      <c r="U60" s="262">
        <f t="shared" si="6"/>
        <v>0.38918634048723472</v>
      </c>
      <c r="V60" s="101">
        <f t="shared" si="7"/>
        <v>0.33249694948268715</v>
      </c>
      <c r="W60" s="260">
        <f t="shared" si="8"/>
        <v>0.2252319811163955</v>
      </c>
      <c r="X60" s="262">
        <f t="shared" si="9"/>
        <v>0.26363312694375313</v>
      </c>
      <c r="Y60" s="262">
        <f t="shared" si="10"/>
        <v>0.15046859910909716</v>
      </c>
      <c r="Z60" s="102">
        <v>21.250000000000004</v>
      </c>
      <c r="AA60" s="382">
        <f t="shared" si="11"/>
        <v>8.860000000000003</v>
      </c>
      <c r="AB60" s="263">
        <f t="shared" si="12"/>
        <v>0.41694117647058831</v>
      </c>
      <c r="AC60" s="207">
        <v>169</v>
      </c>
      <c r="AD60" s="87" t="s">
        <v>59</v>
      </c>
      <c r="AE60" s="96">
        <v>5061</v>
      </c>
      <c r="AF60" s="96">
        <v>6589353.6290467866</v>
      </c>
      <c r="AG60" s="103">
        <v>2031860.8697320623</v>
      </c>
      <c r="AH60" s="93">
        <f t="shared" si="13"/>
        <v>8621214.4987788498</v>
      </c>
      <c r="AI60" s="227">
        <v>-1291424</v>
      </c>
      <c r="AJ60" s="104">
        <v>2832536.5412166691</v>
      </c>
      <c r="AK60" s="94">
        <v>10162327.039995519</v>
      </c>
      <c r="AL60" s="92">
        <v>2007.9681960078087</v>
      </c>
      <c r="AM60" s="105">
        <v>-154394.35192067549</v>
      </c>
      <c r="AN60" s="106">
        <v>-1.4965447457140138E-2</v>
      </c>
      <c r="AO60" s="105">
        <v>-1.9132362766633833</v>
      </c>
      <c r="AP60" s="107">
        <v>-5.027937092652135E-2</v>
      </c>
      <c r="AQ60" s="107">
        <v>0.10536059026232669</v>
      </c>
    </row>
    <row r="61" spans="1:43" x14ac:dyDescent="0.25">
      <c r="A61" s="95">
        <v>171</v>
      </c>
      <c r="B61" s="87" t="s">
        <v>60</v>
      </c>
      <c r="C61" s="248">
        <v>4689</v>
      </c>
      <c r="D61" s="200">
        <v>374.26522446014025</v>
      </c>
      <c r="E61" s="200">
        <v>183.77932529641035</v>
      </c>
      <c r="F61" s="200">
        <v>193.49341923778357</v>
      </c>
      <c r="G61" s="200">
        <v>99.010172959565466</v>
      </c>
      <c r="H61" s="282">
        <v>-28.933461292386436</v>
      </c>
      <c r="I61" s="367">
        <v>821.61468066151315</v>
      </c>
      <c r="J61" s="402">
        <v>0.4559101655057734</v>
      </c>
      <c r="K61" s="99">
        <v>-2095.1294650926034</v>
      </c>
      <c r="L61" s="403">
        <v>-0.71848243822297242</v>
      </c>
      <c r="M61" s="99">
        <v>-1936.0000641055901</v>
      </c>
      <c r="N61" s="403">
        <v>-0.83799902707602325</v>
      </c>
      <c r="O61" s="248">
        <v>193.49341923778357</v>
      </c>
      <c r="P61" s="248">
        <v>99.010172959565466</v>
      </c>
      <c r="Q61" s="248">
        <v>292.50359219734901</v>
      </c>
      <c r="R61" s="403">
        <v>0.35631245548417007</v>
      </c>
      <c r="S61" s="100">
        <v>6593.7306461932185</v>
      </c>
      <c r="T61" s="259">
        <v>2351.8944746723528</v>
      </c>
      <c r="U61" s="262">
        <f t="shared" si="6"/>
        <v>0.35668646489680017</v>
      </c>
      <c r="V61" s="101">
        <f t="shared" si="7"/>
        <v>0.4423511214304835</v>
      </c>
      <c r="W61" s="260">
        <f t="shared" si="8"/>
        <v>0.3493416433047975</v>
      </c>
      <c r="X61" s="262">
        <f t="shared" si="9"/>
        <v>0.28168897908221796</v>
      </c>
      <c r="Y61" s="262">
        <f t="shared" si="10"/>
        <v>0.18140469716357785</v>
      </c>
      <c r="Z61" s="102">
        <v>21.25</v>
      </c>
      <c r="AA61" s="382">
        <f t="shared" si="11"/>
        <v>8.86</v>
      </c>
      <c r="AB61" s="263">
        <f t="shared" si="12"/>
        <v>0.4169411764705882</v>
      </c>
      <c r="AC61" s="207">
        <v>171</v>
      </c>
      <c r="AD61" s="87" t="s">
        <v>60</v>
      </c>
      <c r="AE61" s="96">
        <v>4689</v>
      </c>
      <c r="AF61" s="96">
        <v>8243531.1600471847</v>
      </c>
      <c r="AG61" s="103">
        <v>2589302.7780375248</v>
      </c>
      <c r="AH61" s="93">
        <f t="shared" si="13"/>
        <v>10832833.93808471</v>
      </c>
      <c r="AI61" s="227">
        <v>-135669</v>
      </c>
      <c r="AJ61" s="104">
        <v>2979448.3613563422</v>
      </c>
      <c r="AK61" s="94">
        <v>13676613.299441053</v>
      </c>
      <c r="AL61" s="92">
        <v>2916.7441457541167</v>
      </c>
      <c r="AM61" s="105">
        <v>641252.7277467642</v>
      </c>
      <c r="AN61" s="106">
        <v>4.9193324896529236E-2</v>
      </c>
      <c r="AO61" s="105">
        <v>182.24434048994863</v>
      </c>
      <c r="AP61" s="107">
        <v>3.4842890292408724E-2</v>
      </c>
      <c r="AQ61" s="107">
        <v>0.10097232407577961</v>
      </c>
    </row>
    <row r="62" spans="1:43" x14ac:dyDescent="0.25">
      <c r="A62" s="95">
        <v>172</v>
      </c>
      <c r="B62" s="87" t="s">
        <v>61</v>
      </c>
      <c r="C62" s="248">
        <v>4297</v>
      </c>
      <c r="D62" s="200">
        <v>390.58580990225488</v>
      </c>
      <c r="E62" s="200">
        <v>201.39023858815719</v>
      </c>
      <c r="F62" s="200">
        <v>-181.84048684964614</v>
      </c>
      <c r="G62" s="200">
        <v>-157.7524334954681</v>
      </c>
      <c r="H62" s="282">
        <v>18.336048405864556</v>
      </c>
      <c r="I62" s="367">
        <v>270.71917655116238</v>
      </c>
      <c r="J62" s="402">
        <v>1.5150706358583748</v>
      </c>
      <c r="K62" s="99">
        <v>-3726.3422755583451</v>
      </c>
      <c r="L62" s="403">
        <v>-0.93529338247685434</v>
      </c>
      <c r="M62" s="99">
        <v>-2891.0446131092722</v>
      </c>
      <c r="N62" s="403">
        <v>-0.88097812381206009</v>
      </c>
      <c r="O62" s="248">
        <v>-181.84048684964614</v>
      </c>
      <c r="P62" s="248">
        <v>-157.7524334954681</v>
      </c>
      <c r="Q62" s="248">
        <v>-339.59292034511424</v>
      </c>
      <c r="R62" s="403">
        <v>-1.3172707474678393</v>
      </c>
      <c r="S62" s="100">
        <v>7825.6923434954615</v>
      </c>
      <c r="T62" s="259">
        <v>2415.8518025306457</v>
      </c>
      <c r="U62" s="262">
        <f t="shared" si="6"/>
        <v>0.30870774066893225</v>
      </c>
      <c r="V62" s="101">
        <f t="shared" si="7"/>
        <v>0.51076138399841065</v>
      </c>
      <c r="W62" s="260">
        <f t="shared" si="8"/>
        <v>0.11205951303286876</v>
      </c>
      <c r="X62" s="262">
        <f t="shared" si="9"/>
        <v>6.7729550769925345E-2</v>
      </c>
      <c r="Y62" s="262">
        <f t="shared" si="10"/>
        <v>0.15269019608747211</v>
      </c>
      <c r="Z62" s="102">
        <v>21</v>
      </c>
      <c r="AA62" s="382">
        <f t="shared" si="11"/>
        <v>8.61</v>
      </c>
      <c r="AB62" s="263">
        <f t="shared" si="12"/>
        <v>0.41</v>
      </c>
      <c r="AC62" s="207">
        <v>172</v>
      </c>
      <c r="AD62" s="87" t="s">
        <v>61</v>
      </c>
      <c r="AE62" s="96">
        <v>4297</v>
      </c>
      <c r="AF62" s="96">
        <v>10547287.154875703</v>
      </c>
      <c r="AG62" s="103">
        <v>3553878.7728048279</v>
      </c>
      <c r="AH62" s="93">
        <f t="shared" si="13"/>
        <v>14101165.927680532</v>
      </c>
      <c r="AI62" s="226">
        <v>78790</v>
      </c>
      <c r="AJ62" s="104">
        <v>2995417.132034021</v>
      </c>
      <c r="AK62" s="94">
        <v>17175373.059714552</v>
      </c>
      <c r="AL62" s="92">
        <v>3997.0614521095072</v>
      </c>
      <c r="AM62" s="105">
        <v>777108.32144792005</v>
      </c>
      <c r="AN62" s="106">
        <v>4.7389667983251733E-2</v>
      </c>
      <c r="AO62" s="105">
        <v>250.59932319321024</v>
      </c>
      <c r="AP62" s="107">
        <v>3.3866478896118046E-2</v>
      </c>
      <c r="AQ62" s="107">
        <v>9.4922547350154485E-2</v>
      </c>
    </row>
    <row r="63" spans="1:43" x14ac:dyDescent="0.25">
      <c r="A63" s="95">
        <v>176</v>
      </c>
      <c r="B63" s="87" t="s">
        <v>62</v>
      </c>
      <c r="C63" s="248">
        <v>4527</v>
      </c>
      <c r="D63" s="200">
        <v>758.57176758704543</v>
      </c>
      <c r="E63" s="200">
        <v>205.23773178381066</v>
      </c>
      <c r="F63" s="200">
        <v>-137.97501948178248</v>
      </c>
      <c r="G63" s="200">
        <v>-114.83829745686802</v>
      </c>
      <c r="H63" s="282">
        <v>-22.87563507841838</v>
      </c>
      <c r="I63" s="367">
        <v>688.12054735378729</v>
      </c>
      <c r="J63" s="402">
        <v>1.0981595413289158</v>
      </c>
      <c r="K63" s="99">
        <v>-4179.786715175951</v>
      </c>
      <c r="L63" s="403">
        <v>-0.85817494926523163</v>
      </c>
      <c r="M63" s="99">
        <v>-3424.8708296874047</v>
      </c>
      <c r="N63" s="403">
        <v>-0.81867283942625102</v>
      </c>
      <c r="O63" s="248">
        <v>-137.97501948178248</v>
      </c>
      <c r="P63" s="248">
        <v>-114.83829745686802</v>
      </c>
      <c r="Q63" s="248">
        <v>-252.8133169386505</v>
      </c>
      <c r="R63" s="403">
        <v>-0.3659895715000131</v>
      </c>
      <c r="S63" s="100">
        <v>8056.8126794786831</v>
      </c>
      <c r="T63" s="259">
        <v>2372.804112135937</v>
      </c>
      <c r="U63" s="262">
        <f t="shared" si="6"/>
        <v>0.29450903310432552</v>
      </c>
      <c r="V63" s="101">
        <f t="shared" si="7"/>
        <v>0.60419764690926347</v>
      </c>
      <c r="W63" s="260">
        <f t="shared" si="8"/>
        <v>0.2900030996382415</v>
      </c>
      <c r="X63" s="262">
        <f t="shared" si="9"/>
        <v>0.14135859831400877</v>
      </c>
      <c r="Y63" s="262">
        <f t="shared" si="10"/>
        <v>0.19329330111425672</v>
      </c>
      <c r="Z63" s="102">
        <v>20.75</v>
      </c>
      <c r="AA63" s="382">
        <f t="shared" si="11"/>
        <v>8.36</v>
      </c>
      <c r="AB63" s="263">
        <f t="shared" si="12"/>
        <v>0.40289156626506023</v>
      </c>
      <c r="AC63" s="207">
        <v>176</v>
      </c>
      <c r="AD63" s="87" t="s">
        <v>62</v>
      </c>
      <c r="AE63" s="96">
        <v>4527</v>
      </c>
      <c r="AF63" s="96">
        <v>14405625.419719359</v>
      </c>
      <c r="AG63" s="103">
        <v>4532819.2181420755</v>
      </c>
      <c r="AH63" s="93">
        <f t="shared" si="13"/>
        <v>18938444.637861434</v>
      </c>
      <c r="AI63" s="227">
        <v>-103558</v>
      </c>
      <c r="AJ63" s="104">
        <v>3202129.5396106918</v>
      </c>
      <c r="AK63" s="94">
        <v>22037016.177472126</v>
      </c>
      <c r="AL63" s="92">
        <v>4867.9072625297385</v>
      </c>
      <c r="AM63" s="105">
        <v>770717.03538223356</v>
      </c>
      <c r="AN63" s="106">
        <v>3.624123925995397E-2</v>
      </c>
      <c r="AO63" s="105">
        <v>250.82103975729115</v>
      </c>
      <c r="AP63" s="107">
        <v>2.7873163658502342E-2</v>
      </c>
      <c r="AQ63" s="107">
        <v>9.1761242981372115E-2</v>
      </c>
    </row>
    <row r="64" spans="1:43" x14ac:dyDescent="0.25">
      <c r="A64" s="95">
        <v>177</v>
      </c>
      <c r="B64" s="87" t="s">
        <v>63</v>
      </c>
      <c r="C64" s="248">
        <v>1800</v>
      </c>
      <c r="D64" s="200">
        <v>275.4750036919163</v>
      </c>
      <c r="E64" s="200">
        <v>185.91229201401947</v>
      </c>
      <c r="F64" s="200">
        <v>133.12384118118467</v>
      </c>
      <c r="G64" s="200">
        <v>164.29916674198944</v>
      </c>
      <c r="H64" s="282">
        <v>-266.63611111111112</v>
      </c>
      <c r="I64" s="367">
        <v>492.17419251799885</v>
      </c>
      <c r="J64" s="402">
        <v>0.54472767602729544</v>
      </c>
      <c r="K64" s="99">
        <v>-2125.2622014409385</v>
      </c>
      <c r="L64" s="403">
        <v>-0.80778544808280606</v>
      </c>
      <c r="M64" s="99">
        <v>-1964.6969784568687</v>
      </c>
      <c r="N64" s="403">
        <v>-0.87702952903299902</v>
      </c>
      <c r="O64" s="248">
        <v>133.12384118118467</v>
      </c>
      <c r="P64" s="248">
        <v>164.29916674198944</v>
      </c>
      <c r="Q64" s="248">
        <v>297.42300792317411</v>
      </c>
      <c r="R64" s="403">
        <v>0.58812793078035908</v>
      </c>
      <c r="S64" s="100">
        <v>6586.7722222222219</v>
      </c>
      <c r="T64" s="259">
        <v>2487.3674447843018</v>
      </c>
      <c r="U64" s="262">
        <f t="shared" si="6"/>
        <v>0.37763070603724669</v>
      </c>
      <c r="V64" s="101">
        <f t="shared" si="7"/>
        <v>0.39737769967637893</v>
      </c>
      <c r="W64" s="260">
        <f t="shared" si="8"/>
        <v>0.19786951604196096</v>
      </c>
      <c r="X64" s="262">
        <f t="shared" si="9"/>
        <v>0.18803673459035741</v>
      </c>
      <c r="Y64" s="262">
        <f t="shared" si="10"/>
        <v>7.4405316990438411E-2</v>
      </c>
      <c r="Z64" s="102">
        <v>21</v>
      </c>
      <c r="AA64" s="382">
        <f t="shared" si="11"/>
        <v>8.61</v>
      </c>
      <c r="AB64" s="263">
        <f t="shared" si="12"/>
        <v>0.41</v>
      </c>
      <c r="AC64" s="207">
        <v>177</v>
      </c>
      <c r="AD64" s="87" t="s">
        <v>63</v>
      </c>
      <c r="AE64" s="96">
        <v>1800</v>
      </c>
      <c r="AF64" s="96">
        <v>3466006.0792412087</v>
      </c>
      <c r="AG64" s="103">
        <v>566303.48862660385</v>
      </c>
      <c r="AH64" s="93">
        <f t="shared" si="13"/>
        <v>4032309.5678678127</v>
      </c>
      <c r="AI64" s="227">
        <v>-479945</v>
      </c>
      <c r="AJ64" s="104">
        <v>1159020.9412582738</v>
      </c>
      <c r="AK64" s="94">
        <v>4711385.5091260867</v>
      </c>
      <c r="AL64" s="92">
        <v>2617.4363939589371</v>
      </c>
      <c r="AM64" s="105">
        <v>93542.373001477681</v>
      </c>
      <c r="AN64" s="106">
        <v>2.0256723808938303E-2</v>
      </c>
      <c r="AO64" s="105">
        <v>113.18306634255487</v>
      </c>
      <c r="AP64" s="107">
        <v>3.2609014293984995E-3</v>
      </c>
      <c r="AQ64" s="107">
        <v>9.9413183554016404E-2</v>
      </c>
    </row>
    <row r="65" spans="1:43" x14ac:dyDescent="0.25">
      <c r="A65" s="95">
        <v>178</v>
      </c>
      <c r="B65" s="87" t="s">
        <v>64</v>
      </c>
      <c r="C65" s="248">
        <v>5932</v>
      </c>
      <c r="D65" s="200">
        <v>402.19938332937835</v>
      </c>
      <c r="E65" s="200">
        <v>212.0146206136348</v>
      </c>
      <c r="F65" s="200">
        <v>274.81679230530511</v>
      </c>
      <c r="G65" s="200">
        <v>156.4122875661522</v>
      </c>
      <c r="H65" s="282">
        <v>-97.946392447741061</v>
      </c>
      <c r="I65" s="367">
        <v>947.49669136672924</v>
      </c>
      <c r="J65" s="402">
        <v>0.42644710129863295</v>
      </c>
      <c r="K65" s="99">
        <v>-3078.6135078882976</v>
      </c>
      <c r="L65" s="403">
        <v>-0.76549032321080956</v>
      </c>
      <c r="M65" s="99">
        <v>-2993.0570529356064</v>
      </c>
      <c r="N65" s="403">
        <v>-0.88154079349251591</v>
      </c>
      <c r="O65" s="248">
        <v>274.81679230530511</v>
      </c>
      <c r="P65" s="248">
        <v>156.4122875661522</v>
      </c>
      <c r="Q65" s="248">
        <v>431.22907987145732</v>
      </c>
      <c r="R65" s="403">
        <v>0.45722693452331575</v>
      </c>
      <c r="S65" s="100">
        <v>7275.077714093055</v>
      </c>
      <c r="T65" s="259">
        <v>2477.5952528050461</v>
      </c>
      <c r="U65" s="262">
        <f t="shared" si="6"/>
        <v>0.34055928337446145</v>
      </c>
      <c r="V65" s="101">
        <f t="shared" si="7"/>
        <v>0.55341129778665743</v>
      </c>
      <c r="W65" s="260">
        <f t="shared" si="8"/>
        <v>0.38242593914159578</v>
      </c>
      <c r="X65" s="262">
        <f t="shared" si="9"/>
        <v>0.23533799237339545</v>
      </c>
      <c r="Y65" s="262">
        <f t="shared" si="10"/>
        <v>0.12822987597080668</v>
      </c>
      <c r="Z65" s="102">
        <v>20.75</v>
      </c>
      <c r="AA65" s="382">
        <f t="shared" si="11"/>
        <v>8.36</v>
      </c>
      <c r="AB65" s="263">
        <f t="shared" si="12"/>
        <v>0.40289156626506023</v>
      </c>
      <c r="AC65" s="207">
        <v>178</v>
      </c>
      <c r="AD65" s="87" t="s">
        <v>64</v>
      </c>
      <c r="AE65" s="96">
        <v>5932</v>
      </c>
      <c r="AF65" s="96">
        <v>15560341.631431181</v>
      </c>
      <c r="AG65" s="103">
        <v>4580319.5484927064</v>
      </c>
      <c r="AH65" s="93">
        <f t="shared" si="13"/>
        <v>20140661.179923888</v>
      </c>
      <c r="AI65" s="227">
        <v>-581018</v>
      </c>
      <c r="AJ65" s="104">
        <v>4323242.5220569326</v>
      </c>
      <c r="AK65" s="94">
        <v>23882885.701980822</v>
      </c>
      <c r="AL65" s="92">
        <v>4026.1101992550271</v>
      </c>
      <c r="AM65" s="105">
        <v>368468.55198704451</v>
      </c>
      <c r="AN65" s="106">
        <v>1.5669899433894411E-2</v>
      </c>
      <c r="AO65" s="105">
        <v>181.37227414159042</v>
      </c>
      <c r="AP65" s="107">
        <v>-1.3610217244277578E-3</v>
      </c>
      <c r="AQ65" s="107">
        <v>9.3614744766320035E-2</v>
      </c>
    </row>
    <row r="66" spans="1:43" x14ac:dyDescent="0.25">
      <c r="A66" s="95">
        <v>179</v>
      </c>
      <c r="B66" s="87" t="s">
        <v>65</v>
      </c>
      <c r="C66" s="248">
        <v>143420</v>
      </c>
      <c r="D66" s="200">
        <v>429.58221042891842</v>
      </c>
      <c r="E66" s="200">
        <v>133.41415248850342</v>
      </c>
      <c r="F66" s="200">
        <v>-37.963392757053704</v>
      </c>
      <c r="G66" s="200">
        <v>15.68157677227267</v>
      </c>
      <c r="H66" s="282">
        <v>-158.42644679960955</v>
      </c>
      <c r="I66" s="367">
        <v>382.28810013303126</v>
      </c>
      <c r="J66" s="402">
        <v>1.1047886322932423</v>
      </c>
      <c r="K66" s="99">
        <v>-1146.3359959265299</v>
      </c>
      <c r="L66" s="403">
        <v>-0.74671475339711524</v>
      </c>
      <c r="M66" s="99">
        <v>-793.03117383872996</v>
      </c>
      <c r="N66" s="403">
        <v>-0.64863609710420411</v>
      </c>
      <c r="O66" s="248">
        <v>-37.963392757053704</v>
      </c>
      <c r="P66" s="248">
        <v>15.68157677227267</v>
      </c>
      <c r="Q66" s="248">
        <v>-22.281815984781034</v>
      </c>
      <c r="R66" s="403">
        <v>-5.7303809164390866E-2</v>
      </c>
      <c r="S66" s="100">
        <v>5501.2829451959278</v>
      </c>
      <c r="T66" s="259">
        <v>2249.9319015555207</v>
      </c>
      <c r="U66" s="262">
        <f t="shared" si="6"/>
        <v>0.40898312702136236</v>
      </c>
      <c r="V66" s="101">
        <f t="shared" si="7"/>
        <v>0.27786683784269878</v>
      </c>
      <c r="W66" s="260">
        <f t="shared" si="8"/>
        <v>0.16991096480241524</v>
      </c>
      <c r="X66" s="262">
        <f t="shared" si="9"/>
        <v>0.25008640196009041</v>
      </c>
      <c r="Y66" s="262">
        <f t="shared" si="10"/>
        <v>0.26466278868735604</v>
      </c>
      <c r="Z66" s="102">
        <v>20</v>
      </c>
      <c r="AA66" s="382">
        <f t="shared" si="11"/>
        <v>7.6099999999999994</v>
      </c>
      <c r="AB66" s="263">
        <f t="shared" si="12"/>
        <v>0.38049999999999995</v>
      </c>
      <c r="AC66" s="207">
        <v>179</v>
      </c>
      <c r="AD66" s="87" t="s">
        <v>65</v>
      </c>
      <c r="AE66" s="96">
        <v>143420</v>
      </c>
      <c r="AF66" s="96">
        <v>116930120.88369635</v>
      </c>
      <c r="AG66" s="103">
        <v>58417090.687969789</v>
      </c>
      <c r="AH66" s="93">
        <f t="shared" si="13"/>
        <v>175347211.57166612</v>
      </c>
      <c r="AI66" s="227">
        <v>-22721521</v>
      </c>
      <c r="AJ66" s="104">
        <v>66609577.285196163</v>
      </c>
      <c r="AK66" s="94">
        <v>219235267.85686228</v>
      </c>
      <c r="AL66" s="92">
        <v>1528.6240960595612</v>
      </c>
      <c r="AM66" s="105">
        <v>9202752.4590996802</v>
      </c>
      <c r="AN66" s="106">
        <v>4.3815846521055919E-2</v>
      </c>
      <c r="AO66" s="105">
        <v>53.676656468531746</v>
      </c>
      <c r="AP66" s="107">
        <v>1.52461548673406E-2</v>
      </c>
      <c r="AQ66" s="107">
        <v>0.1270490330124463</v>
      </c>
    </row>
    <row r="67" spans="1:43" x14ac:dyDescent="0.25">
      <c r="A67" s="95">
        <v>181</v>
      </c>
      <c r="B67" s="87" t="s">
        <v>66</v>
      </c>
      <c r="C67" s="248">
        <v>1707</v>
      </c>
      <c r="D67" s="200">
        <v>689.08266490172912</v>
      </c>
      <c r="E67" s="200">
        <v>227.06737229702671</v>
      </c>
      <c r="F67" s="200">
        <v>125.80351858248267</v>
      </c>
      <c r="G67" s="200">
        <v>95.031764798318235</v>
      </c>
      <c r="H67" s="282">
        <v>-216.17809021675453</v>
      </c>
      <c r="I67" s="367">
        <v>920.8072303628021</v>
      </c>
      <c r="J67" s="402">
        <v>0.74266086386363805</v>
      </c>
      <c r="K67" s="99">
        <v>-2379.1069733307095</v>
      </c>
      <c r="L67" s="403">
        <v>-0.71942343362457983</v>
      </c>
      <c r="M67" s="99">
        <v>-2046.5355733894407</v>
      </c>
      <c r="N67" s="403">
        <v>-0.74810715352878654</v>
      </c>
      <c r="O67" s="248">
        <v>125.80351858248267</v>
      </c>
      <c r="P67" s="248">
        <v>95.031764798318235</v>
      </c>
      <c r="Q67" s="248">
        <v>220.83528338080089</v>
      </c>
      <c r="R67" s="403">
        <v>0.23800587459350173</v>
      </c>
      <c r="S67" s="100">
        <v>7017.4012888107791</v>
      </c>
      <c r="T67" s="259">
        <v>2909.586944890063</v>
      </c>
      <c r="U67" s="262">
        <f t="shared" si="6"/>
        <v>0.41462456330228525</v>
      </c>
      <c r="V67" s="101">
        <f t="shared" si="7"/>
        <v>0.47024732773301892</v>
      </c>
      <c r="W67" s="260">
        <f t="shared" si="8"/>
        <v>0.31647352280706437</v>
      </c>
      <c r="X67" s="262">
        <f t="shared" si="9"/>
        <v>0.27903974877048787</v>
      </c>
      <c r="Y67" s="262">
        <f t="shared" si="10"/>
        <v>0.21211822604313169</v>
      </c>
      <c r="Z67" s="102">
        <v>22.5</v>
      </c>
      <c r="AA67" s="382">
        <f t="shared" si="11"/>
        <v>10.11</v>
      </c>
      <c r="AB67" s="263">
        <f t="shared" si="12"/>
        <v>0.44933333333333331</v>
      </c>
      <c r="AC67" s="207">
        <v>181</v>
      </c>
      <c r="AD67" s="87" t="s">
        <v>66</v>
      </c>
      <c r="AE67" s="96">
        <v>1707</v>
      </c>
      <c r="AF67" s="96">
        <v>2920052.2304697144</v>
      </c>
      <c r="AG67" s="103">
        <v>1749648.1022933119</v>
      </c>
      <c r="AH67" s="93">
        <f t="shared" si="13"/>
        <v>4669700.3327630265</v>
      </c>
      <c r="AI67" s="227">
        <v>-369016</v>
      </c>
      <c r="AJ67" s="104">
        <v>1332269.2129417981</v>
      </c>
      <c r="AK67" s="94">
        <v>5632953.5457048248</v>
      </c>
      <c r="AL67" s="92">
        <v>3299.9142036935118</v>
      </c>
      <c r="AM67" s="105">
        <v>170304.35565266479</v>
      </c>
      <c r="AN67" s="106">
        <v>3.1176147273524375E-2</v>
      </c>
      <c r="AO67" s="105">
        <v>158.65532499761775</v>
      </c>
      <c r="AP67" s="107">
        <v>1.5713881504584082E-2</v>
      </c>
      <c r="AQ67" s="107">
        <v>9.0079900900447818E-2</v>
      </c>
    </row>
    <row r="68" spans="1:43" x14ac:dyDescent="0.25">
      <c r="A68" s="95">
        <v>182</v>
      </c>
      <c r="B68" s="87" t="s">
        <v>67</v>
      </c>
      <c r="C68" s="248">
        <v>19887</v>
      </c>
      <c r="D68" s="200">
        <v>21.366244519098892</v>
      </c>
      <c r="E68" s="200">
        <v>151.72946399123404</v>
      </c>
      <c r="F68" s="200">
        <v>8.7041336376645244</v>
      </c>
      <c r="G68" s="200">
        <v>60.184586011787218</v>
      </c>
      <c r="H68" s="282">
        <v>-106.14456680243374</v>
      </c>
      <c r="I68" s="367">
        <v>135.83986135735091</v>
      </c>
      <c r="J68" s="402">
        <v>0.14596818172258136</v>
      </c>
      <c r="K68" s="99">
        <v>-2219.5986516403091</v>
      </c>
      <c r="L68" s="403">
        <v>-0.93813287976387649</v>
      </c>
      <c r="M68" s="99">
        <v>-1910.3878666200014</v>
      </c>
      <c r="N68" s="403">
        <v>-0.98893945953271467</v>
      </c>
      <c r="O68" s="248">
        <v>8.7041336376645244</v>
      </c>
      <c r="P68" s="248">
        <v>60.184586011787218</v>
      </c>
      <c r="Q68" s="248">
        <v>68.888719649451744</v>
      </c>
      <c r="R68" s="403">
        <v>0.47062838485437403</v>
      </c>
      <c r="S68" s="100">
        <v>6921.9307587871472</v>
      </c>
      <c r="T68" s="259">
        <v>2474.997450325026</v>
      </c>
      <c r="U68" s="262">
        <f t="shared" si="6"/>
        <v>0.35755882810343109</v>
      </c>
      <c r="V68" s="101">
        <f t="shared" si="7"/>
        <v>0.34028634424109394</v>
      </c>
      <c r="W68" s="260">
        <f t="shared" si="8"/>
        <v>5.4884849008435106E-2</v>
      </c>
      <c r="X68" s="262">
        <f t="shared" si="9"/>
        <v>5.7670731206850172E-2</v>
      </c>
      <c r="Y68" s="262">
        <f t="shared" si="10"/>
        <v>2.8424066830211366E-2</v>
      </c>
      <c r="Z68" s="102">
        <v>21</v>
      </c>
      <c r="AA68" s="382">
        <f t="shared" si="11"/>
        <v>8.61</v>
      </c>
      <c r="AB68" s="263">
        <f t="shared" si="12"/>
        <v>0.41</v>
      </c>
      <c r="AC68" s="207">
        <v>182</v>
      </c>
      <c r="AD68" s="87" t="s">
        <v>67</v>
      </c>
      <c r="AE68" s="96">
        <v>19887</v>
      </c>
      <c r="AF68" s="96">
        <v>37222128.570208311</v>
      </c>
      <c r="AG68" s="103">
        <v>1194665.4380149751</v>
      </c>
      <c r="AH68" s="93">
        <f t="shared" si="13"/>
        <v>38416794.008223288</v>
      </c>
      <c r="AI68" s="227">
        <v>-2110897</v>
      </c>
      <c r="AJ68" s="104">
        <v>10536708.699761176</v>
      </c>
      <c r="AK68" s="94">
        <v>46842605.707984462</v>
      </c>
      <c r="AL68" s="92">
        <v>2355.4385129976599</v>
      </c>
      <c r="AM68" s="105">
        <v>68345.225161544979</v>
      </c>
      <c r="AN68" s="106">
        <v>1.4611716883614577E-3</v>
      </c>
      <c r="AO68" s="105">
        <v>37.815855043893407</v>
      </c>
      <c r="AP68" s="107">
        <v>-2.0709286244299019E-2</v>
      </c>
      <c r="AQ68" s="107">
        <v>0.11541799121745444</v>
      </c>
    </row>
    <row r="69" spans="1:43" x14ac:dyDescent="0.25">
      <c r="A69" s="95">
        <v>186</v>
      </c>
      <c r="B69" s="87" t="s">
        <v>68</v>
      </c>
      <c r="C69" s="248">
        <v>44455</v>
      </c>
      <c r="D69" s="200">
        <v>330.47911983047442</v>
      </c>
      <c r="E69" s="200">
        <v>103.20707495871815</v>
      </c>
      <c r="F69" s="200">
        <v>-163.14429551529696</v>
      </c>
      <c r="G69" s="200">
        <v>-85.627687153049351</v>
      </c>
      <c r="H69" s="282">
        <v>-7.8695759757057697</v>
      </c>
      <c r="I69" s="367">
        <v>177.04463614514046</v>
      </c>
      <c r="J69" s="402">
        <v>1.8683428519818568</v>
      </c>
      <c r="K69" s="99">
        <v>-805.4192870208833</v>
      </c>
      <c r="L69" s="403">
        <v>-0.81992971526328051</v>
      </c>
      <c r="M69" s="99">
        <v>-296.29231223880646</v>
      </c>
      <c r="N69" s="403">
        <v>-0.4727278511412043</v>
      </c>
      <c r="O69" s="248">
        <v>-163.14429551529696</v>
      </c>
      <c r="P69" s="248">
        <v>-85.627687153049351</v>
      </c>
      <c r="Q69" s="248">
        <v>-248.77198266834631</v>
      </c>
      <c r="R69" s="403">
        <v>-1.4064167074463971</v>
      </c>
      <c r="S69" s="100">
        <v>5769.189194691261</v>
      </c>
      <c r="T69" s="259">
        <v>2374.3807395385443</v>
      </c>
      <c r="U69" s="262">
        <f t="shared" si="6"/>
        <v>0.41156229400890876</v>
      </c>
      <c r="V69" s="101">
        <f t="shared" si="7"/>
        <v>0.17029497387086481</v>
      </c>
      <c r="W69" s="260">
        <f t="shared" si="8"/>
        <v>7.4564552010116414E-2</v>
      </c>
      <c r="X69" s="262">
        <f t="shared" si="9"/>
        <v>0.18020471996020782</v>
      </c>
      <c r="Y69" s="262">
        <f t="shared" si="10"/>
        <v>0.43341705356597526</v>
      </c>
      <c r="Z69" s="102">
        <v>20.25</v>
      </c>
      <c r="AA69" s="382">
        <f t="shared" si="11"/>
        <v>7.8599999999999994</v>
      </c>
      <c r="AB69" s="263">
        <f t="shared" si="12"/>
        <v>0.38814814814814813</v>
      </c>
      <c r="AC69" s="207">
        <v>186</v>
      </c>
      <c r="AD69" s="87" t="s">
        <v>68</v>
      </c>
      <c r="AE69" s="96">
        <v>44455</v>
      </c>
      <c r="AF69" s="96">
        <v>32325447.679625764</v>
      </c>
      <c r="AG69" s="103">
        <v>-4462323.6669858862</v>
      </c>
      <c r="AH69" s="93">
        <f t="shared" si="13"/>
        <v>27863124.01263988</v>
      </c>
      <c r="AI69" s="227">
        <v>-349842</v>
      </c>
      <c r="AJ69" s="104">
        <v>16162151.691705709</v>
      </c>
      <c r="AK69" s="94">
        <v>43675433.704345591</v>
      </c>
      <c r="AL69" s="92">
        <v>982.46392316602385</v>
      </c>
      <c r="AM69" s="105">
        <v>3795372.6311320141</v>
      </c>
      <c r="AN69" s="106">
        <v>9.5169679508872909E-2</v>
      </c>
      <c r="AO69" s="105">
        <v>70.106368472386634</v>
      </c>
      <c r="AP69" s="107">
        <v>6.6400735947060197E-2</v>
      </c>
      <c r="AQ69" s="107">
        <v>0.14553115973136888</v>
      </c>
    </row>
    <row r="70" spans="1:43" x14ac:dyDescent="0.25">
      <c r="A70" s="95">
        <v>202</v>
      </c>
      <c r="B70" s="87" t="s">
        <v>69</v>
      </c>
      <c r="C70" s="248">
        <v>34667</v>
      </c>
      <c r="D70" s="200">
        <v>485.40646882944412</v>
      </c>
      <c r="E70" s="200">
        <v>96.831984699743543</v>
      </c>
      <c r="F70" s="200">
        <v>90.389691924049174</v>
      </c>
      <c r="G70" s="200">
        <v>53.650294834216652</v>
      </c>
      <c r="H70" s="282">
        <v>-100.44134191017395</v>
      </c>
      <c r="I70" s="367">
        <v>625.83709837727952</v>
      </c>
      <c r="J70" s="402">
        <v>0.75672246439978774</v>
      </c>
      <c r="K70" s="99">
        <v>-538.87589613863543</v>
      </c>
      <c r="L70" s="403">
        <v>-0.4565448989667279</v>
      </c>
      <c r="M70" s="99">
        <v>-436.65048875749068</v>
      </c>
      <c r="N70" s="403">
        <v>-0.47356129701599453</v>
      </c>
      <c r="O70" s="248">
        <v>90.389691924049174</v>
      </c>
      <c r="P70" s="248">
        <v>53.650294834216652</v>
      </c>
      <c r="Q70" s="248">
        <v>144.03998675826583</v>
      </c>
      <c r="R70" s="403">
        <v>0.22455055865793608</v>
      </c>
      <c r="S70" s="100">
        <v>5617.3306025903594</v>
      </c>
      <c r="T70" s="259">
        <v>2298.5557571401341</v>
      </c>
      <c r="U70" s="262">
        <f t="shared" si="6"/>
        <v>0.40919004412526205</v>
      </c>
      <c r="V70" s="101">
        <f t="shared" si="7"/>
        <v>0.20734278911389381</v>
      </c>
      <c r="W70" s="260">
        <f t="shared" si="8"/>
        <v>0.27227405575575281</v>
      </c>
      <c r="X70" s="262">
        <f t="shared" si="9"/>
        <v>0.53733160128207702</v>
      </c>
      <c r="Y70" s="262">
        <f t="shared" si="10"/>
        <v>0.41366166075897615</v>
      </c>
      <c r="Z70" s="102">
        <v>20.25</v>
      </c>
      <c r="AA70" s="382">
        <f t="shared" si="11"/>
        <v>7.8599999999999994</v>
      </c>
      <c r="AB70" s="263">
        <f t="shared" si="12"/>
        <v>0.38814814814814813</v>
      </c>
      <c r="AC70" s="207">
        <v>202</v>
      </c>
      <c r="AD70" s="87" t="s">
        <v>69</v>
      </c>
      <c r="AE70" s="96">
        <v>34667</v>
      </c>
      <c r="AF70" s="96">
        <v>34896568.544432983</v>
      </c>
      <c r="AG70" s="103">
        <v>-2931619.9957667128</v>
      </c>
      <c r="AH70" s="93">
        <f t="shared" si="13"/>
        <v>31964948.548666269</v>
      </c>
      <c r="AI70" s="227">
        <v>-3482000</v>
      </c>
      <c r="AJ70" s="104">
        <v>11894156.832216954</v>
      </c>
      <c r="AK70" s="94">
        <v>40377105.380883224</v>
      </c>
      <c r="AL70" s="92">
        <v>1164.7129945159149</v>
      </c>
      <c r="AM70" s="105">
        <v>3527860.2517938837</v>
      </c>
      <c r="AN70" s="106">
        <v>9.5737653225599961E-2</v>
      </c>
      <c r="AO70" s="105">
        <v>78.899719061710357</v>
      </c>
      <c r="AP70" s="107">
        <v>8.5311409771784197E-2</v>
      </c>
      <c r="AQ70" s="107">
        <v>0.15060015523441384</v>
      </c>
    </row>
    <row r="71" spans="1:43" x14ac:dyDescent="0.25">
      <c r="A71" s="95">
        <v>204</v>
      </c>
      <c r="B71" s="87" t="s">
        <v>70</v>
      </c>
      <c r="C71" s="248">
        <v>2807</v>
      </c>
      <c r="D71" s="200">
        <v>497.48303175114097</v>
      </c>
      <c r="E71" s="200">
        <v>205.99549573200738</v>
      </c>
      <c r="F71" s="200">
        <v>-219.95257502099648</v>
      </c>
      <c r="G71" s="200">
        <v>-284.08543155582214</v>
      </c>
      <c r="H71" s="282">
        <v>-205.9771998574991</v>
      </c>
      <c r="I71" s="367">
        <v>-6.5366789511693923</v>
      </c>
      <c r="J71" s="402">
        <v>171.26726502429111</v>
      </c>
      <c r="K71" s="99">
        <v>-4414.5428349237382</v>
      </c>
      <c r="L71" s="403">
        <v>-0.99934244435886344</v>
      </c>
      <c r="M71" s="99">
        <v>-3403.1861884918494</v>
      </c>
      <c r="N71" s="403">
        <v>-0.87246213312080056</v>
      </c>
      <c r="O71" s="248">
        <v>-219.95257502099648</v>
      </c>
      <c r="P71" s="248">
        <v>-284.08543155582214</v>
      </c>
      <c r="Q71" s="248">
        <v>-504.03800657681859</v>
      </c>
      <c r="R71" s="403">
        <v>-173.5239301546477</v>
      </c>
      <c r="S71" s="100">
        <v>8174.3313145707161</v>
      </c>
      <c r="T71" s="259">
        <v>2053.2273840848202</v>
      </c>
      <c r="U71" s="262">
        <f t="shared" si="6"/>
        <v>0.25117985864176434</v>
      </c>
      <c r="V71" s="101">
        <f t="shared" si="7"/>
        <v>0.53924975466987912</v>
      </c>
      <c r="W71" s="260">
        <f t="shared" si="8"/>
        <v>-3.1836118112573146E-3</v>
      </c>
      <c r="X71" s="262">
        <f t="shared" si="9"/>
        <v>-1.4829105767723591E-3</v>
      </c>
      <c r="Y71" s="262">
        <f t="shared" si="10"/>
        <v>0.11286311997354323</v>
      </c>
      <c r="Z71" s="102">
        <v>22</v>
      </c>
      <c r="AA71" s="382">
        <f t="shared" si="11"/>
        <v>9.61</v>
      </c>
      <c r="AB71" s="263">
        <f t="shared" si="12"/>
        <v>0.43681818181818177</v>
      </c>
      <c r="AC71" s="207">
        <v>204</v>
      </c>
      <c r="AD71" s="87" t="s">
        <v>70</v>
      </c>
      <c r="AE71" s="96">
        <v>2807</v>
      </c>
      <c r="AF71" s="96">
        <v>8252044.6555769173</v>
      </c>
      <c r="AG71" s="103">
        <v>2697133.8456451562</v>
      </c>
      <c r="AH71" s="93">
        <f t="shared" si="13"/>
        <v>10949178.501222074</v>
      </c>
      <c r="AI71" s="227">
        <v>-578178</v>
      </c>
      <c r="AJ71" s="104">
        <v>2002272.7785929276</v>
      </c>
      <c r="AK71" s="94">
        <v>12373273.279815001</v>
      </c>
      <c r="AL71" s="92">
        <v>4408.0061559725691</v>
      </c>
      <c r="AM71" s="105">
        <v>-66230.671898903325</v>
      </c>
      <c r="AN71" s="106">
        <v>-5.324221299819445E-3</v>
      </c>
      <c r="AO71" s="105">
        <v>108.14305479251198</v>
      </c>
      <c r="AP71" s="107">
        <v>-1.9119189055208263E-2</v>
      </c>
      <c r="AQ71" s="107">
        <v>9.4986821340424576E-2</v>
      </c>
    </row>
    <row r="72" spans="1:43" x14ac:dyDescent="0.25">
      <c r="A72" s="95">
        <v>205</v>
      </c>
      <c r="B72" s="87" t="s">
        <v>71</v>
      </c>
      <c r="C72" s="248">
        <v>36567</v>
      </c>
      <c r="D72" s="200">
        <v>582.94650133814446</v>
      </c>
      <c r="E72" s="200">
        <v>142.85160173455333</v>
      </c>
      <c r="F72" s="200">
        <v>-55.496683771241294</v>
      </c>
      <c r="G72" s="200">
        <v>-28.319867617722863</v>
      </c>
      <c r="H72" s="282">
        <v>763.49350507287988</v>
      </c>
      <c r="I72" s="367">
        <v>1405.4750567566134</v>
      </c>
      <c r="J72" s="402">
        <v>0.40446257321668094</v>
      </c>
      <c r="K72" s="99">
        <v>-1950.6865923632156</v>
      </c>
      <c r="L72" s="403">
        <v>-0.57508902969456288</v>
      </c>
      <c r="M72" s="99">
        <v>-1513.1592043248884</v>
      </c>
      <c r="N72" s="403">
        <v>-0.7218906948427255</v>
      </c>
      <c r="O72" s="248">
        <v>-55.496683771241294</v>
      </c>
      <c r="P72" s="248">
        <v>-28.319867617722863</v>
      </c>
      <c r="Q72" s="248">
        <v>-83.816551388964157</v>
      </c>
      <c r="R72" s="403">
        <v>-5.8153978066786904E-2</v>
      </c>
      <c r="S72" s="100">
        <v>7517.6997566111522</v>
      </c>
      <c r="T72" s="259">
        <v>3529.6837477888212</v>
      </c>
      <c r="U72" s="262">
        <f t="shared" si="6"/>
        <v>0.46951645610544324</v>
      </c>
      <c r="V72" s="101">
        <f t="shared" si="7"/>
        <v>0.44643464859957754</v>
      </c>
      <c r="W72" s="260">
        <f t="shared" si="8"/>
        <v>0.39818724769239644</v>
      </c>
      <c r="X72" s="262">
        <f t="shared" si="9"/>
        <v>0.41877454178204038</v>
      </c>
      <c r="Y72" s="262">
        <f t="shared" si="10"/>
        <v>0.44374847335978351</v>
      </c>
      <c r="Z72" s="102">
        <v>21</v>
      </c>
      <c r="AA72" s="382">
        <f t="shared" si="11"/>
        <v>8.61</v>
      </c>
      <c r="AB72" s="263">
        <f t="shared" si="12"/>
        <v>0.41</v>
      </c>
      <c r="AC72" s="207">
        <v>205</v>
      </c>
      <c r="AD72" s="87" t="s">
        <v>71</v>
      </c>
      <c r="AE72" s="96">
        <v>36567</v>
      </c>
      <c r="AF72" s="96">
        <v>59027983.173761994</v>
      </c>
      <c r="AG72" s="103">
        <v>17620314.165218126</v>
      </c>
      <c r="AH72" s="93">
        <f t="shared" si="13"/>
        <v>76648297.338980123</v>
      </c>
      <c r="AI72" s="226">
        <v>27918667</v>
      </c>
      <c r="AJ72" s="104">
        <v>18157798.68438467</v>
      </c>
      <c r="AK72" s="94">
        <v>122724763.0233648</v>
      </c>
      <c r="AL72" s="92">
        <v>3356.1616491198292</v>
      </c>
      <c r="AM72" s="105">
        <v>4076924.5949852765</v>
      </c>
      <c r="AN72" s="106">
        <v>3.4361558111707761E-2</v>
      </c>
      <c r="AO72" s="105">
        <v>124.04313789970547</v>
      </c>
      <c r="AP72" s="107">
        <v>4.7503558361319476E-2</v>
      </c>
      <c r="AQ72" s="107">
        <v>0.11758874928826812</v>
      </c>
    </row>
    <row r="73" spans="1:43" x14ac:dyDescent="0.25">
      <c r="A73" s="95">
        <v>208</v>
      </c>
      <c r="B73" s="87" t="s">
        <v>72</v>
      </c>
      <c r="C73" s="248">
        <v>12400</v>
      </c>
      <c r="D73" s="200">
        <v>972.29653116703321</v>
      </c>
      <c r="E73" s="200">
        <v>170.45790254790808</v>
      </c>
      <c r="F73" s="200">
        <v>147.10735997019464</v>
      </c>
      <c r="G73" s="200">
        <v>70.829559280384444</v>
      </c>
      <c r="H73" s="282">
        <v>-39.192661290322583</v>
      </c>
      <c r="I73" s="367">
        <v>1321.498691675198</v>
      </c>
      <c r="J73" s="402">
        <v>0.7363324552888364</v>
      </c>
      <c r="K73" s="99">
        <v>-1841.4698179544055</v>
      </c>
      <c r="L73" s="403">
        <v>-0.58238820369057331</v>
      </c>
      <c r="M73" s="99">
        <v>-1643.6392800193616</v>
      </c>
      <c r="N73" s="403">
        <v>-0.62831789411297845</v>
      </c>
      <c r="O73" s="248">
        <v>147.10735997019464</v>
      </c>
      <c r="P73" s="248">
        <v>70.829559280384444</v>
      </c>
      <c r="Q73" s="248">
        <v>217.93691925057908</v>
      </c>
      <c r="R73" s="403">
        <v>0.16504638421084272</v>
      </c>
      <c r="S73" s="100">
        <v>6294.2838709677417</v>
      </c>
      <c r="T73" s="259">
        <v>2678.6740356109544</v>
      </c>
      <c r="U73" s="262">
        <f t="shared" si="6"/>
        <v>0.42557248616737559</v>
      </c>
      <c r="V73" s="101">
        <f t="shared" si="7"/>
        <v>0.50251443602960644</v>
      </c>
      <c r="W73" s="260">
        <f t="shared" si="8"/>
        <v>0.49334061334334373</v>
      </c>
      <c r="X73" s="262">
        <f t="shared" si="9"/>
        <v>0.41780330333732946</v>
      </c>
      <c r="Y73" s="262">
        <f t="shared" si="10"/>
        <v>0.34890065110191393</v>
      </c>
      <c r="Z73" s="102">
        <v>21</v>
      </c>
      <c r="AA73" s="382">
        <f t="shared" si="11"/>
        <v>8.61</v>
      </c>
      <c r="AB73" s="263">
        <f t="shared" si="12"/>
        <v>0.41</v>
      </c>
      <c r="AC73" s="207">
        <v>208</v>
      </c>
      <c r="AD73" s="87" t="s">
        <v>72</v>
      </c>
      <c r="AE73" s="96">
        <v>12400</v>
      </c>
      <c r="AF73" s="96">
        <v>21633364.524901375</v>
      </c>
      <c r="AG73" s="103">
        <v>10804239.533809921</v>
      </c>
      <c r="AH73" s="93">
        <f t="shared" si="13"/>
        <v>32437604.058711298</v>
      </c>
      <c r="AI73" s="227">
        <v>-485989</v>
      </c>
      <c r="AJ73" s="104">
        <v>7269194.4606957817</v>
      </c>
      <c r="AK73" s="94">
        <v>39220809.519407079</v>
      </c>
      <c r="AL73" s="92">
        <v>3162.968509629603</v>
      </c>
      <c r="AM73" s="105">
        <v>3022913.5461475477</v>
      </c>
      <c r="AN73" s="106">
        <v>8.3510752900684188E-2</v>
      </c>
      <c r="AO73" s="105">
        <v>237.41318971854434</v>
      </c>
      <c r="AP73" s="107">
        <v>7.7140713635128977E-2</v>
      </c>
      <c r="AQ73" s="107">
        <v>0.10436559735505102</v>
      </c>
    </row>
    <row r="74" spans="1:43" x14ac:dyDescent="0.25">
      <c r="A74" s="95">
        <v>211</v>
      </c>
      <c r="B74" s="87" t="s">
        <v>73</v>
      </c>
      <c r="C74" s="248">
        <v>32214</v>
      </c>
      <c r="D74" s="200">
        <v>633.23700683056848</v>
      </c>
      <c r="E74" s="200">
        <v>118.08975757032576</v>
      </c>
      <c r="F74" s="200">
        <v>207.5522828811612</v>
      </c>
      <c r="G74" s="200">
        <v>136.92872813017041</v>
      </c>
      <c r="H74" s="282">
        <v>-125.93620785993667</v>
      </c>
      <c r="I74" s="367">
        <v>969.87156755228932</v>
      </c>
      <c r="J74" s="402">
        <v>0.65357038875538032</v>
      </c>
      <c r="K74" s="99">
        <v>-554.90210295278541</v>
      </c>
      <c r="L74" s="403">
        <v>-0.36415896341618786</v>
      </c>
      <c r="M74" s="99">
        <v>-602.83009466416536</v>
      </c>
      <c r="N74" s="403">
        <v>-0.48770013693850717</v>
      </c>
      <c r="O74" s="248">
        <v>207.5522828811612</v>
      </c>
      <c r="P74" s="248">
        <v>136.92872813017041</v>
      </c>
      <c r="Q74" s="248">
        <v>344.48101101133159</v>
      </c>
      <c r="R74" s="403">
        <v>0.35554237332462557</v>
      </c>
      <c r="S74" s="100">
        <v>6046.0092400819522</v>
      </c>
      <c r="T74" s="259">
        <v>3111.7380441122091</v>
      </c>
      <c r="U74" s="262">
        <f t="shared" si="6"/>
        <v>0.51467636262991057</v>
      </c>
      <c r="V74" s="101">
        <f t="shared" si="7"/>
        <v>0.25219506123090318</v>
      </c>
      <c r="W74" s="260">
        <f t="shared" si="8"/>
        <v>0.31168162416094297</v>
      </c>
      <c r="X74" s="262">
        <f t="shared" si="9"/>
        <v>0.63607575754572399</v>
      </c>
      <c r="Y74" s="262">
        <f t="shared" si="10"/>
        <v>0.41015304017795629</v>
      </c>
      <c r="Z74" s="102">
        <v>21</v>
      </c>
      <c r="AA74" s="382">
        <f t="shared" si="11"/>
        <v>8.61</v>
      </c>
      <c r="AB74" s="263">
        <f t="shared" si="12"/>
        <v>0.41</v>
      </c>
      <c r="AC74" s="207">
        <v>211</v>
      </c>
      <c r="AD74" s="87" t="s">
        <v>73</v>
      </c>
      <c r="AE74" s="96">
        <v>32214</v>
      </c>
      <c r="AF74" s="96">
        <v>35603334.997669227</v>
      </c>
      <c r="AG74" s="103">
        <v>4215330.6098821294</v>
      </c>
      <c r="AH74" s="93">
        <f t="shared" si="13"/>
        <v>39818665.607551359</v>
      </c>
      <c r="AI74" s="227">
        <v>-4056909</v>
      </c>
      <c r="AJ74" s="104">
        <v>13357302.41409911</v>
      </c>
      <c r="AK74" s="94">
        <v>49119059.021650471</v>
      </c>
      <c r="AL74" s="92">
        <v>1524.7736705050745</v>
      </c>
      <c r="AM74" s="105">
        <v>4010289.012913458</v>
      </c>
      <c r="AN74" s="106">
        <v>8.8902646029512991E-2</v>
      </c>
      <c r="AO74" s="105">
        <v>109.28571993594528</v>
      </c>
      <c r="AP74" s="107">
        <v>6.5320430084590875E-2</v>
      </c>
      <c r="AQ74" s="107">
        <v>0.13004351810912196</v>
      </c>
    </row>
    <row r="75" spans="1:43" x14ac:dyDescent="0.25">
      <c r="A75" s="95">
        <v>213</v>
      </c>
      <c r="B75" s="87" t="s">
        <v>74</v>
      </c>
      <c r="C75" s="248">
        <v>5312</v>
      </c>
      <c r="D75" s="200">
        <v>271.80627636150882</v>
      </c>
      <c r="E75" s="200">
        <v>195.24020844594887</v>
      </c>
      <c r="F75" s="200">
        <v>83.956468074147892</v>
      </c>
      <c r="G75" s="200">
        <v>94.147448343595585</v>
      </c>
      <c r="H75" s="282">
        <v>-89.424887048192772</v>
      </c>
      <c r="I75" s="367">
        <v>555.72551417700834</v>
      </c>
      <c r="J75" s="402">
        <v>0.48901337510410847</v>
      </c>
      <c r="K75" s="99">
        <v>-3144.8576210162669</v>
      </c>
      <c r="L75" s="403">
        <v>-0.84980454099082015</v>
      </c>
      <c r="M75" s="99">
        <v>-2842.0747966567519</v>
      </c>
      <c r="N75" s="403">
        <v>-0.91271141383121313</v>
      </c>
      <c r="O75" s="248">
        <v>83.956468074147892</v>
      </c>
      <c r="P75" s="248">
        <v>94.147448343595585</v>
      </c>
      <c r="Q75" s="248">
        <v>178.10391641774348</v>
      </c>
      <c r="R75" s="403">
        <v>0.32043114843625642</v>
      </c>
      <c r="S75" s="100">
        <v>7629.8945783132531</v>
      </c>
      <c r="T75" s="259">
        <v>2613.5578670001851</v>
      </c>
      <c r="U75" s="262">
        <f t="shared" ref="U75:U138" si="14">T75/S75</f>
        <v>0.3425418058106337</v>
      </c>
      <c r="V75" s="101">
        <f t="shared" ref="V75:V138" si="15">AL75/S75</f>
        <v>0.48501104402039674</v>
      </c>
      <c r="W75" s="260">
        <f t="shared" ref="W75:W138" si="16">I75/T75</f>
        <v>0.21263180019613048</v>
      </c>
      <c r="X75" s="262">
        <f t="shared" ref="X75:X138" si="17">I75/AL75</f>
        <v>0.15017241712311474</v>
      </c>
      <c r="Y75" s="262">
        <f t="shared" ref="Y75:Y138" si="18">(I75-G75-F75)/AL75</f>
        <v>0.10204380876300521</v>
      </c>
      <c r="Z75" s="102">
        <v>21.5</v>
      </c>
      <c r="AA75" s="382">
        <f t="shared" ref="AA75:AA138" si="19">Z75-12.39</f>
        <v>9.11</v>
      </c>
      <c r="AB75" s="263">
        <f t="shared" ref="AB75:AB138" si="20">AA75/Z75</f>
        <v>0.42372093023255814</v>
      </c>
      <c r="AC75" s="207">
        <v>213</v>
      </c>
      <c r="AD75" s="87" t="s">
        <v>74</v>
      </c>
      <c r="AE75" s="96">
        <v>5312</v>
      </c>
      <c r="AF75" s="96">
        <v>13070027.256165195</v>
      </c>
      <c r="AG75" s="103">
        <v>3470909.0037078084</v>
      </c>
      <c r="AH75" s="93">
        <f t="shared" ref="AH75:AH138" si="21">AF75+AG75</f>
        <v>16540936.259873003</v>
      </c>
      <c r="AI75" s="227">
        <v>-475025</v>
      </c>
      <c r="AJ75" s="104">
        <v>3591586.3542736769</v>
      </c>
      <c r="AK75" s="94">
        <v>19657497.61414668</v>
      </c>
      <c r="AL75" s="92">
        <v>3700.5831351932757</v>
      </c>
      <c r="AM75" s="105">
        <v>293920.40052403882</v>
      </c>
      <c r="AN75" s="106">
        <v>1.5179034187818369E-2</v>
      </c>
      <c r="AO75" s="105">
        <v>85.27745677231951</v>
      </c>
      <c r="AP75" s="107">
        <v>-1.2137443975720474E-3</v>
      </c>
      <c r="AQ75" s="107">
        <v>9.5987545478210423E-2</v>
      </c>
    </row>
    <row r="76" spans="1:43" x14ac:dyDescent="0.25">
      <c r="A76" s="95">
        <v>214</v>
      </c>
      <c r="B76" s="87" t="s">
        <v>75</v>
      </c>
      <c r="C76" s="248">
        <v>12758</v>
      </c>
      <c r="D76" s="200">
        <v>587.4116762038451</v>
      </c>
      <c r="E76" s="200">
        <v>188.31772790133169</v>
      </c>
      <c r="F76" s="200">
        <v>-68.035310885458188</v>
      </c>
      <c r="G76" s="200">
        <v>10.252622059676213</v>
      </c>
      <c r="H76" s="282">
        <v>-44.571954851857654</v>
      </c>
      <c r="I76" s="367">
        <v>673.37476042753724</v>
      </c>
      <c r="J76" s="402">
        <v>0.85586003088166052</v>
      </c>
      <c r="K76" s="99">
        <v>-2258.8955585998137</v>
      </c>
      <c r="L76" s="403">
        <v>-0.76696579408469856</v>
      </c>
      <c r="M76" s="99">
        <v>-1738.9515865569269</v>
      </c>
      <c r="N76" s="403">
        <v>-0.74749787120230549</v>
      </c>
      <c r="O76" s="248">
        <v>-68.035310885458188</v>
      </c>
      <c r="P76" s="248">
        <v>10.252622059676213</v>
      </c>
      <c r="Q76" s="248">
        <v>-57.782688825781975</v>
      </c>
      <c r="R76" s="403">
        <v>-8.4189497495956347E-2</v>
      </c>
      <c r="S76" s="100">
        <v>6763.2569909076656</v>
      </c>
      <c r="T76" s="259">
        <v>2705.9728525793084</v>
      </c>
      <c r="U76" s="262">
        <f t="shared" si="14"/>
        <v>0.40009907300833653</v>
      </c>
      <c r="V76" s="101">
        <f t="shared" si="15"/>
        <v>0.43355890852135487</v>
      </c>
      <c r="W76" s="260">
        <f t="shared" si="16"/>
        <v>0.2488475668873332</v>
      </c>
      <c r="X76" s="262">
        <f t="shared" si="17"/>
        <v>0.22964279795694251</v>
      </c>
      <c r="Y76" s="262">
        <f t="shared" si="18"/>
        <v>0.24934858307874153</v>
      </c>
      <c r="Z76" s="102">
        <v>21.75</v>
      </c>
      <c r="AA76" s="382">
        <f t="shared" si="19"/>
        <v>9.36</v>
      </c>
      <c r="AB76" s="263">
        <f t="shared" si="20"/>
        <v>0.43034482758620685</v>
      </c>
      <c r="AC76" s="207">
        <v>214</v>
      </c>
      <c r="AD76" s="87" t="s">
        <v>75</v>
      </c>
      <c r="AE76" s="96">
        <v>12758</v>
      </c>
      <c r="AF76" s="96">
        <v>20053987.399917625</v>
      </c>
      <c r="AG76" s="103">
        <v>9625755.106384309</v>
      </c>
      <c r="AH76" s="93">
        <f t="shared" si="21"/>
        <v>29679742.506301932</v>
      </c>
      <c r="AI76" s="227">
        <v>-568649</v>
      </c>
      <c r="AJ76" s="104">
        <v>8298811.2238490051</v>
      </c>
      <c r="AK76" s="94">
        <v>37409904.730150938</v>
      </c>
      <c r="AL76" s="92">
        <v>2932.2703190273505</v>
      </c>
      <c r="AM76" s="105">
        <v>1358228.4319154918</v>
      </c>
      <c r="AN76" s="106">
        <v>3.767448760716767E-2</v>
      </c>
      <c r="AO76" s="105">
        <v>138.8659878453077</v>
      </c>
      <c r="AP76" s="107">
        <v>2.6346441709995894E-2</v>
      </c>
      <c r="AQ76" s="107">
        <v>0.10106968645347725</v>
      </c>
    </row>
    <row r="77" spans="1:43" x14ac:dyDescent="0.25">
      <c r="A77" s="95">
        <v>216</v>
      </c>
      <c r="B77" s="87" t="s">
        <v>76</v>
      </c>
      <c r="C77" s="248">
        <v>1323</v>
      </c>
      <c r="D77" s="200">
        <v>848.47889338893981</v>
      </c>
      <c r="E77" s="200">
        <v>213.25656512076483</v>
      </c>
      <c r="F77" s="200">
        <v>175.00116031341972</v>
      </c>
      <c r="G77" s="200">
        <v>57.132261570374283</v>
      </c>
      <c r="H77" s="282">
        <v>-264.85714285714283</v>
      </c>
      <c r="I77" s="367">
        <v>1029.0117375363557</v>
      </c>
      <c r="J77" s="402">
        <v>0.78503274359978836</v>
      </c>
      <c r="K77" s="99">
        <v>-3793.7385229109827</v>
      </c>
      <c r="L77" s="403">
        <v>-0.77827329386573108</v>
      </c>
      <c r="M77" s="99">
        <v>-3504.6052909743062</v>
      </c>
      <c r="N77" s="403">
        <v>-0.80508557669599667</v>
      </c>
      <c r="O77" s="248">
        <v>175.00116031341972</v>
      </c>
      <c r="P77" s="248">
        <v>57.132261570374283</v>
      </c>
      <c r="Q77" s="248">
        <v>232.133421883794</v>
      </c>
      <c r="R77" s="403">
        <v>0.2147753332257698</v>
      </c>
      <c r="S77" s="100">
        <v>8063.4920634920636</v>
      </c>
      <c r="T77" s="259">
        <v>2680.2860936001466</v>
      </c>
      <c r="U77" s="262">
        <f t="shared" si="14"/>
        <v>0.33239768483623866</v>
      </c>
      <c r="V77" s="101">
        <f t="shared" si="15"/>
        <v>0.5980969811184691</v>
      </c>
      <c r="W77" s="260">
        <f t="shared" si="16"/>
        <v>0.38391861972995289</v>
      </c>
      <c r="X77" s="262">
        <f t="shared" si="17"/>
        <v>0.21336616701377956</v>
      </c>
      <c r="Y77" s="262">
        <f t="shared" si="18"/>
        <v>0.16523317041480942</v>
      </c>
      <c r="Z77" s="102">
        <v>21.5</v>
      </c>
      <c r="AA77" s="382">
        <f t="shared" si="19"/>
        <v>9.11</v>
      </c>
      <c r="AB77" s="263">
        <f t="shared" si="20"/>
        <v>0.42372093023255814</v>
      </c>
      <c r="AC77" s="207">
        <v>216</v>
      </c>
      <c r="AD77" s="87" t="s">
        <v>76</v>
      </c>
      <c r="AE77" s="96">
        <v>1323</v>
      </c>
      <c r="AF77" s="96">
        <v>4562802.6207671426</v>
      </c>
      <c r="AG77" s="103">
        <v>1196327.7551454315</v>
      </c>
      <c r="AH77" s="93">
        <f t="shared" si="21"/>
        <v>5759130.3759125741</v>
      </c>
      <c r="AI77" s="227">
        <v>-350406</v>
      </c>
      <c r="AJ77" s="104">
        <v>971774.21865925519</v>
      </c>
      <c r="AK77" s="94">
        <v>6380498.5945718288</v>
      </c>
      <c r="AL77" s="92">
        <v>4822.7502604473384</v>
      </c>
      <c r="AM77" s="105">
        <v>378684.40869436413</v>
      </c>
      <c r="AN77" s="106">
        <v>6.3094990442294163E-2</v>
      </c>
      <c r="AO77" s="105">
        <v>340.43944201756676</v>
      </c>
      <c r="AP77" s="107">
        <v>6.7912320754929922E-2</v>
      </c>
      <c r="AQ77" s="107">
        <v>9.0911244043966333E-2</v>
      </c>
    </row>
    <row r="78" spans="1:43" x14ac:dyDescent="0.25">
      <c r="A78" s="95">
        <v>217</v>
      </c>
      <c r="B78" s="87" t="s">
        <v>77</v>
      </c>
      <c r="C78" s="248">
        <v>5426</v>
      </c>
      <c r="D78" s="200">
        <v>983.68463216482576</v>
      </c>
      <c r="E78" s="200">
        <v>173.53606671270251</v>
      </c>
      <c r="F78" s="200">
        <v>-35.172858171246006</v>
      </c>
      <c r="G78" s="200">
        <v>-93.818266671391314</v>
      </c>
      <c r="H78" s="282">
        <v>7.4835974935495759</v>
      </c>
      <c r="I78" s="367">
        <v>1035.7131715284406</v>
      </c>
      <c r="J78" s="402">
        <v>0.94977529649585002</v>
      </c>
      <c r="K78" s="99">
        <v>-2115.0757434829484</v>
      </c>
      <c r="L78" s="403">
        <v>-0.67128677169522455</v>
      </c>
      <c r="M78" s="99">
        <v>-1560.6040759971461</v>
      </c>
      <c r="N78" s="403">
        <v>-0.61337538896069199</v>
      </c>
      <c r="O78" s="248">
        <v>-35.172858171246006</v>
      </c>
      <c r="P78" s="248">
        <v>-93.818266671391314</v>
      </c>
      <c r="Q78" s="248">
        <v>-128.9911248426373</v>
      </c>
      <c r="R78" s="403">
        <v>-0.12454457438572741</v>
      </c>
      <c r="S78" s="100">
        <v>6410.8796535200881</v>
      </c>
      <c r="T78" s="259">
        <v>2581.5309433431007</v>
      </c>
      <c r="U78" s="262">
        <f t="shared" si="14"/>
        <v>0.40267967624780365</v>
      </c>
      <c r="V78" s="101">
        <f t="shared" si="15"/>
        <v>0.49147528659056217</v>
      </c>
      <c r="W78" s="260">
        <f t="shared" si="16"/>
        <v>0.40120114546726476</v>
      </c>
      <c r="X78" s="262">
        <f t="shared" si="17"/>
        <v>0.32871550569254709</v>
      </c>
      <c r="Y78" s="262">
        <f t="shared" si="18"/>
        <v>0.36965481591675198</v>
      </c>
      <c r="Z78" s="102">
        <v>21.5</v>
      </c>
      <c r="AA78" s="382">
        <f t="shared" si="19"/>
        <v>9.11</v>
      </c>
      <c r="AB78" s="263">
        <f t="shared" si="20"/>
        <v>0.42372093023255814</v>
      </c>
      <c r="AC78" s="207">
        <v>217</v>
      </c>
      <c r="AD78" s="87" t="s">
        <v>77</v>
      </c>
      <c r="AE78" s="96">
        <v>5426</v>
      </c>
      <c r="AF78" s="96">
        <v>9183132.3196677174</v>
      </c>
      <c r="AG78" s="103">
        <v>4622178.2108191419</v>
      </c>
      <c r="AH78" s="93">
        <f t="shared" si="21"/>
        <v>13805310.530486859</v>
      </c>
      <c r="AI78" s="226">
        <v>40606</v>
      </c>
      <c r="AJ78" s="104">
        <v>3250264.1223649364</v>
      </c>
      <c r="AK78" s="94">
        <v>17096180.652851798</v>
      </c>
      <c r="AL78" s="92">
        <v>3150.7889150113892</v>
      </c>
      <c r="AM78" s="105">
        <v>1090417.1444887388</v>
      </c>
      <c r="AN78" s="106">
        <v>6.8126531041083585E-2</v>
      </c>
      <c r="AO78" s="105">
        <v>221.4764134808147</v>
      </c>
      <c r="AP78" s="107">
        <v>6.0117368843928931E-2</v>
      </c>
      <c r="AQ78" s="107">
        <v>0.10448779901397742</v>
      </c>
    </row>
    <row r="79" spans="1:43" x14ac:dyDescent="0.25">
      <c r="A79" s="95">
        <v>218</v>
      </c>
      <c r="B79" s="87" t="s">
        <v>78</v>
      </c>
      <c r="C79" s="248">
        <v>1207</v>
      </c>
      <c r="D79" s="200">
        <v>433.56443193413122</v>
      </c>
      <c r="E79" s="200">
        <v>253.70021309219331</v>
      </c>
      <c r="F79" s="200">
        <v>346.63700130861355</v>
      </c>
      <c r="G79" s="200">
        <v>207.60997177439043</v>
      </c>
      <c r="H79" s="282">
        <v>-237.85252692626347</v>
      </c>
      <c r="I79" s="367">
        <v>1003.6590911830651</v>
      </c>
      <c r="J79" s="402">
        <v>0.4358246093100635</v>
      </c>
      <c r="K79" s="99">
        <v>-3649.1357159440299</v>
      </c>
      <c r="L79" s="403">
        <v>-0.78578277604992564</v>
      </c>
      <c r="M79" s="99">
        <v>-3591.0909865373019</v>
      </c>
      <c r="N79" s="403">
        <v>-0.89227290616129329</v>
      </c>
      <c r="O79" s="248">
        <v>346.63700130861355</v>
      </c>
      <c r="P79" s="248">
        <v>207.60997177439043</v>
      </c>
      <c r="Q79" s="248">
        <v>554.24697308300392</v>
      </c>
      <c r="R79" s="403">
        <v>0.55713627021388912</v>
      </c>
      <c r="S79" s="100">
        <v>7662.7390223695111</v>
      </c>
      <c r="T79" s="259">
        <v>2388.601434375496</v>
      </c>
      <c r="U79" s="262">
        <f t="shared" si="14"/>
        <v>0.31171640158989528</v>
      </c>
      <c r="V79" s="101">
        <f t="shared" si="15"/>
        <v>0.60719734725982277</v>
      </c>
      <c r="W79" s="260">
        <f t="shared" si="16"/>
        <v>0.42018692475811625</v>
      </c>
      <c r="X79" s="262">
        <f t="shared" si="17"/>
        <v>0.21571101516139768</v>
      </c>
      <c r="Y79" s="262">
        <f t="shared" si="18"/>
        <v>9.6589713651600767E-2</v>
      </c>
      <c r="Z79" s="102">
        <v>22.5</v>
      </c>
      <c r="AA79" s="382">
        <f t="shared" si="19"/>
        <v>10.11</v>
      </c>
      <c r="AB79" s="263">
        <f t="shared" si="20"/>
        <v>0.44933333333333331</v>
      </c>
      <c r="AC79" s="207">
        <v>218</v>
      </c>
      <c r="AD79" s="87" t="s">
        <v>78</v>
      </c>
      <c r="AE79" s="96">
        <v>1207</v>
      </c>
      <c r="AF79" s="96">
        <v>3595952.3920076974</v>
      </c>
      <c r="AG79" s="103">
        <v>1261806.6980873228</v>
      </c>
      <c r="AH79" s="93">
        <f t="shared" si="21"/>
        <v>4857759.0900950199</v>
      </c>
      <c r="AI79" s="227">
        <v>-287088</v>
      </c>
      <c r="AJ79" s="104">
        <v>1045252.2421073841</v>
      </c>
      <c r="AK79" s="94">
        <v>5615923.3322024038</v>
      </c>
      <c r="AL79" s="92">
        <v>4652.7948071270948</v>
      </c>
      <c r="AM79" s="105">
        <v>183548.02159155998</v>
      </c>
      <c r="AN79" s="106">
        <v>3.3787802038096094E-2</v>
      </c>
      <c r="AO79" s="105">
        <v>289.44114398585498</v>
      </c>
      <c r="AP79" s="107">
        <v>1.8911630322278716E-2</v>
      </c>
      <c r="AQ79" s="107">
        <v>8.5927576107375003E-2</v>
      </c>
    </row>
    <row r="80" spans="1:43" x14ac:dyDescent="0.25">
      <c r="A80" s="95">
        <v>224</v>
      </c>
      <c r="B80" s="87" t="s">
        <v>79</v>
      </c>
      <c r="C80" s="248">
        <v>8696</v>
      </c>
      <c r="D80" s="200">
        <v>644.55973107093496</v>
      </c>
      <c r="E80" s="200">
        <v>147.25913935697636</v>
      </c>
      <c r="F80" s="200">
        <v>-233.62627068969883</v>
      </c>
      <c r="G80" s="200">
        <v>-169.8375541566669</v>
      </c>
      <c r="H80" s="282">
        <v>-47.649609015639378</v>
      </c>
      <c r="I80" s="367">
        <v>340.70543656590621</v>
      </c>
      <c r="J80" s="402">
        <v>1.9867372717793825</v>
      </c>
      <c r="K80" s="99">
        <v>-2164.0304336333556</v>
      </c>
      <c r="L80" s="403">
        <v>-0.86962576728728913</v>
      </c>
      <c r="M80" s="99">
        <v>-1396.4428076702193</v>
      </c>
      <c r="N80" s="403">
        <v>-0.68419454712266781</v>
      </c>
      <c r="O80" s="248">
        <v>-233.62627068969883</v>
      </c>
      <c r="P80" s="248">
        <v>-169.8375541566669</v>
      </c>
      <c r="Q80" s="248">
        <v>-403.4638248463657</v>
      </c>
      <c r="R80" s="403">
        <v>-1.2436033155610342</v>
      </c>
      <c r="S80" s="100">
        <v>6490.5059797608092</v>
      </c>
      <c r="T80" s="259">
        <v>2425.715990265212</v>
      </c>
      <c r="U80" s="262">
        <f t="shared" si="14"/>
        <v>0.37373295669540474</v>
      </c>
      <c r="V80" s="101">
        <f t="shared" si="15"/>
        <v>0.3859076438739476</v>
      </c>
      <c r="W80" s="260">
        <f t="shared" si="16"/>
        <v>0.14045561720053454</v>
      </c>
      <c r="X80" s="262">
        <f t="shared" si="17"/>
        <v>0.13602449688190146</v>
      </c>
      <c r="Y80" s="262">
        <f t="shared" si="18"/>
        <v>0.29710488449749006</v>
      </c>
      <c r="Z80" s="102">
        <v>21.25</v>
      </c>
      <c r="AA80" s="382">
        <f t="shared" si="19"/>
        <v>8.86</v>
      </c>
      <c r="AB80" s="263">
        <f t="shared" si="20"/>
        <v>0.4169411764705882</v>
      </c>
      <c r="AC80" s="207">
        <v>224</v>
      </c>
      <c r="AD80" s="87" t="s">
        <v>79</v>
      </c>
      <c r="AE80" s="96">
        <v>8696</v>
      </c>
      <c r="AF80" s="96">
        <v>12666585.757477781</v>
      </c>
      <c r="AG80" s="103">
        <v>5081972.3194152955</v>
      </c>
      <c r="AH80" s="93">
        <f t="shared" si="21"/>
        <v>17748558.076893076</v>
      </c>
      <c r="AI80" s="227">
        <v>-414361</v>
      </c>
      <c r="AJ80" s="104">
        <v>4446986.0503597045</v>
      </c>
      <c r="AK80" s="94">
        <v>21781183.12725278</v>
      </c>
      <c r="AL80" s="92">
        <v>2504.7358701992616</v>
      </c>
      <c r="AM80" s="105">
        <v>1021482.1939469501</v>
      </c>
      <c r="AN80" s="106">
        <v>4.9205053446031828E-2</v>
      </c>
      <c r="AO80" s="105">
        <v>122.39699788966436</v>
      </c>
      <c r="AP80" s="107">
        <v>2.4013280425117633E-2</v>
      </c>
      <c r="AQ80" s="107">
        <v>0.11642700092213421</v>
      </c>
    </row>
    <row r="81" spans="1:43" x14ac:dyDescent="0.25">
      <c r="A81" s="95">
        <v>226</v>
      </c>
      <c r="B81" s="87" t="s">
        <v>80</v>
      </c>
      <c r="C81" s="248">
        <v>3858</v>
      </c>
      <c r="D81" s="200">
        <v>685.20170788438122</v>
      </c>
      <c r="E81" s="200">
        <v>197.29893770530961</v>
      </c>
      <c r="F81" s="200">
        <v>167.77452829337773</v>
      </c>
      <c r="G81" s="200">
        <v>117.52517309877545</v>
      </c>
      <c r="H81" s="282">
        <v>21.393986521513739</v>
      </c>
      <c r="I81" s="367">
        <v>1189.1943335033579</v>
      </c>
      <c r="J81" s="402">
        <v>0.57620504935941985</v>
      </c>
      <c r="K81" s="99">
        <v>-3199.7958886388974</v>
      </c>
      <c r="L81" s="403">
        <v>-0.72905579469395909</v>
      </c>
      <c r="M81" s="99">
        <v>-3000.1329296258455</v>
      </c>
      <c r="N81" s="403">
        <v>-0.81407340844702869</v>
      </c>
      <c r="O81" s="248">
        <v>167.77452829337773</v>
      </c>
      <c r="P81" s="248">
        <v>117.52517309877545</v>
      </c>
      <c r="Q81" s="248">
        <v>285.29970139215317</v>
      </c>
      <c r="R81" s="403">
        <v>0.23991640217953483</v>
      </c>
      <c r="S81" s="100">
        <v>7372.9911871435979</v>
      </c>
      <c r="T81" s="259">
        <v>2523.1489068894793</v>
      </c>
      <c r="U81" s="262">
        <f t="shared" si="14"/>
        <v>0.34221509870907402</v>
      </c>
      <c r="V81" s="101">
        <f t="shared" si="15"/>
        <v>0.59527946131217513</v>
      </c>
      <c r="W81" s="260">
        <f t="shared" si="16"/>
        <v>0.47131357576885485</v>
      </c>
      <c r="X81" s="262">
        <f t="shared" si="17"/>
        <v>0.27094941508502951</v>
      </c>
      <c r="Y81" s="262">
        <f t="shared" si="18"/>
        <v>0.20594592067011169</v>
      </c>
      <c r="Z81" s="102">
        <v>21.5</v>
      </c>
      <c r="AA81" s="382">
        <f t="shared" si="19"/>
        <v>9.11</v>
      </c>
      <c r="AB81" s="263">
        <f t="shared" si="20"/>
        <v>0.42372093023255814</v>
      </c>
      <c r="AC81" s="207">
        <v>226</v>
      </c>
      <c r="AD81" s="87" t="s">
        <v>80</v>
      </c>
      <c r="AE81" s="96">
        <v>3858</v>
      </c>
      <c r="AF81" s="96">
        <v>10547559.843847321</v>
      </c>
      <c r="AG81" s="103">
        <v>3670461.1876671328</v>
      </c>
      <c r="AH81" s="93">
        <f t="shared" si="21"/>
        <v>14218021.031514455</v>
      </c>
      <c r="AI81" s="226">
        <v>82538</v>
      </c>
      <c r="AJ81" s="104">
        <v>2632165.2455103672</v>
      </c>
      <c r="AK81" s="94">
        <v>16932724.27702482</v>
      </c>
      <c r="AL81" s="92">
        <v>4388.9902221422553</v>
      </c>
      <c r="AM81" s="105">
        <v>1224001.8858210333</v>
      </c>
      <c r="AN81" s="106">
        <v>7.7918614597608654E-2</v>
      </c>
      <c r="AO81" s="105">
        <v>411.09141454443625</v>
      </c>
      <c r="AP81" s="107">
        <v>7.4351866927233834E-2</v>
      </c>
      <c r="AQ81" s="107">
        <v>0.10028378844347796</v>
      </c>
    </row>
    <row r="82" spans="1:43" x14ac:dyDescent="0.25">
      <c r="A82" s="95">
        <v>230</v>
      </c>
      <c r="B82" s="87" t="s">
        <v>81</v>
      </c>
      <c r="C82" s="248">
        <v>2322</v>
      </c>
      <c r="D82" s="200">
        <v>764.19238350066826</v>
      </c>
      <c r="E82" s="200">
        <v>232.11083385558319</v>
      </c>
      <c r="F82" s="200">
        <v>-93.800172866389971</v>
      </c>
      <c r="G82" s="200">
        <v>-76.574247140570634</v>
      </c>
      <c r="H82" s="282">
        <v>-173.23298880275624</v>
      </c>
      <c r="I82" s="367">
        <v>652.69580854653464</v>
      </c>
      <c r="J82" s="402">
        <v>1.1781952382997216</v>
      </c>
      <c r="K82" s="99">
        <v>-3124.3242705800167</v>
      </c>
      <c r="L82" s="403">
        <v>-0.82808811882416378</v>
      </c>
      <c r="M82" s="99">
        <v>-2392.2722029882257</v>
      </c>
      <c r="N82" s="403">
        <v>-0.75789610098216853</v>
      </c>
      <c r="O82" s="248">
        <v>-93.800172866389971</v>
      </c>
      <c r="P82" s="248">
        <v>-76.574247140570634</v>
      </c>
      <c r="Q82" s="248">
        <v>-170.37442000696061</v>
      </c>
      <c r="R82" s="403">
        <v>-0.26267512568070794</v>
      </c>
      <c r="S82" s="100">
        <v>7112.1524547803619</v>
      </c>
      <c r="T82" s="259">
        <v>2531.067016485878</v>
      </c>
      <c r="U82" s="262">
        <f t="shared" si="14"/>
        <v>0.35587918461796281</v>
      </c>
      <c r="V82" s="101">
        <f t="shared" si="15"/>
        <v>0.5310656799247695</v>
      </c>
      <c r="W82" s="260">
        <f t="shared" si="16"/>
        <v>0.25787377587999805</v>
      </c>
      <c r="X82" s="262">
        <f t="shared" si="17"/>
        <v>0.17280707935698156</v>
      </c>
      <c r="Y82" s="262">
        <f t="shared" si="18"/>
        <v>0.21791523775638308</v>
      </c>
      <c r="Z82" s="102">
        <v>20.5</v>
      </c>
      <c r="AA82" s="382">
        <f t="shared" si="19"/>
        <v>8.11</v>
      </c>
      <c r="AB82" s="263">
        <f t="shared" si="20"/>
        <v>0.39560975609756094</v>
      </c>
      <c r="AC82" s="207">
        <v>230</v>
      </c>
      <c r="AD82" s="87" t="s">
        <v>81</v>
      </c>
      <c r="AE82" s="96">
        <v>2322</v>
      </c>
      <c r="AF82" s="96">
        <v>4764164.0259559462</v>
      </c>
      <c r="AG82" s="103">
        <v>2565146.7438712656</v>
      </c>
      <c r="AH82" s="93">
        <f t="shared" si="21"/>
        <v>7329310.7698272113</v>
      </c>
      <c r="AI82" s="227">
        <v>-402247</v>
      </c>
      <c r="AJ82" s="104">
        <v>1843176.8539046396</v>
      </c>
      <c r="AK82" s="94">
        <v>8770240.6237318516</v>
      </c>
      <c r="AL82" s="92">
        <v>3777.0200791265511</v>
      </c>
      <c r="AM82" s="105">
        <v>179123.1968148835</v>
      </c>
      <c r="AN82" s="106">
        <v>2.0849813582301847E-2</v>
      </c>
      <c r="AO82" s="105">
        <v>108.73765943527542</v>
      </c>
      <c r="AP82" s="107">
        <v>2.7314212705484842E-3</v>
      </c>
      <c r="AQ82" s="107">
        <v>8.8383426596088777E-2</v>
      </c>
    </row>
    <row r="83" spans="1:43" x14ac:dyDescent="0.25">
      <c r="A83" s="95">
        <v>231</v>
      </c>
      <c r="B83" s="87" t="s">
        <v>82</v>
      </c>
      <c r="C83" s="248">
        <v>1278</v>
      </c>
      <c r="D83" s="200">
        <v>96.210132182350009</v>
      </c>
      <c r="E83" s="200">
        <v>153.86368420158539</v>
      </c>
      <c r="F83" s="200">
        <v>56.047091164951652</v>
      </c>
      <c r="G83" s="200">
        <v>63.600708920019429</v>
      </c>
      <c r="H83" s="282">
        <v>-157.61971830985917</v>
      </c>
      <c r="I83" s="367">
        <v>212.10189815904729</v>
      </c>
      <c r="J83" s="402">
        <v>0.42131460312600594</v>
      </c>
      <c r="K83" s="99">
        <v>-1927.3868591108394</v>
      </c>
      <c r="L83" s="403">
        <v>-0.89407044582948614</v>
      </c>
      <c r="M83" s="99">
        <v>-1658.7274843065118</v>
      </c>
      <c r="N83" s="403">
        <v>-0.94517746313123119</v>
      </c>
      <c r="O83" s="248">
        <v>56.047091164951652</v>
      </c>
      <c r="P83" s="248">
        <v>63.600708920019429</v>
      </c>
      <c r="Q83" s="248">
        <v>119.64780008497108</v>
      </c>
      <c r="R83" s="403">
        <v>0.52395069276234729</v>
      </c>
      <c r="S83" s="100">
        <v>7935.7402190923322</v>
      </c>
      <c r="T83" s="259">
        <v>3547.8013531708448</v>
      </c>
      <c r="U83" s="262">
        <f t="shared" si="14"/>
        <v>0.44706621628506793</v>
      </c>
      <c r="V83" s="101">
        <f t="shared" si="15"/>
        <v>0.26960166263035706</v>
      </c>
      <c r="W83" s="260">
        <f t="shared" si="16"/>
        <v>5.9784040042005562E-2</v>
      </c>
      <c r="X83" s="262">
        <f t="shared" si="17"/>
        <v>9.9136720133879919E-2</v>
      </c>
      <c r="Y83" s="262">
        <f t="shared" si="18"/>
        <v>4.3213173128356638E-2</v>
      </c>
      <c r="Z83" s="102">
        <v>23</v>
      </c>
      <c r="AA83" s="382">
        <f t="shared" si="19"/>
        <v>10.61</v>
      </c>
      <c r="AB83" s="263">
        <f t="shared" si="20"/>
        <v>0.46130434782608692</v>
      </c>
      <c r="AC83" s="207">
        <v>231</v>
      </c>
      <c r="AD83" s="87" t="s">
        <v>82</v>
      </c>
      <c r="AE83" s="96">
        <v>1278</v>
      </c>
      <c r="AF83" s="96">
        <v>2379900.8916734555</v>
      </c>
      <c r="AG83" s="103">
        <v>-137090.61780069009</v>
      </c>
      <c r="AH83" s="93">
        <f t="shared" si="21"/>
        <v>2242810.2738727652</v>
      </c>
      <c r="AI83" s="227">
        <v>-201438</v>
      </c>
      <c r="AJ83" s="104">
        <v>692894.35791815014</v>
      </c>
      <c r="AK83" s="94">
        <v>2734266.6317909155</v>
      </c>
      <c r="AL83" s="92">
        <v>2139.4887572698867</v>
      </c>
      <c r="AM83" s="105">
        <v>293134.06571593881</v>
      </c>
      <c r="AN83" s="106">
        <v>0.12008117452927197</v>
      </c>
      <c r="AO83" s="105">
        <v>180.3133430845121</v>
      </c>
      <c r="AP83" s="107">
        <v>0.11773476841901465</v>
      </c>
      <c r="AQ83" s="107">
        <v>0.12623803096280595</v>
      </c>
    </row>
    <row r="84" spans="1:43" x14ac:dyDescent="0.25">
      <c r="A84" s="95">
        <v>232</v>
      </c>
      <c r="B84" s="87" t="s">
        <v>83</v>
      </c>
      <c r="C84" s="248">
        <v>13007</v>
      </c>
      <c r="D84" s="200">
        <v>615.65193137097322</v>
      </c>
      <c r="E84" s="200">
        <v>198.2083034650461</v>
      </c>
      <c r="F84" s="200">
        <v>125.26414498535605</v>
      </c>
      <c r="G84" s="200">
        <v>66.17080642420575</v>
      </c>
      <c r="H84" s="282">
        <v>-45.320365956792493</v>
      </c>
      <c r="I84" s="367">
        <v>959.97482028878869</v>
      </c>
      <c r="J84" s="402">
        <v>0.63933737377019539</v>
      </c>
      <c r="K84" s="99">
        <v>-2493.3289462857083</v>
      </c>
      <c r="L84" s="403">
        <v>-0.721390466486443</v>
      </c>
      <c r="M84" s="99">
        <v>-2201.634320128544</v>
      </c>
      <c r="N84" s="403">
        <v>-0.78147341930792835</v>
      </c>
      <c r="O84" s="248">
        <v>125.26414498535605</v>
      </c>
      <c r="P84" s="248">
        <v>66.17080642420575</v>
      </c>
      <c r="Q84" s="248">
        <v>191.43495140956179</v>
      </c>
      <c r="R84" s="403">
        <v>0.19879986213876549</v>
      </c>
      <c r="S84" s="100">
        <v>6845.2496348120239</v>
      </c>
      <c r="T84" s="259">
        <v>2591.3524843722712</v>
      </c>
      <c r="U84" s="262">
        <f t="shared" si="14"/>
        <v>0.3785621595440079</v>
      </c>
      <c r="V84" s="101">
        <f t="shared" si="15"/>
        <v>0.50448178675799704</v>
      </c>
      <c r="W84" s="260">
        <f t="shared" si="16"/>
        <v>0.37045320004828786</v>
      </c>
      <c r="X84" s="262">
        <f t="shared" si="17"/>
        <v>0.27798736664311324</v>
      </c>
      <c r="Y84" s="262">
        <f t="shared" si="18"/>
        <v>0.22255206052770143</v>
      </c>
      <c r="Z84" s="102">
        <v>22</v>
      </c>
      <c r="AA84" s="382">
        <f t="shared" si="19"/>
        <v>9.61</v>
      </c>
      <c r="AB84" s="263">
        <f t="shared" si="20"/>
        <v>0.43681818181818177</v>
      </c>
      <c r="AC84" s="207">
        <v>232</v>
      </c>
      <c r="AD84" s="87" t="s">
        <v>83</v>
      </c>
      <c r="AE84" s="96">
        <v>13007</v>
      </c>
      <c r="AF84" s="96">
        <v>25775614.804343797</v>
      </c>
      <c r="AG84" s="103">
        <v>10868827.468910428</v>
      </c>
      <c r="AH84" s="93">
        <f t="shared" si="21"/>
        <v>36644442.273254223</v>
      </c>
      <c r="AI84" s="227">
        <v>-589482</v>
      </c>
      <c r="AJ84" s="104">
        <v>8862161.8185802568</v>
      </c>
      <c r="AK84" s="94">
        <v>44917122.091834478</v>
      </c>
      <c r="AL84" s="92">
        <v>3453.3037665744969</v>
      </c>
      <c r="AM84" s="105">
        <v>2102834.872948952</v>
      </c>
      <c r="AN84" s="106">
        <v>4.9115260571741683E-2</v>
      </c>
      <c r="AO84" s="105">
        <v>205.86086465660219</v>
      </c>
      <c r="AP84" s="107">
        <v>3.8474941182982114E-2</v>
      </c>
      <c r="AQ84" s="107">
        <v>9.7040494684294432E-2</v>
      </c>
    </row>
    <row r="85" spans="1:43" x14ac:dyDescent="0.25">
      <c r="A85" s="95">
        <v>233</v>
      </c>
      <c r="B85" s="87" t="s">
        <v>84</v>
      </c>
      <c r="C85" s="248">
        <v>15514</v>
      </c>
      <c r="D85" s="200">
        <v>689.54805835552099</v>
      </c>
      <c r="E85" s="200">
        <v>196.20384861823098</v>
      </c>
      <c r="F85" s="200">
        <v>64.893216199543971</v>
      </c>
      <c r="G85" s="200">
        <v>-9.4890075467552606</v>
      </c>
      <c r="H85" s="282">
        <v>-45.587727214129174</v>
      </c>
      <c r="I85" s="367">
        <v>895.56838841241154</v>
      </c>
      <c r="J85" s="402">
        <v>0.77716383959424262</v>
      </c>
      <c r="K85" s="99">
        <v>-2741.0639480895989</v>
      </c>
      <c r="L85" s="403">
        <v>-0.75546240189761316</v>
      </c>
      <c r="M85" s="99">
        <v>-2317.774892447027</v>
      </c>
      <c r="N85" s="403">
        <v>-0.77071033951591228</v>
      </c>
      <c r="O85" s="248">
        <v>64.893216199543971</v>
      </c>
      <c r="P85" s="248">
        <v>-9.4890075467552606</v>
      </c>
      <c r="Q85" s="248">
        <v>55.404208652788711</v>
      </c>
      <c r="R85" s="403">
        <v>6.2444012428908437E-2</v>
      </c>
      <c r="S85" s="100">
        <v>7090.1766146706204</v>
      </c>
      <c r="T85" s="259">
        <v>2606.8301857953766</v>
      </c>
      <c r="U85" s="262">
        <f t="shared" si="14"/>
        <v>0.3676678773278314</v>
      </c>
      <c r="V85" s="101">
        <f t="shared" si="15"/>
        <v>0.5129113891150866</v>
      </c>
      <c r="W85" s="260">
        <f t="shared" si="16"/>
        <v>0.34354688437028452</v>
      </c>
      <c r="X85" s="262">
        <f t="shared" si="17"/>
        <v>0.24626310980720073</v>
      </c>
      <c r="Y85" s="262">
        <f t="shared" si="18"/>
        <v>0.23102807818283788</v>
      </c>
      <c r="Z85" s="102">
        <v>21.75</v>
      </c>
      <c r="AA85" s="382">
        <f t="shared" si="19"/>
        <v>9.36</v>
      </c>
      <c r="AB85" s="263">
        <f t="shared" si="20"/>
        <v>0.43034482758620685</v>
      </c>
      <c r="AC85" s="207">
        <v>233</v>
      </c>
      <c r="AD85" s="87" t="s">
        <v>84</v>
      </c>
      <c r="AE85" s="96">
        <v>15514</v>
      </c>
      <c r="AF85" s="96">
        <v>33377140.270969708</v>
      </c>
      <c r="AG85" s="103">
        <v>13278467.987781022</v>
      </c>
      <c r="AH85" s="93">
        <f t="shared" si="21"/>
        <v>46655608.258750729</v>
      </c>
      <c r="AI85" s="227">
        <v>-707248</v>
      </c>
      <c r="AJ85" s="104">
        <v>10470353.809741456</v>
      </c>
      <c r="AK85" s="94">
        <v>56418714.068492189</v>
      </c>
      <c r="AL85" s="92">
        <v>3636.6323365020103</v>
      </c>
      <c r="AM85" s="105">
        <v>3302140.415029116</v>
      </c>
      <c r="AN85" s="106">
        <v>6.2167797881176476E-2</v>
      </c>
      <c r="AO85" s="105">
        <v>259.00460831537202</v>
      </c>
      <c r="AP85" s="107">
        <v>5.0746813806325175E-2</v>
      </c>
      <c r="AQ85" s="107">
        <v>9.6331575086772814E-2</v>
      </c>
    </row>
    <row r="86" spans="1:43" x14ac:dyDescent="0.25">
      <c r="A86" s="95">
        <v>235</v>
      </c>
      <c r="B86" s="87" t="s">
        <v>85</v>
      </c>
      <c r="C86" s="248">
        <v>10178</v>
      </c>
      <c r="D86" s="200">
        <v>504.36847037279557</v>
      </c>
      <c r="E86" s="200">
        <v>50.139457128355659</v>
      </c>
      <c r="F86" s="200">
        <v>727.10400379894918</v>
      </c>
      <c r="G86" s="200">
        <v>141.8813138375653</v>
      </c>
      <c r="H86" s="282">
        <v>275.91746905089411</v>
      </c>
      <c r="I86" s="367">
        <v>1699.41071418856</v>
      </c>
      <c r="J86" s="402">
        <v>0.30450207364442333</v>
      </c>
      <c r="K86" s="99">
        <v>1315.9003456260989</v>
      </c>
      <c r="L86" s="403">
        <v>3.8649425115585383</v>
      </c>
      <c r="M86" s="99">
        <v>587.31921664812569</v>
      </c>
      <c r="N86" s="403">
        <v>-7.0803367422240644</v>
      </c>
      <c r="O86" s="248">
        <v>727.10400379894918</v>
      </c>
      <c r="P86" s="248">
        <v>141.8813138375653</v>
      </c>
      <c r="Q86" s="248">
        <v>868.98531763651454</v>
      </c>
      <c r="R86" s="403">
        <v>0.52463198381789422</v>
      </c>
      <c r="S86" s="100">
        <v>7590.0962861072903</v>
      </c>
      <c r="T86" s="259">
        <v>4301.1952828959838</v>
      </c>
      <c r="U86" s="262">
        <f t="shared" si="14"/>
        <v>0.56668520671717659</v>
      </c>
      <c r="V86" s="101">
        <f t="shared" si="15"/>
        <v>5.0527734314046592E-2</v>
      </c>
      <c r="W86" s="260">
        <f t="shared" si="16"/>
        <v>0.39510196641068362</v>
      </c>
      <c r="X86" s="262">
        <f t="shared" si="17"/>
        <v>4.4311988762092183</v>
      </c>
      <c r="Y86" s="262">
        <f t="shared" si="18"/>
        <v>2.165327106186953</v>
      </c>
      <c r="Z86" s="102">
        <v>17</v>
      </c>
      <c r="AA86" s="382">
        <f t="shared" si="19"/>
        <v>4.6099999999999994</v>
      </c>
      <c r="AB86" s="263">
        <f t="shared" si="20"/>
        <v>0.27117647058823524</v>
      </c>
      <c r="AC86" s="207">
        <v>235</v>
      </c>
      <c r="AD86" s="87" t="s">
        <v>85</v>
      </c>
      <c r="AE86" s="96">
        <v>10178</v>
      </c>
      <c r="AF86" s="96">
        <v>13108748.391907299</v>
      </c>
      <c r="AG86" s="103">
        <v>-13953021.087497609</v>
      </c>
      <c r="AH86" s="93">
        <f t="shared" si="21"/>
        <v>-844272.6955903098</v>
      </c>
      <c r="AI86" s="226">
        <v>2808288</v>
      </c>
      <c r="AJ86" s="104">
        <v>1939353.2268190375</v>
      </c>
      <c r="AK86" s="94">
        <v>3903368.5312287277</v>
      </c>
      <c r="AL86" s="92">
        <v>383.51036856246094</v>
      </c>
      <c r="AM86" s="105">
        <v>2255678.3144222852</v>
      </c>
      <c r="AN86" s="106">
        <v>1.3689941782832498</v>
      </c>
      <c r="AO86" s="105">
        <v>215.3272291517799</v>
      </c>
      <c r="AP86" s="107">
        <v>-0.62338182698819156</v>
      </c>
      <c r="AQ86" s="107">
        <v>0.27658000307231512</v>
      </c>
    </row>
    <row r="87" spans="1:43" x14ac:dyDescent="0.25">
      <c r="A87" s="95">
        <v>236</v>
      </c>
      <c r="B87" s="87" t="s">
        <v>86</v>
      </c>
      <c r="C87" s="248">
        <v>4228</v>
      </c>
      <c r="D87" s="200">
        <v>964.86291127324421</v>
      </c>
      <c r="E87" s="200">
        <v>185.05858572122821</v>
      </c>
      <c r="F87" s="200">
        <v>90.622039288587217</v>
      </c>
      <c r="G87" s="200">
        <v>-12.744568729346383</v>
      </c>
      <c r="H87" s="282">
        <v>187.27152317880794</v>
      </c>
      <c r="I87" s="367">
        <v>1415.0704907325212</v>
      </c>
      <c r="J87" s="402">
        <v>0.68351374345404936</v>
      </c>
      <c r="K87" s="99">
        <v>-1918.4494955699079</v>
      </c>
      <c r="L87" s="403">
        <v>-0.5760986226765582</v>
      </c>
      <c r="M87" s="99">
        <v>-1547.7992037639115</v>
      </c>
      <c r="N87" s="403">
        <v>-0.61599973768897442</v>
      </c>
      <c r="O87" s="248">
        <v>90.622039288587217</v>
      </c>
      <c r="P87" s="248">
        <v>-12.744568729346383</v>
      </c>
      <c r="Q87" s="248">
        <v>77.877470559240834</v>
      </c>
      <c r="R87" s="403">
        <v>5.5168792178399602E-2</v>
      </c>
      <c r="S87" s="100">
        <v>6683.7542573320716</v>
      </c>
      <c r="T87" s="259">
        <v>2936.9772822877467</v>
      </c>
      <c r="U87" s="262">
        <f t="shared" si="14"/>
        <v>0.43942029721782272</v>
      </c>
      <c r="V87" s="101">
        <f t="shared" si="15"/>
        <v>0.49874963350807833</v>
      </c>
      <c r="W87" s="260">
        <f t="shared" si="16"/>
        <v>0.48181186121748198</v>
      </c>
      <c r="X87" s="262">
        <f t="shared" si="17"/>
        <v>0.42449737711101304</v>
      </c>
      <c r="Y87" s="262">
        <f t="shared" si="18"/>
        <v>0.40113544411548796</v>
      </c>
      <c r="Z87" s="102">
        <v>22</v>
      </c>
      <c r="AA87" s="382">
        <f t="shared" si="19"/>
        <v>9.61</v>
      </c>
      <c r="AB87" s="263">
        <f t="shared" si="20"/>
        <v>0.43681818181818177</v>
      </c>
      <c r="AC87" s="207">
        <v>236</v>
      </c>
      <c r="AD87" s="87" t="s">
        <v>86</v>
      </c>
      <c r="AE87" s="96">
        <v>4228</v>
      </c>
      <c r="AF87" s="96">
        <v>6770429.393992993</v>
      </c>
      <c r="AG87" s="103">
        <v>3853106.0283841025</v>
      </c>
      <c r="AH87" s="93">
        <f t="shared" si="21"/>
        <v>10623535.422377095</v>
      </c>
      <c r="AI87" s="226">
        <v>791784</v>
      </c>
      <c r="AJ87" s="104">
        <v>2678803.079709575</v>
      </c>
      <c r="AK87" s="94">
        <v>14094122.502086669</v>
      </c>
      <c r="AL87" s="92">
        <v>3333.5199863024291</v>
      </c>
      <c r="AM87" s="105">
        <v>830557.14242278039</v>
      </c>
      <c r="AN87" s="106">
        <v>6.2619448082082474E-2</v>
      </c>
      <c r="AO87" s="105">
        <v>220.73769114544984</v>
      </c>
      <c r="AP87" s="107">
        <v>5.6447248647022663E-2</v>
      </c>
      <c r="AQ87" s="107">
        <v>0.10218161986697383</v>
      </c>
    </row>
    <row r="88" spans="1:43" x14ac:dyDescent="0.25">
      <c r="A88" s="95">
        <v>239</v>
      </c>
      <c r="B88" s="87" t="s">
        <v>87</v>
      </c>
      <c r="C88" s="248">
        <v>2155</v>
      </c>
      <c r="D88" s="200">
        <v>521.50236885024231</v>
      </c>
      <c r="E88" s="200">
        <v>199.44521071812744</v>
      </c>
      <c r="F88" s="200">
        <v>396.88782452096927</v>
      </c>
      <c r="G88" s="200">
        <v>80.561080791017503</v>
      </c>
      <c r="H88" s="282">
        <v>-217.40324825986079</v>
      </c>
      <c r="I88" s="367">
        <v>980.99323662049585</v>
      </c>
      <c r="J88" s="402">
        <v>0.53119365195966017</v>
      </c>
      <c r="K88" s="99">
        <v>-2987.5727875944522</v>
      </c>
      <c r="L88" s="403">
        <v>-0.75266454637245916</v>
      </c>
      <c r="M88" s="99">
        <v>-2977.8734259034036</v>
      </c>
      <c r="N88" s="403">
        <v>-0.85097274501581333</v>
      </c>
      <c r="O88" s="248">
        <v>396.88782452096927</v>
      </c>
      <c r="P88" s="248">
        <v>80.561080791017503</v>
      </c>
      <c r="Q88" s="248">
        <v>477.44890531198678</v>
      </c>
      <c r="R88" s="403">
        <v>0.48632152562598735</v>
      </c>
      <c r="S88" s="100">
        <v>7372.9526682134574</v>
      </c>
      <c r="T88" s="259">
        <v>2552.6735613479182</v>
      </c>
      <c r="U88" s="262">
        <f t="shared" si="14"/>
        <v>0.34622134119388798</v>
      </c>
      <c r="V88" s="101">
        <f t="shared" si="15"/>
        <v>0.53826007066671877</v>
      </c>
      <c r="W88" s="260">
        <f t="shared" si="16"/>
        <v>0.38430030830204959</v>
      </c>
      <c r="X88" s="262">
        <f t="shared" si="17"/>
        <v>0.2471908570084968</v>
      </c>
      <c r="Y88" s="262">
        <f t="shared" si="18"/>
        <v>0.12688319363619988</v>
      </c>
      <c r="Z88" s="102">
        <v>20.500000000000004</v>
      </c>
      <c r="AA88" s="382">
        <f t="shared" si="19"/>
        <v>8.110000000000003</v>
      </c>
      <c r="AB88" s="263">
        <f t="shared" si="20"/>
        <v>0.39560975609756105</v>
      </c>
      <c r="AC88" s="207">
        <v>239</v>
      </c>
      <c r="AD88" s="87" t="s">
        <v>87</v>
      </c>
      <c r="AE88" s="96">
        <v>2155</v>
      </c>
      <c r="AF88" s="96">
        <v>6059579.3016138067</v>
      </c>
      <c r="AG88" s="103">
        <v>1481575.5360803006</v>
      </c>
      <c r="AH88" s="93">
        <f t="shared" si="21"/>
        <v>7541154.8376941076</v>
      </c>
      <c r="AI88" s="227">
        <v>-468504</v>
      </c>
      <c r="AJ88" s="104">
        <v>1479608.9444891049</v>
      </c>
      <c r="AK88" s="94">
        <v>8552259.7821832132</v>
      </c>
      <c r="AL88" s="92">
        <v>3968.5660242149479</v>
      </c>
      <c r="AM88" s="105">
        <v>-128549.44148714282</v>
      </c>
      <c r="AN88" s="106">
        <v>-1.4808462918021655E-2</v>
      </c>
      <c r="AO88" s="105">
        <v>26.32750302041768</v>
      </c>
      <c r="AP88" s="107">
        <v>-3.2655083428271392E-2</v>
      </c>
      <c r="AQ88" s="107">
        <v>9.4429561062379985E-2</v>
      </c>
    </row>
    <row r="89" spans="1:43" x14ac:dyDescent="0.25">
      <c r="A89" s="95">
        <v>240</v>
      </c>
      <c r="B89" s="87" t="s">
        <v>88</v>
      </c>
      <c r="C89" s="248">
        <v>20437</v>
      </c>
      <c r="D89" s="200">
        <v>332.02129334510494</v>
      </c>
      <c r="E89" s="200">
        <v>144.06579329951288</v>
      </c>
      <c r="F89" s="200">
        <v>-253.97946117470914</v>
      </c>
      <c r="G89" s="200">
        <v>-148.91558604843871</v>
      </c>
      <c r="H89" s="282">
        <v>59.276018985173948</v>
      </c>
      <c r="I89" s="367">
        <v>132.46805840664388</v>
      </c>
      <c r="J89" s="402">
        <v>2.5009020241986013</v>
      </c>
      <c r="K89" s="99">
        <v>-2580.9535979502039</v>
      </c>
      <c r="L89" s="403">
        <v>-0.95107789341296634</v>
      </c>
      <c r="M89" s="99">
        <v>-1818.4161037279177</v>
      </c>
      <c r="N89" s="403">
        <v>-0.8456029020900484</v>
      </c>
      <c r="O89" s="248">
        <v>-253.97946117470914</v>
      </c>
      <c r="P89" s="248">
        <v>-148.91558604843871</v>
      </c>
      <c r="Q89" s="248">
        <v>-402.89504722314786</v>
      </c>
      <c r="R89" s="403">
        <v>-3.0347482505968526</v>
      </c>
      <c r="S89" s="100">
        <v>7006.8992513578314</v>
      </c>
      <c r="T89" s="259">
        <v>2208.6928632392696</v>
      </c>
      <c r="U89" s="262">
        <f t="shared" si="14"/>
        <v>0.31521687182975527</v>
      </c>
      <c r="V89" s="101">
        <f t="shared" si="15"/>
        <v>0.3872499887637213</v>
      </c>
      <c r="W89" s="260">
        <f t="shared" si="16"/>
        <v>5.9975771467095783E-2</v>
      </c>
      <c r="X89" s="262">
        <f t="shared" si="17"/>
        <v>4.8819562597764841E-2</v>
      </c>
      <c r="Y89" s="262">
        <f t="shared" si="18"/>
        <v>0.19730184742042359</v>
      </c>
      <c r="Z89" s="102">
        <v>21.750000000000004</v>
      </c>
      <c r="AA89" s="382">
        <f t="shared" si="19"/>
        <v>9.360000000000003</v>
      </c>
      <c r="AB89" s="263">
        <f t="shared" si="20"/>
        <v>0.43034482758620696</v>
      </c>
      <c r="AC89" s="207">
        <v>240</v>
      </c>
      <c r="AD89" s="87" t="s">
        <v>88</v>
      </c>
      <c r="AE89" s="96">
        <v>20437</v>
      </c>
      <c r="AF89" s="96">
        <v>38305712.890948236</v>
      </c>
      <c r="AG89" s="103">
        <v>5642776.193033129</v>
      </c>
      <c r="AH89" s="93">
        <f t="shared" si="21"/>
        <v>43948489.083981365</v>
      </c>
      <c r="AI89" s="226">
        <v>1211424</v>
      </c>
      <c r="AJ89" s="104">
        <v>10294285.306983529</v>
      </c>
      <c r="AK89" s="94">
        <v>55454198.390964895</v>
      </c>
      <c r="AL89" s="92">
        <v>2713.4216563568475</v>
      </c>
      <c r="AM89" s="105">
        <v>2562062.401902169</v>
      </c>
      <c r="AN89" s="106">
        <v>4.8439382414655438E-2</v>
      </c>
      <c r="AO89" s="105">
        <v>159.10978167375833</v>
      </c>
      <c r="AP89" s="107">
        <v>3.5431040603051356E-2</v>
      </c>
      <c r="AQ89" s="107">
        <v>0.11529493478584163</v>
      </c>
    </row>
    <row r="90" spans="1:43" x14ac:dyDescent="0.25">
      <c r="A90" s="95">
        <v>320</v>
      </c>
      <c r="B90" s="87" t="s">
        <v>122</v>
      </c>
      <c r="C90" s="248">
        <v>7191</v>
      </c>
      <c r="D90" s="200">
        <v>484.55932519208551</v>
      </c>
      <c r="E90" s="200">
        <v>169.82390960901893</v>
      </c>
      <c r="F90" s="200">
        <v>192.28672059805396</v>
      </c>
      <c r="G90" s="200">
        <v>212.14337237648704</v>
      </c>
      <c r="H90" s="282">
        <v>-32.931163954943678</v>
      </c>
      <c r="I90" s="367">
        <v>1025.8821638207019</v>
      </c>
      <c r="J90" s="402">
        <v>0.4880738068228655</v>
      </c>
      <c r="K90" s="99">
        <v>-3174.98498145536</v>
      </c>
      <c r="L90" s="403">
        <v>-0.76179206514086495</v>
      </c>
      <c r="M90" s="99">
        <v>-3156.8946269588423</v>
      </c>
      <c r="N90" s="403">
        <v>-0.86693245841928968</v>
      </c>
      <c r="O90" s="248">
        <v>192.28672059805396</v>
      </c>
      <c r="P90" s="248">
        <v>212.14337237648704</v>
      </c>
      <c r="Q90" s="248">
        <v>404.43009297454103</v>
      </c>
      <c r="R90" s="403">
        <v>0.40736340177451141</v>
      </c>
      <c r="S90" s="100">
        <v>7741.2154081490753</v>
      </c>
      <c r="T90" s="259">
        <v>2593.1128954830911</v>
      </c>
      <c r="U90" s="262">
        <f t="shared" si="14"/>
        <v>0.33497490494236282</v>
      </c>
      <c r="V90" s="101">
        <f t="shared" si="15"/>
        <v>0.54266247918303168</v>
      </c>
      <c r="W90" s="260">
        <f t="shared" si="16"/>
        <v>0.39561801015592973</v>
      </c>
      <c r="X90" s="262">
        <f t="shared" si="17"/>
        <v>0.24420723825420707</v>
      </c>
      <c r="Y90" s="262">
        <f t="shared" si="18"/>
        <v>0.14793423580295631</v>
      </c>
      <c r="Z90" s="102">
        <v>21.5</v>
      </c>
      <c r="AA90" s="382">
        <f t="shared" si="19"/>
        <v>9.11</v>
      </c>
      <c r="AB90" s="263">
        <f t="shared" si="20"/>
        <v>0.42372093023255814</v>
      </c>
      <c r="AC90" s="207">
        <v>320</v>
      </c>
      <c r="AD90" s="87" t="s">
        <v>122</v>
      </c>
      <c r="AE90" s="96">
        <v>7191</v>
      </c>
      <c r="AF90" s="96">
        <v>21650936.791472796</v>
      </c>
      <c r="AG90" s="103">
        <v>4534758.5784445247</v>
      </c>
      <c r="AH90" s="93">
        <f t="shared" si="21"/>
        <v>26185695.369917322</v>
      </c>
      <c r="AI90" s="227">
        <v>-236808</v>
      </c>
      <c r="AJ90" s="104">
        <v>4259548.2717628386</v>
      </c>
      <c r="AK90" s="94">
        <v>30208435.641680159</v>
      </c>
      <c r="AL90" s="92">
        <v>4200.8671452760618</v>
      </c>
      <c r="AM90" s="105">
        <v>2138047.7216382995</v>
      </c>
      <c r="AN90" s="106">
        <v>7.6167373522891851E-2</v>
      </c>
      <c r="AO90" s="105">
        <v>341.86413179766487</v>
      </c>
      <c r="AP90" s="107">
        <v>6.0053057407291055E-2</v>
      </c>
      <c r="AQ90" s="107">
        <v>0.10843608856555487</v>
      </c>
    </row>
    <row r="91" spans="1:43" x14ac:dyDescent="0.25">
      <c r="A91" s="95">
        <v>241</v>
      </c>
      <c r="B91" s="87" t="s">
        <v>89</v>
      </c>
      <c r="C91" s="248">
        <v>7984</v>
      </c>
      <c r="D91" s="200">
        <v>529.1136814937737</v>
      </c>
      <c r="E91" s="200">
        <v>131.93499542090638</v>
      </c>
      <c r="F91" s="200">
        <v>-87.752262932356587</v>
      </c>
      <c r="G91" s="200">
        <v>-65.623212788958881</v>
      </c>
      <c r="H91" s="282">
        <v>-44.770666332665328</v>
      </c>
      <c r="I91" s="367">
        <v>462.90253486069923</v>
      </c>
      <c r="J91" s="402">
        <v>1.2091282535996513</v>
      </c>
      <c r="K91" s="99">
        <v>-1540.5538495210549</v>
      </c>
      <c r="L91" s="403">
        <v>-0.77878391126992286</v>
      </c>
      <c r="M91" s="99">
        <v>-1059.1149690097495</v>
      </c>
      <c r="N91" s="403">
        <v>-0.66685295512958642</v>
      </c>
      <c r="O91" s="248">
        <v>-87.752262932356587</v>
      </c>
      <c r="P91" s="248">
        <v>-65.623212788958881</v>
      </c>
      <c r="Q91" s="248">
        <v>-153.37547572131547</v>
      </c>
      <c r="R91" s="403">
        <v>-0.35049296132425212</v>
      </c>
      <c r="S91" s="100">
        <v>6279.5591182364733</v>
      </c>
      <c r="T91" s="259">
        <v>2367.6074383168875</v>
      </c>
      <c r="U91" s="262">
        <f t="shared" si="14"/>
        <v>0.37703402320731666</v>
      </c>
      <c r="V91" s="101">
        <f t="shared" si="15"/>
        <v>0.31904411546401634</v>
      </c>
      <c r="W91" s="260">
        <f t="shared" si="16"/>
        <v>0.19551490140180197</v>
      </c>
      <c r="X91" s="262">
        <f t="shared" si="17"/>
        <v>0.23105196522835517</v>
      </c>
      <c r="Y91" s="262">
        <f t="shared" si="18"/>
        <v>0.30760740058346303</v>
      </c>
      <c r="Z91" s="102">
        <v>21.25</v>
      </c>
      <c r="AA91" s="382">
        <f t="shared" si="19"/>
        <v>8.86</v>
      </c>
      <c r="AB91" s="263">
        <f t="shared" si="20"/>
        <v>0.4169411764705882</v>
      </c>
      <c r="AC91" s="207">
        <v>241</v>
      </c>
      <c r="AD91" s="87" t="s">
        <v>89</v>
      </c>
      <c r="AE91" s="96">
        <v>7984</v>
      </c>
      <c r="AF91" s="96">
        <v>11609074.004124308</v>
      </c>
      <c r="AG91" s="103">
        <v>1071343.5414958203</v>
      </c>
      <c r="AH91" s="93">
        <f t="shared" si="21"/>
        <v>12680417.545620129</v>
      </c>
      <c r="AI91" s="227">
        <v>-357449</v>
      </c>
      <c r="AJ91" s="104">
        <v>3672627.2272837968</v>
      </c>
      <c r="AK91" s="94">
        <v>15995595.772903925</v>
      </c>
      <c r="AL91" s="92">
        <v>2003.4563843817541</v>
      </c>
      <c r="AM91" s="105">
        <v>1131538.4812304433</v>
      </c>
      <c r="AN91" s="106">
        <v>7.6125815383146181E-2</v>
      </c>
      <c r="AO91" s="105">
        <v>163.61763061600573</v>
      </c>
      <c r="AP91" s="107">
        <v>4.4812679498932528E-2</v>
      </c>
      <c r="AQ91" s="107">
        <v>0.11732539026355471</v>
      </c>
    </row>
    <row r="92" spans="1:43" x14ac:dyDescent="0.25">
      <c r="A92" s="95">
        <v>322</v>
      </c>
      <c r="B92" s="87" t="s">
        <v>123</v>
      </c>
      <c r="C92" s="248">
        <v>6609</v>
      </c>
      <c r="D92" s="200">
        <v>987.40391325628627</v>
      </c>
      <c r="E92" s="200">
        <v>173.07703612235096</v>
      </c>
      <c r="F92" s="200">
        <v>181.37989666090564</v>
      </c>
      <c r="G92" s="200">
        <v>184.69378379633827</v>
      </c>
      <c r="H92" s="282">
        <v>-98.919957633530032</v>
      </c>
      <c r="I92" s="367">
        <v>1427.6346722023511</v>
      </c>
      <c r="J92" s="402">
        <v>0.69510788656643929</v>
      </c>
      <c r="K92" s="99">
        <v>-2327.6019303864414</v>
      </c>
      <c r="L92" s="403">
        <v>-0.62100741925771785</v>
      </c>
      <c r="M92" s="99">
        <v>-2270.5581669840954</v>
      </c>
      <c r="N92" s="403">
        <v>-0.69692590369761676</v>
      </c>
      <c r="O92" s="248">
        <v>181.37989666090564</v>
      </c>
      <c r="P92" s="248">
        <v>184.69378379633827</v>
      </c>
      <c r="Q92" s="248">
        <v>366.07368045724388</v>
      </c>
      <c r="R92" s="403">
        <v>0.25770679955183251</v>
      </c>
      <c r="S92" s="100">
        <v>6999.3442275684674</v>
      </c>
      <c r="T92" s="259">
        <v>2800.1998310610015</v>
      </c>
      <c r="U92" s="262">
        <f t="shared" si="14"/>
        <v>0.40006602619025283</v>
      </c>
      <c r="V92" s="101">
        <f t="shared" si="15"/>
        <v>0.53651263325469278</v>
      </c>
      <c r="W92" s="260">
        <f t="shared" si="16"/>
        <v>0.50983313989466861</v>
      </c>
      <c r="X92" s="262">
        <f t="shared" si="17"/>
        <v>0.38017169709577436</v>
      </c>
      <c r="Y92" s="262">
        <f t="shared" si="18"/>
        <v>0.28268817762728621</v>
      </c>
      <c r="Z92" s="102">
        <v>19.749999999999996</v>
      </c>
      <c r="AA92" s="382">
        <f t="shared" si="19"/>
        <v>7.3599999999999959</v>
      </c>
      <c r="AB92" s="263">
        <f t="shared" si="20"/>
        <v>0.3726582278481011</v>
      </c>
      <c r="AC92" s="207">
        <v>322</v>
      </c>
      <c r="AD92" s="87" t="s">
        <v>123</v>
      </c>
      <c r="AE92" s="96">
        <v>6609</v>
      </c>
      <c r="AF92" s="96">
        <v>16321852.56568929</v>
      </c>
      <c r="AG92" s="103">
        <v>5210018.8226193935</v>
      </c>
      <c r="AH92" s="93">
        <f t="shared" si="21"/>
        <v>21531871.388308682</v>
      </c>
      <c r="AI92" s="227">
        <v>-653762</v>
      </c>
      <c r="AJ92" s="104">
        <v>3940249.3182006488</v>
      </c>
      <c r="AK92" s="94">
        <v>24818358.706509329</v>
      </c>
      <c r="AL92" s="92">
        <v>3755.2366025887923</v>
      </c>
      <c r="AM92" s="105">
        <v>1642280.691459883</v>
      </c>
      <c r="AN92" s="106">
        <v>7.0861027063917531E-2</v>
      </c>
      <c r="AO92" s="105">
        <v>264.86340755122501</v>
      </c>
      <c r="AP92" s="107">
        <v>6.0138611884764215E-2</v>
      </c>
      <c r="AQ92" s="107">
        <v>0.10478429231757835</v>
      </c>
    </row>
    <row r="93" spans="1:43" x14ac:dyDescent="0.25">
      <c r="A93" s="95">
        <v>244</v>
      </c>
      <c r="B93" s="87" t="s">
        <v>90</v>
      </c>
      <c r="C93" s="248">
        <v>18796</v>
      </c>
      <c r="D93" s="200">
        <v>1105.7602157121605</v>
      </c>
      <c r="E93" s="200">
        <v>99.453887679142525</v>
      </c>
      <c r="F93" s="200">
        <v>-140.41110912119007</v>
      </c>
      <c r="G93" s="200">
        <v>-149.01554964916394</v>
      </c>
      <c r="H93" s="282">
        <v>-4.7960204298786975</v>
      </c>
      <c r="I93" s="367">
        <v>910.99142419107034</v>
      </c>
      <c r="J93" s="402">
        <v>1.2313152044325231</v>
      </c>
      <c r="K93" s="99">
        <v>-859.26297892166303</v>
      </c>
      <c r="L93" s="403">
        <v>-0.48896917393896638</v>
      </c>
      <c r="M93" s="99">
        <v>-320.53184083759334</v>
      </c>
      <c r="N93" s="403">
        <v>-0.22473086025099945</v>
      </c>
      <c r="O93" s="248">
        <v>-140.41110912119007</v>
      </c>
      <c r="P93" s="248">
        <v>-149.01554964916394</v>
      </c>
      <c r="Q93" s="248">
        <v>-289.42665877035404</v>
      </c>
      <c r="R93" s="403">
        <v>-0.32228998696839384</v>
      </c>
      <c r="S93" s="100">
        <v>5992.644871249202</v>
      </c>
      <c r="T93" s="259">
        <v>2839.0279476302126</v>
      </c>
      <c r="U93" s="262">
        <f t="shared" si="14"/>
        <v>0.47375207585735019</v>
      </c>
      <c r="V93" s="101">
        <f t="shared" si="15"/>
        <v>0.2954045235695259</v>
      </c>
      <c r="W93" s="260">
        <f t="shared" si="16"/>
        <v>0.32088145696187709</v>
      </c>
      <c r="X93" s="262">
        <f t="shared" si="17"/>
        <v>0.51461045519176518</v>
      </c>
      <c r="Y93" s="262">
        <f t="shared" si="18"/>
        <v>0.67810484236088597</v>
      </c>
      <c r="Z93" s="102">
        <v>20.5</v>
      </c>
      <c r="AA93" s="382">
        <f t="shared" si="19"/>
        <v>8.11</v>
      </c>
      <c r="AB93" s="263">
        <f t="shared" si="20"/>
        <v>0.39560975609756094</v>
      </c>
      <c r="AC93" s="207">
        <v>244</v>
      </c>
      <c r="AD93" s="87" t="s">
        <v>90</v>
      </c>
      <c r="AE93" s="96">
        <v>18796</v>
      </c>
      <c r="AF93" s="96">
        <v>23646201.693831991</v>
      </c>
      <c r="AG93" s="103">
        <v>3162383.8010771852</v>
      </c>
      <c r="AH93" s="93">
        <f t="shared" si="21"/>
        <v>26808585.494909175</v>
      </c>
      <c r="AI93" s="227">
        <v>-90146</v>
      </c>
      <c r="AJ93" s="104">
        <v>6555262.2659977647</v>
      </c>
      <c r="AK93" s="94">
        <v>33273701.760906938</v>
      </c>
      <c r="AL93" s="92">
        <v>1770.2544031127334</v>
      </c>
      <c r="AM93" s="105">
        <v>2901730.1312039569</v>
      </c>
      <c r="AN93" s="106">
        <v>9.5539735338292686E-2</v>
      </c>
      <c r="AO93" s="105">
        <v>115.55695665656435</v>
      </c>
      <c r="AP93" s="107">
        <v>7.4565950215219168E-2</v>
      </c>
      <c r="AQ93" s="107">
        <v>0.13857748778969547</v>
      </c>
    </row>
    <row r="94" spans="1:43" x14ac:dyDescent="0.25">
      <c r="A94" s="95">
        <v>245</v>
      </c>
      <c r="B94" s="87" t="s">
        <v>91</v>
      </c>
      <c r="C94" s="248">
        <v>37105</v>
      </c>
      <c r="D94" s="200">
        <v>370.48190118415857</v>
      </c>
      <c r="E94" s="200">
        <v>112.20688955653151</v>
      </c>
      <c r="F94" s="200">
        <v>250.86229705878156</v>
      </c>
      <c r="G94" s="200">
        <v>191.01166125833328</v>
      </c>
      <c r="H94" s="282">
        <v>-103.181350222342</v>
      </c>
      <c r="I94" s="367">
        <v>821.38139883546296</v>
      </c>
      <c r="J94" s="402">
        <v>0.44453027185753863</v>
      </c>
      <c r="K94" s="99">
        <v>-265.88654636339686</v>
      </c>
      <c r="L94" s="403">
        <v>-0.24186678491728203</v>
      </c>
      <c r="M94" s="99">
        <v>-427.1312707487167</v>
      </c>
      <c r="N94" s="403">
        <v>-0.53551180669902831</v>
      </c>
      <c r="O94" s="248">
        <v>250.86229705878156</v>
      </c>
      <c r="P94" s="248">
        <v>191.01166125833328</v>
      </c>
      <c r="Q94" s="248">
        <v>441.87395831711484</v>
      </c>
      <c r="R94" s="403">
        <v>0.53019148894896873</v>
      </c>
      <c r="S94" s="100">
        <v>5757.1487400619862</v>
      </c>
      <c r="T94" s="259">
        <v>2713.4460132949748</v>
      </c>
      <c r="U94" s="262">
        <f t="shared" si="14"/>
        <v>0.47131768446645339</v>
      </c>
      <c r="V94" s="101">
        <f t="shared" si="15"/>
        <v>0.18885528137095747</v>
      </c>
      <c r="W94" s="260">
        <f t="shared" si="16"/>
        <v>0.30270784633671344</v>
      </c>
      <c r="X94" s="262">
        <f t="shared" si="17"/>
        <v>0.75545444199151246</v>
      </c>
      <c r="Y94" s="262">
        <f t="shared" si="18"/>
        <v>0.34904684001231795</v>
      </c>
      <c r="Z94" s="102">
        <v>19.25</v>
      </c>
      <c r="AA94" s="382">
        <f t="shared" si="19"/>
        <v>6.8599999999999994</v>
      </c>
      <c r="AB94" s="263">
        <f t="shared" si="20"/>
        <v>0.35636363636363633</v>
      </c>
      <c r="AC94" s="207">
        <v>245</v>
      </c>
      <c r="AD94" s="87" t="s">
        <v>91</v>
      </c>
      <c r="AE94" s="96">
        <v>37105</v>
      </c>
      <c r="AF94" s="96">
        <v>32575292.415997643</v>
      </c>
      <c r="AG94" s="103">
        <v>-2979855.671428307</v>
      </c>
      <c r="AH94" s="93">
        <f t="shared" si="21"/>
        <v>29595436.744569335</v>
      </c>
      <c r="AI94" s="227">
        <v>-3828544</v>
      </c>
      <c r="AJ94" s="104">
        <v>14576184.362034352</v>
      </c>
      <c r="AK94" s="94">
        <v>40343077.106603689</v>
      </c>
      <c r="AL94" s="92">
        <v>1087.2679451988597</v>
      </c>
      <c r="AM94" s="105">
        <v>4893106.5753660575</v>
      </c>
      <c r="AN94" s="106">
        <v>0.13802850896742985</v>
      </c>
      <c r="AO94" s="105">
        <v>122.80036082521644</v>
      </c>
      <c r="AP94" s="107">
        <v>0.1366245078865036</v>
      </c>
      <c r="AQ94" s="107">
        <v>0.13932590745535811</v>
      </c>
    </row>
    <row r="95" spans="1:43" x14ac:dyDescent="0.25">
      <c r="A95" s="95">
        <v>249</v>
      </c>
      <c r="B95" s="87" t="s">
        <v>92</v>
      </c>
      <c r="C95" s="248">
        <v>9486</v>
      </c>
      <c r="D95" s="200">
        <v>386.37355304805305</v>
      </c>
      <c r="E95" s="200">
        <v>162.96571398092192</v>
      </c>
      <c r="F95" s="200">
        <v>259.09558968503245</v>
      </c>
      <c r="G95" s="200">
        <v>246.73437199912422</v>
      </c>
      <c r="H95" s="282">
        <v>-1.012966476913346</v>
      </c>
      <c r="I95" s="367">
        <v>1054.1562622362183</v>
      </c>
      <c r="J95" s="402">
        <v>0.37025941133449319</v>
      </c>
      <c r="K95" s="99">
        <v>-2200.1783973324091</v>
      </c>
      <c r="L95" s="403">
        <v>-0.67829289272478788</v>
      </c>
      <c r="M95" s="99">
        <v>-2301.88140244232</v>
      </c>
      <c r="N95" s="403">
        <v>-0.85627347128703668</v>
      </c>
      <c r="O95" s="248">
        <v>259.09558968503245</v>
      </c>
      <c r="P95" s="248">
        <v>246.73437199912422</v>
      </c>
      <c r="Q95" s="248">
        <v>505.82996168415667</v>
      </c>
      <c r="R95" s="403">
        <v>0.48473375667415869</v>
      </c>
      <c r="S95" s="100">
        <v>6947.0799072317095</v>
      </c>
      <c r="T95" s="259">
        <v>2729.6075874374674</v>
      </c>
      <c r="U95" s="262">
        <f t="shared" si="14"/>
        <v>0.39291437897468612</v>
      </c>
      <c r="V95" s="101">
        <f t="shared" si="15"/>
        <v>0.46844641245323221</v>
      </c>
      <c r="W95" s="260">
        <f t="shared" si="16"/>
        <v>0.38619333675938794</v>
      </c>
      <c r="X95" s="262">
        <f t="shared" si="17"/>
        <v>0.32392374248810357</v>
      </c>
      <c r="Y95" s="262">
        <f t="shared" si="18"/>
        <v>0.16849106128032448</v>
      </c>
      <c r="Z95" s="102">
        <v>21.75</v>
      </c>
      <c r="AA95" s="382">
        <f t="shared" si="19"/>
        <v>9.36</v>
      </c>
      <c r="AB95" s="263">
        <f t="shared" si="20"/>
        <v>0.43034482758620685</v>
      </c>
      <c r="AC95" s="207">
        <v>249</v>
      </c>
      <c r="AD95" s="87" t="s">
        <v>92</v>
      </c>
      <c r="AE95" s="96">
        <v>9486</v>
      </c>
      <c r="AF95" s="96">
        <v>19603036.205204852</v>
      </c>
      <c r="AG95" s="103">
        <v>5897750.3025768287</v>
      </c>
      <c r="AH95" s="93">
        <f t="shared" si="21"/>
        <v>25500786.507781681</v>
      </c>
      <c r="AI95" s="227">
        <v>-9609</v>
      </c>
      <c r="AJ95" s="104">
        <v>5379441.0728863217</v>
      </c>
      <c r="AK95" s="94">
        <v>30870618.580668002</v>
      </c>
      <c r="AL95" s="92">
        <v>3254.3346595686276</v>
      </c>
      <c r="AM95" s="105">
        <v>1212457.6057265513</v>
      </c>
      <c r="AN95" s="106">
        <v>4.0881078457662014E-2</v>
      </c>
      <c r="AO95" s="105">
        <v>166.55111194328128</v>
      </c>
      <c r="AP95" s="107">
        <v>2.3006231423310153E-2</v>
      </c>
      <c r="AQ95" s="107">
        <v>0.11114466286384461</v>
      </c>
    </row>
    <row r="96" spans="1:43" x14ac:dyDescent="0.25">
      <c r="A96" s="95">
        <v>250</v>
      </c>
      <c r="B96" s="87" t="s">
        <v>93</v>
      </c>
      <c r="C96" s="248">
        <v>1822</v>
      </c>
      <c r="D96" s="200">
        <v>537.25661615490958</v>
      </c>
      <c r="E96" s="200">
        <v>226.20426445974783</v>
      </c>
      <c r="F96" s="200">
        <v>170.61094830472567</v>
      </c>
      <c r="G96" s="200">
        <v>85.93724645047952</v>
      </c>
      <c r="H96" s="282">
        <v>-205.93358946212953</v>
      </c>
      <c r="I96" s="367">
        <v>814.07548590773308</v>
      </c>
      <c r="J96" s="402">
        <v>0.67031184979925762</v>
      </c>
      <c r="K96" s="99">
        <v>-3146.081847762372</v>
      </c>
      <c r="L96" s="403">
        <v>-0.79696380855097826</v>
      </c>
      <c r="M96" s="99">
        <v>-2853.2222583174944</v>
      </c>
      <c r="N96" s="403">
        <v>-0.84153960663196503</v>
      </c>
      <c r="O96" s="248">
        <v>170.61094830472567</v>
      </c>
      <c r="P96" s="248">
        <v>85.93724645047952</v>
      </c>
      <c r="Q96" s="248">
        <v>256.5481947552052</v>
      </c>
      <c r="R96" s="403">
        <v>0.32008408983359588</v>
      </c>
      <c r="S96" s="100">
        <v>7134.3260153677275</v>
      </c>
      <c r="T96" s="259">
        <v>2405.594254996869</v>
      </c>
      <c r="U96" s="262">
        <f t="shared" si="14"/>
        <v>0.33718591634515827</v>
      </c>
      <c r="V96" s="101">
        <f t="shared" si="15"/>
        <v>0.55508499683638091</v>
      </c>
      <c r="W96" s="260">
        <f t="shared" si="16"/>
        <v>0.33840930747849357</v>
      </c>
      <c r="X96" s="262">
        <f t="shared" si="17"/>
        <v>0.20556645034940632</v>
      </c>
      <c r="Y96" s="262">
        <f t="shared" si="18"/>
        <v>0.14078412653262828</v>
      </c>
      <c r="Z96" s="102">
        <v>21.5</v>
      </c>
      <c r="AA96" s="382">
        <f t="shared" si="19"/>
        <v>9.11</v>
      </c>
      <c r="AB96" s="263">
        <f t="shared" si="20"/>
        <v>0.42372093023255814</v>
      </c>
      <c r="AC96" s="207">
        <v>250</v>
      </c>
      <c r="AD96" s="87" t="s">
        <v>93</v>
      </c>
      <c r="AE96" s="96">
        <v>1822</v>
      </c>
      <c r="AF96" s="96">
        <v>4361553.0406558216</v>
      </c>
      <c r="AG96" s="103">
        <v>1815899.468632899</v>
      </c>
      <c r="AH96" s="93">
        <f t="shared" si="21"/>
        <v>6177452.5092887208</v>
      </c>
      <c r="AI96" s="227">
        <v>-375211</v>
      </c>
      <c r="AJ96" s="104">
        <v>1413165.1526582115</v>
      </c>
      <c r="AK96" s="94">
        <v>7215406.6619469319</v>
      </c>
      <c r="AL96" s="92">
        <v>3960.1573336701053</v>
      </c>
      <c r="AM96" s="105">
        <v>81526.191674387082</v>
      </c>
      <c r="AN96" s="106">
        <v>1.1428028828645685E-2</v>
      </c>
      <c r="AO96" s="105">
        <v>135.02035229072499</v>
      </c>
      <c r="AP96" s="107">
        <v>-9.4183160192512494E-3</v>
      </c>
      <c r="AQ96" s="107">
        <v>9.0562919485254856E-2</v>
      </c>
    </row>
    <row r="97" spans="1:43" x14ac:dyDescent="0.25">
      <c r="A97" s="95">
        <v>256</v>
      </c>
      <c r="B97" s="87" t="s">
        <v>94</v>
      </c>
      <c r="C97" s="248">
        <v>1597</v>
      </c>
      <c r="D97" s="200">
        <v>1341.0924774376165</v>
      </c>
      <c r="E97" s="200">
        <v>193.49382726252526</v>
      </c>
      <c r="F97" s="200">
        <v>48.316346183244015</v>
      </c>
      <c r="G97" s="200">
        <v>-100.4948264778489</v>
      </c>
      <c r="H97" s="282">
        <v>158.38259236067626</v>
      </c>
      <c r="I97" s="367">
        <v>1640.790416766213</v>
      </c>
      <c r="J97" s="402">
        <v>0.80398743817425944</v>
      </c>
      <c r="K97" s="99">
        <v>-3233.3036910464834</v>
      </c>
      <c r="L97" s="403">
        <v>-0.65967544573551196</v>
      </c>
      <c r="M97" s="99">
        <v>-2707.9283781335162</v>
      </c>
      <c r="N97" s="403">
        <v>-0.6687859793084594</v>
      </c>
      <c r="O97" s="248">
        <v>48.316346183244015</v>
      </c>
      <c r="P97" s="248">
        <v>-100.4948264778489</v>
      </c>
      <c r="Q97" s="248">
        <v>-52.178480294604888</v>
      </c>
      <c r="R97" s="403">
        <v>-3.1281096125480939E-2</v>
      </c>
      <c r="S97" s="100">
        <v>8008.4848340638691</v>
      </c>
      <c r="T97" s="259">
        <v>3272.4699719414448</v>
      </c>
      <c r="U97" s="262">
        <f t="shared" si="14"/>
        <v>0.40862535669944511</v>
      </c>
      <c r="V97" s="101">
        <f t="shared" si="15"/>
        <v>0.60861626247712575</v>
      </c>
      <c r="W97" s="260">
        <f t="shared" si="16"/>
        <v>0.50139204662977788</v>
      </c>
      <c r="X97" s="262">
        <f t="shared" si="17"/>
        <v>0.33663494804833299</v>
      </c>
      <c r="Y97" s="262">
        <f t="shared" si="18"/>
        <v>0.34734021535348575</v>
      </c>
      <c r="Z97" s="102">
        <v>21.5</v>
      </c>
      <c r="AA97" s="382">
        <f t="shared" si="19"/>
        <v>9.11</v>
      </c>
      <c r="AB97" s="263">
        <f t="shared" si="20"/>
        <v>0.42372093023255814</v>
      </c>
      <c r="AC97" s="207">
        <v>256</v>
      </c>
      <c r="AD97" s="87" t="s">
        <v>94</v>
      </c>
      <c r="AE97" s="96">
        <v>1597</v>
      </c>
      <c r="AF97" s="96">
        <v>4799004.0778680928</v>
      </c>
      <c r="AG97" s="103">
        <v>1667282.2284790054</v>
      </c>
      <c r="AH97" s="93">
        <f t="shared" si="21"/>
        <v>6466286.3063470982</v>
      </c>
      <c r="AI97" s="226">
        <v>252937</v>
      </c>
      <c r="AJ97" s="104">
        <v>1064704.9838297772</v>
      </c>
      <c r="AK97" s="94">
        <v>7783928.2901768759</v>
      </c>
      <c r="AL97" s="92">
        <v>4874.0941078126962</v>
      </c>
      <c r="AM97" s="105">
        <v>364287.57176209241</v>
      </c>
      <c r="AN97" s="106">
        <v>4.9097737422509988E-2</v>
      </c>
      <c r="AO97" s="105">
        <v>294.06897298875538</v>
      </c>
      <c r="AP97" s="107">
        <v>5.209168244601714E-2</v>
      </c>
      <c r="AQ97" s="107">
        <v>8.9721312918121798E-2</v>
      </c>
    </row>
    <row r="98" spans="1:43" x14ac:dyDescent="0.25">
      <c r="A98" s="95">
        <v>257</v>
      </c>
      <c r="B98" s="87" t="s">
        <v>95</v>
      </c>
      <c r="C98" s="248">
        <v>40082</v>
      </c>
      <c r="D98" s="200">
        <v>653.17724215170301</v>
      </c>
      <c r="E98" s="200">
        <v>94.183425688856673</v>
      </c>
      <c r="F98" s="200">
        <v>-63.604858848915406</v>
      </c>
      <c r="G98" s="200">
        <v>-33.049208425216477</v>
      </c>
      <c r="H98" s="282">
        <v>-63.589242053789732</v>
      </c>
      <c r="I98" s="367">
        <v>587.11735851263813</v>
      </c>
      <c r="J98" s="402">
        <v>1.1128351189158461</v>
      </c>
      <c r="K98" s="99">
        <v>-277.88407187506937</v>
      </c>
      <c r="L98" s="403">
        <v>-0.32131534266439532</v>
      </c>
      <c r="M98" s="99">
        <v>59.053655139723446</v>
      </c>
      <c r="N98" s="403">
        <v>9.9396247566472598E-2</v>
      </c>
      <c r="O98" s="248">
        <v>-63.604858848915406</v>
      </c>
      <c r="P98" s="248">
        <v>-33.049208425216477</v>
      </c>
      <c r="Q98" s="248">
        <v>-96.654067274131876</v>
      </c>
      <c r="R98" s="403">
        <v>-0.16467205760933029</v>
      </c>
      <c r="S98" s="100">
        <v>6050.1493937428268</v>
      </c>
      <c r="T98" s="259">
        <v>2901.8441431114225</v>
      </c>
      <c r="U98" s="262">
        <f t="shared" si="14"/>
        <v>0.47963181638333785</v>
      </c>
      <c r="V98" s="101">
        <f t="shared" si="15"/>
        <v>0.14297191260802708</v>
      </c>
      <c r="W98" s="260">
        <f t="shared" si="16"/>
        <v>0.2023256003966904</v>
      </c>
      <c r="X98" s="262">
        <f t="shared" si="17"/>
        <v>0.67874726894900361</v>
      </c>
      <c r="Y98" s="262">
        <f t="shared" si="18"/>
        <v>0.79048589027221938</v>
      </c>
      <c r="Z98" s="102">
        <v>19.75</v>
      </c>
      <c r="AA98" s="382">
        <f t="shared" si="19"/>
        <v>7.3599999999999994</v>
      </c>
      <c r="AB98" s="263">
        <f t="shared" si="20"/>
        <v>0.37265822784810126</v>
      </c>
      <c r="AC98" s="207">
        <v>257</v>
      </c>
      <c r="AD98" s="87" t="s">
        <v>95</v>
      </c>
      <c r="AE98" s="96">
        <v>40082</v>
      </c>
      <c r="AF98" s="96">
        <v>34882668.734585151</v>
      </c>
      <c r="AG98" s="103">
        <v>-11069007.119970987</v>
      </c>
      <c r="AH98" s="93">
        <f t="shared" si="21"/>
        <v>23813661.614614166</v>
      </c>
      <c r="AI98" s="227">
        <v>-2548784</v>
      </c>
      <c r="AJ98" s="104">
        <v>13406109.71818592</v>
      </c>
      <c r="AK98" s="94">
        <v>34670987.33280009</v>
      </c>
      <c r="AL98" s="92">
        <v>865.0014303877075</v>
      </c>
      <c r="AM98" s="105">
        <v>3355061.5002474636</v>
      </c>
      <c r="AN98" s="106">
        <v>0.10713595115108834</v>
      </c>
      <c r="AO98" s="105">
        <v>73.915545667032802</v>
      </c>
      <c r="AP98" s="107">
        <v>6.9019733714270393E-2</v>
      </c>
      <c r="AQ98" s="107">
        <v>0.15616763061738692</v>
      </c>
    </row>
    <row r="99" spans="1:43" x14ac:dyDescent="0.25">
      <c r="A99" s="95">
        <v>260</v>
      </c>
      <c r="B99" s="87" t="s">
        <v>96</v>
      </c>
      <c r="C99" s="248">
        <v>9933</v>
      </c>
      <c r="D99" s="200">
        <v>545.02602296430132</v>
      </c>
      <c r="E99" s="200">
        <v>197.57199416442219</v>
      </c>
      <c r="F99" s="200">
        <v>551.13342254765848</v>
      </c>
      <c r="G99" s="200">
        <v>375.6840889356946</v>
      </c>
      <c r="H99" s="282">
        <v>-113.45585422329609</v>
      </c>
      <c r="I99" s="367">
        <v>1555.9596743887807</v>
      </c>
      <c r="J99" s="402">
        <v>0.34652718883394318</v>
      </c>
      <c r="K99" s="99">
        <v>-2845.8109951977776</v>
      </c>
      <c r="L99" s="403">
        <v>-0.64404764698114136</v>
      </c>
      <c r="M99" s="99">
        <v>-3288.0990853111371</v>
      </c>
      <c r="N99" s="403">
        <v>-0.85781157474155234</v>
      </c>
      <c r="O99" s="248">
        <v>551.13342254765848</v>
      </c>
      <c r="P99" s="248">
        <v>375.6840889356946</v>
      </c>
      <c r="Q99" s="248">
        <v>926.81751148335309</v>
      </c>
      <c r="R99" s="403">
        <v>0.5892699674588443</v>
      </c>
      <c r="S99" s="100">
        <v>7357.7988523104805</v>
      </c>
      <c r="T99" s="259">
        <v>2790.6035068621677</v>
      </c>
      <c r="U99" s="262">
        <f t="shared" si="14"/>
        <v>0.3792715135160114</v>
      </c>
      <c r="V99" s="101">
        <f t="shared" si="15"/>
        <v>0.59824558375964887</v>
      </c>
      <c r="W99" s="260">
        <f t="shared" si="16"/>
        <v>0.55757103098402727</v>
      </c>
      <c r="X99" s="262">
        <f t="shared" si="17"/>
        <v>0.35348494757790871</v>
      </c>
      <c r="Y99" s="262">
        <f t="shared" si="18"/>
        <v>0.14292933688081494</v>
      </c>
      <c r="Z99" s="102">
        <v>20.75</v>
      </c>
      <c r="AA99" s="382">
        <f t="shared" si="19"/>
        <v>8.36</v>
      </c>
      <c r="AB99" s="263">
        <f t="shared" si="20"/>
        <v>0.40289156626506023</v>
      </c>
      <c r="AC99" s="207">
        <v>260</v>
      </c>
      <c r="AD99" s="87" t="s">
        <v>96</v>
      </c>
      <c r="AE99" s="96">
        <v>9933</v>
      </c>
      <c r="AF99" s="96">
        <v>28191847.660699509</v>
      </c>
      <c r="AG99" s="103">
        <v>9882584.0398004185</v>
      </c>
      <c r="AH99" s="93">
        <f t="shared" si="21"/>
        <v>38074431.700499929</v>
      </c>
      <c r="AI99" s="227">
        <v>-1126957</v>
      </c>
      <c r="AJ99" s="104">
        <v>6775313.360503356</v>
      </c>
      <c r="AK99" s="94">
        <v>43722788.061003283</v>
      </c>
      <c r="AL99" s="92">
        <v>4401.7706695865581</v>
      </c>
      <c r="AM99" s="105">
        <v>2733633.5464371517</v>
      </c>
      <c r="AN99" s="106">
        <v>6.6691630476684083E-2</v>
      </c>
      <c r="AO99" s="105">
        <v>357.85250516606357</v>
      </c>
      <c r="AP99" s="107">
        <v>6.5011962453397354E-2</v>
      </c>
      <c r="AQ99" s="107">
        <v>9.3080384398989802E-2</v>
      </c>
    </row>
    <row r="100" spans="1:43" x14ac:dyDescent="0.25">
      <c r="A100" s="95">
        <v>261</v>
      </c>
      <c r="B100" s="87" t="s">
        <v>97</v>
      </c>
      <c r="C100" s="248">
        <v>6436</v>
      </c>
      <c r="D100" s="200">
        <v>1239.5819996231926</v>
      </c>
      <c r="E100" s="200">
        <v>173.74830729846849</v>
      </c>
      <c r="F100" s="200">
        <v>-164.89540350589286</v>
      </c>
      <c r="G100" s="200">
        <v>120.98647580320578</v>
      </c>
      <c r="H100" s="282">
        <v>34.358452454940959</v>
      </c>
      <c r="I100" s="367">
        <v>1403.7798316739152</v>
      </c>
      <c r="J100" s="402">
        <v>0.88208293981663422</v>
      </c>
      <c r="K100" s="99">
        <v>-2550.4710967991732</v>
      </c>
      <c r="L100" s="403">
        <v>-0.64474857787382889</v>
      </c>
      <c r="M100" s="99">
        <v>-2084.7237122161869</v>
      </c>
      <c r="N100" s="403">
        <v>-0.62711552213490118</v>
      </c>
      <c r="O100" s="248">
        <v>-164.89540350589286</v>
      </c>
      <c r="P100" s="248">
        <v>120.98647580320578</v>
      </c>
      <c r="Q100" s="248">
        <v>-43.90892770268708</v>
      </c>
      <c r="R100" s="403">
        <v>-3.1245465038985558E-2</v>
      </c>
      <c r="S100" s="100">
        <v>8619.1174642635178</v>
      </c>
      <c r="T100" s="259">
        <v>4027.665407349557</v>
      </c>
      <c r="U100" s="262">
        <f t="shared" si="14"/>
        <v>0.46729440967117752</v>
      </c>
      <c r="V100" s="101">
        <f t="shared" si="15"/>
        <v>0.45877677672547756</v>
      </c>
      <c r="W100" s="260">
        <f t="shared" si="16"/>
        <v>0.34853437157722733</v>
      </c>
      <c r="X100" s="262">
        <f t="shared" si="17"/>
        <v>0.35500524803972844</v>
      </c>
      <c r="Y100" s="262">
        <f t="shared" si="18"/>
        <v>0.36610948206456362</v>
      </c>
      <c r="Z100" s="102">
        <v>20.25</v>
      </c>
      <c r="AA100" s="382">
        <f t="shared" si="19"/>
        <v>7.8599999999999994</v>
      </c>
      <c r="AB100" s="263">
        <f t="shared" si="20"/>
        <v>0.38814814814814813</v>
      </c>
      <c r="AC100" s="207">
        <v>261</v>
      </c>
      <c r="AD100" s="87" t="s">
        <v>97</v>
      </c>
      <c r="AE100" s="96">
        <v>6436</v>
      </c>
      <c r="AF100" s="96">
        <v>19519291.190831136</v>
      </c>
      <c r="AG100" s="103">
        <v>1875940.3705671085</v>
      </c>
      <c r="AH100" s="93">
        <f t="shared" si="21"/>
        <v>21395231.561398245</v>
      </c>
      <c r="AI100" s="226">
        <v>221131</v>
      </c>
      <c r="AJ100" s="104">
        <v>3833196.4142545513</v>
      </c>
      <c r="AK100" s="94">
        <v>25449558.975652795</v>
      </c>
      <c r="AL100" s="92">
        <v>3954.2509284730882</v>
      </c>
      <c r="AM100" s="105">
        <v>1626445.7606364228</v>
      </c>
      <c r="AN100" s="106">
        <v>6.8271755498824929E-2</v>
      </c>
      <c r="AO100" s="105">
        <v>262.46211474050278</v>
      </c>
      <c r="AP100" s="107">
        <v>6.2276389669375432E-2</v>
      </c>
      <c r="AQ100" s="107">
        <v>0.11064072377725576</v>
      </c>
    </row>
    <row r="101" spans="1:43" x14ac:dyDescent="0.25">
      <c r="A101" s="95">
        <v>263</v>
      </c>
      <c r="B101" s="87" t="s">
        <v>98</v>
      </c>
      <c r="C101" s="248">
        <v>7854</v>
      </c>
      <c r="D101" s="200">
        <v>800.83264332462795</v>
      </c>
      <c r="E101" s="200">
        <v>203.17231344657279</v>
      </c>
      <c r="F101" s="200">
        <v>2.5143435303606299</v>
      </c>
      <c r="G101" s="200">
        <v>-3.2718006049353221</v>
      </c>
      <c r="H101" s="282">
        <v>-45.085688820982938</v>
      </c>
      <c r="I101" s="367">
        <v>958.16181087564325</v>
      </c>
      <c r="J101" s="402">
        <v>0.82853258889181247</v>
      </c>
      <c r="K101" s="99">
        <v>-3390.9816393768906</v>
      </c>
      <c r="L101" s="403">
        <v>-0.77818552560044485</v>
      </c>
      <c r="M101" s="99">
        <v>-2892.3685736614852</v>
      </c>
      <c r="N101" s="403">
        <v>-0.78316030016415994</v>
      </c>
      <c r="O101" s="248">
        <v>2.5143435303606299</v>
      </c>
      <c r="P101" s="248">
        <v>-3.2718006049353221</v>
      </c>
      <c r="Q101" s="248">
        <v>-0.75745707457469225</v>
      </c>
      <c r="R101" s="403">
        <v>-7.8365670555888105E-4</v>
      </c>
      <c r="S101" s="100">
        <v>7335.9045072574481</v>
      </c>
      <c r="T101" s="259">
        <v>2332.7353220952073</v>
      </c>
      <c r="U101" s="262">
        <f t="shared" si="14"/>
        <v>0.31798877967773709</v>
      </c>
      <c r="V101" s="101">
        <f t="shared" si="15"/>
        <v>0.59285715155505414</v>
      </c>
      <c r="W101" s="260">
        <f t="shared" si="16"/>
        <v>0.41074604641174856</v>
      </c>
      <c r="X101" s="262">
        <f t="shared" si="17"/>
        <v>0.22031046385007316</v>
      </c>
      <c r="Y101" s="262">
        <f t="shared" si="18"/>
        <v>0.22048462620715306</v>
      </c>
      <c r="Z101" s="102">
        <v>21.75</v>
      </c>
      <c r="AA101" s="382">
        <f t="shared" si="19"/>
        <v>9.36</v>
      </c>
      <c r="AB101" s="263">
        <f t="shared" si="20"/>
        <v>0.43034482758620685</v>
      </c>
      <c r="AC101" s="207">
        <v>263</v>
      </c>
      <c r="AD101" s="87" t="s">
        <v>98</v>
      </c>
      <c r="AE101" s="96">
        <v>7854</v>
      </c>
      <c r="AF101" s="96">
        <v>20686676.393088698</v>
      </c>
      <c r="AG101" s="103">
        <v>8319725.9651202327</v>
      </c>
      <c r="AH101" s="93">
        <f t="shared" si="21"/>
        <v>29006402.358208932</v>
      </c>
      <c r="AI101" s="227">
        <v>-354103</v>
      </c>
      <c r="AJ101" s="104">
        <v>5505873.3000744646</v>
      </c>
      <c r="AK101" s="94">
        <v>34158172.658283398</v>
      </c>
      <c r="AL101" s="92">
        <v>4349.1434502525335</v>
      </c>
      <c r="AM101" s="105">
        <v>1016245.6804318577</v>
      </c>
      <c r="AN101" s="106">
        <v>3.0663445764967313E-2</v>
      </c>
      <c r="AO101" s="105">
        <v>205.36663381698236</v>
      </c>
      <c r="AP101" s="107">
        <v>2.1617575885557683E-2</v>
      </c>
      <c r="AQ101" s="107">
        <v>9.300135001572829E-2</v>
      </c>
    </row>
    <row r="102" spans="1:43" x14ac:dyDescent="0.25">
      <c r="A102" s="95">
        <v>265</v>
      </c>
      <c r="B102" s="87" t="s">
        <v>99</v>
      </c>
      <c r="C102" s="248">
        <v>1107</v>
      </c>
      <c r="D102" s="200">
        <v>953.71302239139527</v>
      </c>
      <c r="E102" s="200">
        <v>208.40629423341869</v>
      </c>
      <c r="F102" s="200">
        <v>172.82675911404394</v>
      </c>
      <c r="G102" s="200">
        <v>43.605226132072971</v>
      </c>
      <c r="H102" s="282">
        <v>-263.84552845528458</v>
      </c>
      <c r="I102" s="367">
        <v>1114.705773415646</v>
      </c>
      <c r="J102" s="402">
        <v>0.84627216508723557</v>
      </c>
      <c r="K102" s="99">
        <v>-3760.4344155837111</v>
      </c>
      <c r="L102" s="403">
        <v>-0.76941531294053656</v>
      </c>
      <c r="M102" s="99">
        <v>-3467.3529294795262</v>
      </c>
      <c r="N102" s="403">
        <v>-0.78427984726448152</v>
      </c>
      <c r="O102" s="248">
        <v>172.82675911404394</v>
      </c>
      <c r="P102" s="248">
        <v>43.605226132072971</v>
      </c>
      <c r="Q102" s="248">
        <v>216.43198524611691</v>
      </c>
      <c r="R102" s="403">
        <v>0.19204976806240212</v>
      </c>
      <c r="S102" s="100">
        <v>8131.2104787714543</v>
      </c>
      <c r="T102" s="259">
        <v>2815.7986582509766</v>
      </c>
      <c r="U102" s="262">
        <f t="shared" si="14"/>
        <v>0.34629513841786763</v>
      </c>
      <c r="V102" s="101">
        <f t="shared" si="15"/>
        <v>0.59955897116759205</v>
      </c>
      <c r="W102" s="260">
        <f t="shared" si="16"/>
        <v>0.39587552545679583</v>
      </c>
      <c r="X102" s="262">
        <f t="shared" si="17"/>
        <v>0.22865101929395884</v>
      </c>
      <c r="Y102" s="262">
        <f t="shared" si="18"/>
        <v>0.18425599128338169</v>
      </c>
      <c r="Z102" s="102">
        <v>21.75</v>
      </c>
      <c r="AA102" s="382">
        <f t="shared" si="19"/>
        <v>9.36</v>
      </c>
      <c r="AB102" s="263">
        <f t="shared" si="20"/>
        <v>0.43034482758620685</v>
      </c>
      <c r="AC102" s="207">
        <v>265</v>
      </c>
      <c r="AD102" s="87" t="s">
        <v>99</v>
      </c>
      <c r="AE102" s="96">
        <v>1107</v>
      </c>
      <c r="AF102" s="96">
        <v>4038350.0300349644</v>
      </c>
      <c r="AG102" s="103">
        <v>855769.97868614609</v>
      </c>
      <c r="AH102" s="93">
        <f t="shared" si="21"/>
        <v>4894120.0087211104</v>
      </c>
      <c r="AI102" s="227">
        <v>-292077</v>
      </c>
      <c r="AJ102" s="104">
        <v>794737.18050117802</v>
      </c>
      <c r="AK102" s="94">
        <v>5396780.1892222883</v>
      </c>
      <c r="AL102" s="92">
        <v>4875.1401889993567</v>
      </c>
      <c r="AM102" s="105">
        <v>254780.06341628265</v>
      </c>
      <c r="AN102" s="106">
        <v>4.9548824811890879E-2</v>
      </c>
      <c r="AO102" s="105">
        <v>183.53423479679714</v>
      </c>
      <c r="AP102" s="107">
        <v>4.2971350215976978E-2</v>
      </c>
      <c r="AQ102" s="107">
        <v>9.1617627960995041E-2</v>
      </c>
    </row>
    <row r="103" spans="1:43" x14ac:dyDescent="0.25">
      <c r="A103" s="95">
        <v>271</v>
      </c>
      <c r="B103" s="87" t="s">
        <v>100</v>
      </c>
      <c r="C103" s="248">
        <v>7013</v>
      </c>
      <c r="D103" s="200">
        <v>458.75325042843679</v>
      </c>
      <c r="E103" s="200">
        <v>181.85683482883263</v>
      </c>
      <c r="F103" s="200">
        <v>-105.61747420146985</v>
      </c>
      <c r="G103" s="200">
        <v>-70.047909048367103</v>
      </c>
      <c r="H103" s="282">
        <v>-75.047483245401395</v>
      </c>
      <c r="I103" s="367">
        <v>389.89721876203117</v>
      </c>
      <c r="J103" s="402">
        <v>1.2241476518515673</v>
      </c>
      <c r="K103" s="99">
        <v>-2557.5604537401723</v>
      </c>
      <c r="L103" s="403">
        <v>-0.87219880111835624</v>
      </c>
      <c r="M103" s="99">
        <v>-1935.1792708118801</v>
      </c>
      <c r="N103" s="403">
        <v>-0.80836834524026069</v>
      </c>
      <c r="O103" s="248">
        <v>-105.61747420146985</v>
      </c>
      <c r="P103" s="248">
        <v>-70.047909048367103</v>
      </c>
      <c r="Q103" s="248">
        <v>-175.66538324983696</v>
      </c>
      <c r="R103" s="403">
        <v>-0.46874952104658446</v>
      </c>
      <c r="S103" s="100">
        <v>6686.5820618850703</v>
      </c>
      <c r="T103" s="259">
        <v>2381.7481912534786</v>
      </c>
      <c r="U103" s="262">
        <f t="shared" si="14"/>
        <v>0.35619815463418092</v>
      </c>
      <c r="V103" s="101">
        <f t="shared" si="15"/>
        <v>0.44080183944848811</v>
      </c>
      <c r="W103" s="260">
        <f t="shared" si="16"/>
        <v>0.1637021160313484</v>
      </c>
      <c r="X103" s="262">
        <f t="shared" si="17"/>
        <v>0.13228255061964411</v>
      </c>
      <c r="Y103" s="262">
        <f t="shared" si="18"/>
        <v>0.19188150089081399</v>
      </c>
      <c r="Z103" s="102">
        <v>21.75</v>
      </c>
      <c r="AA103" s="382">
        <f t="shared" si="19"/>
        <v>9.36</v>
      </c>
      <c r="AB103" s="263">
        <f t="shared" si="20"/>
        <v>0.43034482758620685</v>
      </c>
      <c r="AC103" s="207">
        <v>271</v>
      </c>
      <c r="AD103" s="87" t="s">
        <v>100</v>
      </c>
      <c r="AE103" s="96">
        <v>7013</v>
      </c>
      <c r="AF103" s="96">
        <v>11588625.113043608</v>
      </c>
      <c r="AG103" s="103">
        <v>5200023.6584147345</v>
      </c>
      <c r="AH103" s="93">
        <f t="shared" si="21"/>
        <v>16788648.771458343</v>
      </c>
      <c r="AI103" s="227">
        <v>-526308</v>
      </c>
      <c r="AJ103" s="104">
        <v>4408179.8857996101</v>
      </c>
      <c r="AK103" s="94">
        <v>20670520.657257952</v>
      </c>
      <c r="AL103" s="92">
        <v>2947.4576725022034</v>
      </c>
      <c r="AM103" s="105">
        <v>1160761.4707317725</v>
      </c>
      <c r="AN103" s="106">
        <v>5.9496453012778193E-2</v>
      </c>
      <c r="AO103" s="105">
        <v>200.76484038532635</v>
      </c>
      <c r="AP103" s="107">
        <v>4.0044549227532089E-2</v>
      </c>
      <c r="AQ103" s="107">
        <v>0.10203611625763043</v>
      </c>
    </row>
    <row r="104" spans="1:43" x14ac:dyDescent="0.25">
      <c r="A104" s="95">
        <v>272</v>
      </c>
      <c r="B104" s="87" t="s">
        <v>101</v>
      </c>
      <c r="C104" s="248">
        <v>47772</v>
      </c>
      <c r="D104" s="200">
        <v>680.39822625741192</v>
      </c>
      <c r="E104" s="200">
        <v>143.07304037490638</v>
      </c>
      <c r="F104" s="200">
        <v>-194.43626577408588</v>
      </c>
      <c r="G104" s="200">
        <v>-97.458797746802674</v>
      </c>
      <c r="H104" s="282">
        <v>-23.94099053839069</v>
      </c>
      <c r="I104" s="367">
        <v>507.63521257303898</v>
      </c>
      <c r="J104" s="402">
        <v>1.3438000555145213</v>
      </c>
      <c r="K104" s="99">
        <v>-1759.8934886368513</v>
      </c>
      <c r="L104" s="403">
        <v>-0.77657748801488324</v>
      </c>
      <c r="M104" s="99">
        <v>-1114.1298901389159</v>
      </c>
      <c r="N104" s="403">
        <v>-0.62084838903290629</v>
      </c>
      <c r="O104" s="248">
        <v>-194.43626577408588</v>
      </c>
      <c r="P104" s="248">
        <v>-97.458797746802674</v>
      </c>
      <c r="Q104" s="248">
        <v>-291.89506352088858</v>
      </c>
      <c r="R104" s="403">
        <v>-0.5764985672014189</v>
      </c>
      <c r="S104" s="100">
        <v>6472.4315498618435</v>
      </c>
      <c r="T104" s="259">
        <v>2591.1147668129843</v>
      </c>
      <c r="U104" s="262">
        <f t="shared" si="14"/>
        <v>0.40033096477757152</v>
      </c>
      <c r="V104" s="101">
        <f t="shared" si="15"/>
        <v>0.35033645141574221</v>
      </c>
      <c r="W104" s="260">
        <f t="shared" si="16"/>
        <v>0.19591382793029249</v>
      </c>
      <c r="X104" s="262">
        <f t="shared" si="17"/>
        <v>0.22387157097600524</v>
      </c>
      <c r="Y104" s="262">
        <f t="shared" si="18"/>
        <v>0.35259984831385832</v>
      </c>
      <c r="Z104" s="102">
        <v>21.5</v>
      </c>
      <c r="AA104" s="382">
        <f t="shared" si="19"/>
        <v>9.11</v>
      </c>
      <c r="AB104" s="263">
        <f t="shared" si="20"/>
        <v>0.42372093023255814</v>
      </c>
      <c r="AC104" s="207">
        <v>272</v>
      </c>
      <c r="AD104" s="87" t="s">
        <v>101</v>
      </c>
      <c r="AE104" s="96">
        <v>47772</v>
      </c>
      <c r="AF104" s="96">
        <v>72889901.417314097</v>
      </c>
      <c r="AG104" s="103">
        <v>12838295.759171275</v>
      </c>
      <c r="AH104" s="93">
        <f t="shared" si="21"/>
        <v>85728197.176485375</v>
      </c>
      <c r="AI104" s="227">
        <v>-1143709</v>
      </c>
      <c r="AJ104" s="104">
        <v>23739892.937713515</v>
      </c>
      <c r="AK104" s="94">
        <v>108324381.11419889</v>
      </c>
      <c r="AL104" s="92">
        <v>2267.5287012098906</v>
      </c>
      <c r="AM104" s="105">
        <v>5549094.3547033668</v>
      </c>
      <c r="AN104" s="106">
        <v>5.3992496928651768E-2</v>
      </c>
      <c r="AO104" s="105">
        <v>112.05195450794372</v>
      </c>
      <c r="AP104" s="107">
        <v>3.6074620017640724E-2</v>
      </c>
      <c r="AQ104" s="107">
        <v>0.11778321807964343</v>
      </c>
    </row>
    <row r="105" spans="1:43" x14ac:dyDescent="0.25">
      <c r="A105" s="95">
        <v>273</v>
      </c>
      <c r="B105" s="87" t="s">
        <v>102</v>
      </c>
      <c r="C105" s="248">
        <v>3925</v>
      </c>
      <c r="D105" s="200">
        <v>1010.4794389889162</v>
      </c>
      <c r="E105" s="200">
        <v>179.02866802525759</v>
      </c>
      <c r="F105" s="200">
        <v>-69.066421487896037</v>
      </c>
      <c r="G105" s="200">
        <v>337.39730718381833</v>
      </c>
      <c r="H105" s="282">
        <v>-56.151082802547769</v>
      </c>
      <c r="I105" s="367">
        <v>1401.6879099075481</v>
      </c>
      <c r="J105" s="402">
        <v>0.71880593096469114</v>
      </c>
      <c r="K105" s="99">
        <v>-3012.0711834496351</v>
      </c>
      <c r="L105" s="403">
        <v>-0.68179629362439775</v>
      </c>
      <c r="M105" s="99">
        <v>-2847.8164060183412</v>
      </c>
      <c r="N105" s="403">
        <v>-0.73810213638839939</v>
      </c>
      <c r="O105" s="248">
        <v>-69.066421487896037</v>
      </c>
      <c r="P105" s="248">
        <v>337.39730718381833</v>
      </c>
      <c r="Q105" s="248">
        <v>268.33088569592229</v>
      </c>
      <c r="R105" s="403">
        <v>0.19087754253785782</v>
      </c>
      <c r="S105" s="100">
        <v>7970.9454777070059</v>
      </c>
      <c r="T105" s="259">
        <v>3124.6466600557828</v>
      </c>
      <c r="U105" s="262">
        <f t="shared" si="14"/>
        <v>0.39200452051701234</v>
      </c>
      <c r="V105" s="101">
        <f t="shared" si="15"/>
        <v>0.55373093514458271</v>
      </c>
      <c r="W105" s="260">
        <f t="shared" si="16"/>
        <v>0.44859085279182398</v>
      </c>
      <c r="X105" s="262">
        <f t="shared" si="17"/>
        <v>0.31757236411410023</v>
      </c>
      <c r="Y105" s="262">
        <f t="shared" si="18"/>
        <v>0.25677817937942199</v>
      </c>
      <c r="Z105" s="102">
        <v>20.5</v>
      </c>
      <c r="AA105" s="382">
        <f t="shared" si="19"/>
        <v>8.11</v>
      </c>
      <c r="AB105" s="263">
        <f t="shared" si="20"/>
        <v>0.39560975609756094</v>
      </c>
      <c r="AC105" s="207">
        <v>273</v>
      </c>
      <c r="AD105" s="87" t="s">
        <v>102</v>
      </c>
      <c r="AE105" s="96">
        <v>3925</v>
      </c>
      <c r="AF105" s="96">
        <v>12190050.36285107</v>
      </c>
      <c r="AG105" s="103">
        <v>2953760.8288024138</v>
      </c>
      <c r="AH105" s="93">
        <f t="shared" si="21"/>
        <v>15143811.191653484</v>
      </c>
      <c r="AI105" s="227">
        <v>-220393</v>
      </c>
      <c r="AJ105" s="104">
        <v>2400586.2497734609</v>
      </c>
      <c r="AK105" s="94">
        <v>17324004.441426944</v>
      </c>
      <c r="AL105" s="92">
        <v>4413.7590933571828</v>
      </c>
      <c r="AM105" s="105">
        <v>1184121.8944110721</v>
      </c>
      <c r="AN105" s="106">
        <v>7.3366202694579483E-2</v>
      </c>
      <c r="AO105" s="105">
        <v>217.2217696401076</v>
      </c>
      <c r="AP105" s="107">
        <v>6.8766754246514239E-2</v>
      </c>
      <c r="AQ105" s="107">
        <v>0.10381537031461807</v>
      </c>
    </row>
    <row r="106" spans="1:43" x14ac:dyDescent="0.25">
      <c r="A106" s="95">
        <v>275</v>
      </c>
      <c r="B106" s="87" t="s">
        <v>103</v>
      </c>
      <c r="C106" s="248">
        <v>2593</v>
      </c>
      <c r="D106" s="200">
        <v>567.1215193911089</v>
      </c>
      <c r="E106" s="200">
        <v>192.5175040573065</v>
      </c>
      <c r="F106" s="200">
        <v>266.63793712199634</v>
      </c>
      <c r="G106" s="200">
        <v>247.27748925619062</v>
      </c>
      <c r="H106" s="282">
        <v>-7.7489394523717703</v>
      </c>
      <c r="I106" s="367">
        <v>1265.8055103742306</v>
      </c>
      <c r="J106" s="402">
        <v>0.44390310873372973</v>
      </c>
      <c r="K106" s="99">
        <v>-2709.4642536183078</v>
      </c>
      <c r="L106" s="403">
        <v>-0.67956722054831742</v>
      </c>
      <c r="M106" s="99">
        <v>-2747.6950786816642</v>
      </c>
      <c r="N106" s="403">
        <v>-0.82891315322819603</v>
      </c>
      <c r="O106" s="248">
        <v>266.63793712199634</v>
      </c>
      <c r="P106" s="248">
        <v>247.27748925619062</v>
      </c>
      <c r="Q106" s="248">
        <v>513.91542637818702</v>
      </c>
      <c r="R106" s="403">
        <v>0.40225709586973213</v>
      </c>
      <c r="S106" s="100">
        <v>6629.3868106440414</v>
      </c>
      <c r="T106" s="259">
        <v>2260.6423309565853</v>
      </c>
      <c r="U106" s="262">
        <f t="shared" si="14"/>
        <v>0.34100323235430052</v>
      </c>
      <c r="V106" s="101">
        <f t="shared" si="15"/>
        <v>0.59964365898968308</v>
      </c>
      <c r="W106" s="260">
        <f t="shared" si="16"/>
        <v>0.55993179152697192</v>
      </c>
      <c r="X106" s="262">
        <f t="shared" si="17"/>
        <v>0.31842002820531268</v>
      </c>
      <c r="Y106" s="262">
        <f t="shared" si="18"/>
        <v>0.18914190196765096</v>
      </c>
      <c r="Z106" s="102">
        <v>22</v>
      </c>
      <c r="AA106" s="382">
        <f t="shared" si="19"/>
        <v>9.61</v>
      </c>
      <c r="AB106" s="263">
        <f t="shared" si="20"/>
        <v>0.43681818181818177</v>
      </c>
      <c r="AC106" s="207">
        <v>275</v>
      </c>
      <c r="AD106" s="87" t="s">
        <v>103</v>
      </c>
      <c r="AE106" s="96">
        <v>2593</v>
      </c>
      <c r="AF106" s="96">
        <v>6181215.5171172842</v>
      </c>
      <c r="AG106" s="103">
        <v>2414103.9216854153</v>
      </c>
      <c r="AH106" s="93">
        <f t="shared" si="21"/>
        <v>8595319.4388027005</v>
      </c>
      <c r="AI106" s="226">
        <v>-20093</v>
      </c>
      <c r="AJ106" s="104">
        <v>1732648.0592299518</v>
      </c>
      <c r="AK106" s="94">
        <v>10307874.498032652</v>
      </c>
      <c r="AL106" s="92">
        <v>3975.2697639925382</v>
      </c>
      <c r="AM106" s="105">
        <v>361844.57078438625</v>
      </c>
      <c r="AN106" s="106">
        <v>3.6380804545245983E-2</v>
      </c>
      <c r="AO106" s="105">
        <v>189.190613917066</v>
      </c>
      <c r="AP106" s="107">
        <v>2.811919803439511E-2</v>
      </c>
      <c r="AQ106" s="107">
        <v>9.984496706134216E-2</v>
      </c>
    </row>
    <row r="107" spans="1:43" x14ac:dyDescent="0.25">
      <c r="A107" s="95">
        <v>276</v>
      </c>
      <c r="B107" s="87" t="s">
        <v>104</v>
      </c>
      <c r="C107" s="248">
        <v>14857</v>
      </c>
      <c r="D107" s="200">
        <v>1047.8355681699143</v>
      </c>
      <c r="E107" s="200">
        <v>124.61161882056275</v>
      </c>
      <c r="F107" s="200">
        <v>36.860550709582704</v>
      </c>
      <c r="G107" s="200">
        <v>-23.224093468719111</v>
      </c>
      <c r="H107" s="282">
        <v>-109.89062394830719</v>
      </c>
      <c r="I107" s="367">
        <v>1076.1930202830335</v>
      </c>
      <c r="J107" s="402">
        <v>0.96083248704162028</v>
      </c>
      <c r="K107" s="99">
        <v>-781.39456896833235</v>
      </c>
      <c r="L107" s="403">
        <v>-0.417424058651506</v>
      </c>
      <c r="M107" s="99">
        <v>-487.85640563749598</v>
      </c>
      <c r="N107" s="403">
        <v>-0.31767855400582928</v>
      </c>
      <c r="O107" s="248">
        <v>36.860550709582704</v>
      </c>
      <c r="P107" s="248">
        <v>-23.224093468719111</v>
      </c>
      <c r="Q107" s="248">
        <v>13.636457240863592</v>
      </c>
      <c r="R107" s="403">
        <v>1.2504205357391565E-2</v>
      </c>
      <c r="S107" s="100">
        <v>5617.1628188732584</v>
      </c>
      <c r="T107" s="259">
        <v>2796.056802306498</v>
      </c>
      <c r="U107" s="262">
        <f t="shared" si="14"/>
        <v>0.49777029658317018</v>
      </c>
      <c r="V107" s="101">
        <f t="shared" si="15"/>
        <v>0.33069854820836003</v>
      </c>
      <c r="W107" s="260">
        <f t="shared" si="16"/>
        <v>0.38489669430008366</v>
      </c>
      <c r="X107" s="262">
        <f t="shared" si="17"/>
        <v>0.57934981182596867</v>
      </c>
      <c r="Y107" s="262">
        <f t="shared" si="18"/>
        <v>0.57200886202647128</v>
      </c>
      <c r="Z107" s="102">
        <v>20.5</v>
      </c>
      <c r="AA107" s="382">
        <f t="shared" si="19"/>
        <v>8.11</v>
      </c>
      <c r="AB107" s="263">
        <f t="shared" si="20"/>
        <v>0.39560975609756094</v>
      </c>
      <c r="AC107" s="207">
        <v>276</v>
      </c>
      <c r="AD107" s="87" t="s">
        <v>104</v>
      </c>
      <c r="AE107" s="96">
        <v>14857</v>
      </c>
      <c r="AF107" s="96">
        <v>15163490.038345667</v>
      </c>
      <c r="AG107" s="103">
        <v>7652285.6165110264</v>
      </c>
      <c r="AH107" s="93">
        <f t="shared" si="21"/>
        <v>22815775.654856693</v>
      </c>
      <c r="AI107" s="227">
        <v>-1632645</v>
      </c>
      <c r="AJ107" s="104">
        <v>6415048.158650849</v>
      </c>
      <c r="AK107" s="94">
        <v>27598178.813507542</v>
      </c>
      <c r="AL107" s="92">
        <v>1857.5875892513659</v>
      </c>
      <c r="AM107" s="105">
        <v>1067650.3045088872</v>
      </c>
      <c r="AN107" s="106">
        <v>4.0242330798150532E-2</v>
      </c>
      <c r="AO107" s="105">
        <v>67.52426633127584</v>
      </c>
      <c r="AP107" s="107">
        <v>2.6124797694513369E-2</v>
      </c>
      <c r="AQ107" s="107">
        <v>0.12249646492975441</v>
      </c>
    </row>
    <row r="108" spans="1:43" x14ac:dyDescent="0.25">
      <c r="A108" s="95">
        <v>280</v>
      </c>
      <c r="B108" s="87" t="s">
        <v>105</v>
      </c>
      <c r="C108" s="248">
        <v>2068</v>
      </c>
      <c r="D108" s="200">
        <v>1015.9849878310839</v>
      </c>
      <c r="E108" s="200">
        <v>231.64658514379937</v>
      </c>
      <c r="F108" s="200">
        <v>-84.633485064301667</v>
      </c>
      <c r="G108" s="200">
        <v>68.530787015102817</v>
      </c>
      <c r="H108" s="282">
        <v>-125.33655705996132</v>
      </c>
      <c r="I108" s="367">
        <v>1106.1923178657232</v>
      </c>
      <c r="J108" s="402">
        <v>0.99308932621476254</v>
      </c>
      <c r="K108" s="99">
        <v>-2496.7493778132894</v>
      </c>
      <c r="L108" s="403">
        <v>-0.70934322449672038</v>
      </c>
      <c r="M108" s="99">
        <v>-1921.6685846911164</v>
      </c>
      <c r="N108" s="403">
        <v>-0.65415085109617499</v>
      </c>
      <c r="O108" s="248">
        <v>-84.633485064301667</v>
      </c>
      <c r="P108" s="248">
        <v>68.530787015102817</v>
      </c>
      <c r="Q108" s="248">
        <v>-16.10269804919885</v>
      </c>
      <c r="R108" s="403">
        <v>-1.573981677628623E-2</v>
      </c>
      <c r="S108" s="100">
        <v>7422.1034816247584</v>
      </c>
      <c r="T108" s="259">
        <v>3146.1229067830759</v>
      </c>
      <c r="U108" s="262">
        <f t="shared" si="14"/>
        <v>0.42388561606181813</v>
      </c>
      <c r="V108" s="101">
        <f t="shared" si="15"/>
        <v>0.48543404233031506</v>
      </c>
      <c r="W108" s="260">
        <f t="shared" si="16"/>
        <v>0.35160492791961823</v>
      </c>
      <c r="X108" s="262">
        <f t="shared" si="17"/>
        <v>0.30702476234693821</v>
      </c>
      <c r="Y108" s="262">
        <f t="shared" si="18"/>
        <v>0.31149408197775841</v>
      </c>
      <c r="Z108" s="102">
        <v>22</v>
      </c>
      <c r="AA108" s="382">
        <f t="shared" si="19"/>
        <v>9.61</v>
      </c>
      <c r="AB108" s="263">
        <f t="shared" si="20"/>
        <v>0.43681818181818177</v>
      </c>
      <c r="AC108" s="207">
        <v>280</v>
      </c>
      <c r="AD108" s="87" t="s">
        <v>105</v>
      </c>
      <c r="AE108" s="96">
        <v>2068</v>
      </c>
      <c r="AF108" s="96">
        <v>4190262.249129985</v>
      </c>
      <c r="AG108" s="103">
        <v>1884805.3388459252</v>
      </c>
      <c r="AH108" s="93">
        <f t="shared" si="21"/>
        <v>6075067.5879759099</v>
      </c>
      <c r="AI108" s="227">
        <v>-259196</v>
      </c>
      <c r="AJ108" s="104">
        <v>1635011.8386882872</v>
      </c>
      <c r="AK108" s="94">
        <v>7450883.4266641969</v>
      </c>
      <c r="AL108" s="92">
        <v>3602.9416956790119</v>
      </c>
      <c r="AM108" s="105">
        <v>158383.07206977811</v>
      </c>
      <c r="AN108" s="106">
        <v>2.1718623842094661E-2</v>
      </c>
      <c r="AO108" s="105">
        <v>91.86786101631651</v>
      </c>
      <c r="AP108" s="107">
        <v>-2.533011632127502E-2</v>
      </c>
      <c r="AQ108" s="107">
        <v>9.6826169216796432E-2</v>
      </c>
    </row>
    <row r="109" spans="1:43" x14ac:dyDescent="0.25">
      <c r="A109" s="95">
        <v>284</v>
      </c>
      <c r="B109" s="87" t="s">
        <v>106</v>
      </c>
      <c r="C109" s="248">
        <v>2292</v>
      </c>
      <c r="D109" s="200">
        <v>497.25148531711739</v>
      </c>
      <c r="E109" s="200">
        <v>192.72442701162336</v>
      </c>
      <c r="F109" s="200">
        <v>416.67708016135919</v>
      </c>
      <c r="G109" s="200">
        <v>344.48285399658812</v>
      </c>
      <c r="H109" s="282">
        <v>382.56762652705061</v>
      </c>
      <c r="I109" s="367">
        <v>1833.7034730137386</v>
      </c>
      <c r="J109" s="402">
        <v>0.28350655053506302</v>
      </c>
      <c r="K109" s="99">
        <v>-2250.8387899919735</v>
      </c>
      <c r="L109" s="403">
        <v>-0.5620392188681671</v>
      </c>
      <c r="M109" s="99">
        <v>-2542.5785520813351</v>
      </c>
      <c r="N109" s="403">
        <v>-0.83642128698001972</v>
      </c>
      <c r="O109" s="248">
        <v>416.67708016135919</v>
      </c>
      <c r="P109" s="248">
        <v>344.48285399658812</v>
      </c>
      <c r="Q109" s="248">
        <v>761.1599341579473</v>
      </c>
      <c r="R109" s="403">
        <v>0.4339732182016407</v>
      </c>
      <c r="S109" s="100">
        <v>6945.6239092495634</v>
      </c>
      <c r="T109" s="259">
        <v>2900.8174790717608</v>
      </c>
      <c r="U109" s="262">
        <f t="shared" si="14"/>
        <v>0.41764678263225719</v>
      </c>
      <c r="V109" s="101">
        <f t="shared" si="15"/>
        <v>0.58807420562554258</v>
      </c>
      <c r="W109" s="260">
        <f t="shared" si="16"/>
        <v>0.63213335076859423</v>
      </c>
      <c r="X109" s="262">
        <f t="shared" si="17"/>
        <v>0.44893732392534047</v>
      </c>
      <c r="Y109" s="262">
        <f t="shared" si="18"/>
        <v>0.26258598143786455</v>
      </c>
      <c r="Z109" s="102">
        <v>20</v>
      </c>
      <c r="AA109" s="382">
        <f t="shared" si="19"/>
        <v>7.6099999999999994</v>
      </c>
      <c r="AB109" s="263">
        <f t="shared" si="20"/>
        <v>0.38049999999999995</v>
      </c>
      <c r="AC109" s="207">
        <v>284</v>
      </c>
      <c r="AD109" s="87" t="s">
        <v>106</v>
      </c>
      <c r="AE109" s="96">
        <v>2292</v>
      </c>
      <c r="AF109" s="96">
        <v>5194208.4276693184</v>
      </c>
      <c r="AG109" s="103">
        <v>1773082.0180479349</v>
      </c>
      <c r="AH109" s="93">
        <f t="shared" si="21"/>
        <v>6967290.4457172528</v>
      </c>
      <c r="AI109" s="226">
        <v>876845</v>
      </c>
      <c r="AJ109" s="104">
        <v>1517635.4210918401</v>
      </c>
      <c r="AK109" s="94">
        <v>9361770.8668090925</v>
      </c>
      <c r="AL109" s="92">
        <v>4084.5422630057124</v>
      </c>
      <c r="AM109" s="105">
        <v>760554.71962128952</v>
      </c>
      <c r="AN109" s="106">
        <v>8.8424091036237412E-2</v>
      </c>
      <c r="AO109" s="105">
        <v>357.84549212711499</v>
      </c>
      <c r="AP109" s="107">
        <v>6.7841612375751703E-2</v>
      </c>
      <c r="AQ109" s="107">
        <v>9.7701620468277461E-2</v>
      </c>
    </row>
    <row r="110" spans="1:43" x14ac:dyDescent="0.25">
      <c r="A110" s="95">
        <v>285</v>
      </c>
      <c r="B110" s="87" t="s">
        <v>107</v>
      </c>
      <c r="C110" s="248">
        <v>51668</v>
      </c>
      <c r="D110" s="200">
        <v>262.40659031358632</v>
      </c>
      <c r="E110" s="200">
        <v>135.40645486789793</v>
      </c>
      <c r="F110" s="200">
        <v>-30.037690896017391</v>
      </c>
      <c r="G110" s="200">
        <v>48.963815749916421</v>
      </c>
      <c r="H110" s="282">
        <v>-30.2593481458543</v>
      </c>
      <c r="I110" s="367">
        <v>386.47982188952898</v>
      </c>
      <c r="J110" s="402">
        <v>0.66099367972622836</v>
      </c>
      <c r="K110" s="99">
        <v>-2154.6865080066955</v>
      </c>
      <c r="L110" s="403">
        <v>-0.84442057995620423</v>
      </c>
      <c r="M110" s="99">
        <v>-1833.9908100058112</v>
      </c>
      <c r="N110" s="403">
        <v>-0.87482974827501347</v>
      </c>
      <c r="O110" s="248">
        <v>-30.037690896017391</v>
      </c>
      <c r="P110" s="248">
        <v>48.963815749916421</v>
      </c>
      <c r="Q110" s="248">
        <v>18.926124853899029</v>
      </c>
      <c r="R110" s="403">
        <v>4.7674293908498026E-2</v>
      </c>
      <c r="S110" s="100">
        <v>7024.1624045831068</v>
      </c>
      <c r="T110" s="259">
        <v>2548.8022876555256</v>
      </c>
      <c r="U110" s="262">
        <f t="shared" si="14"/>
        <v>0.36286209527167107</v>
      </c>
      <c r="V110" s="101">
        <f t="shared" si="15"/>
        <v>0.3617749965801148</v>
      </c>
      <c r="W110" s="260">
        <f t="shared" si="16"/>
        <v>0.15163193463900496</v>
      </c>
      <c r="X110" s="262">
        <f t="shared" si="17"/>
        <v>0.15208757386035096</v>
      </c>
      <c r="Y110" s="262">
        <f t="shared" si="18"/>
        <v>0.14463976352568786</v>
      </c>
      <c r="Z110" s="102">
        <v>22</v>
      </c>
      <c r="AA110" s="382">
        <f t="shared" si="19"/>
        <v>9.61</v>
      </c>
      <c r="AB110" s="263">
        <f t="shared" si="20"/>
        <v>0.43681818181818177</v>
      </c>
      <c r="AC110" s="207">
        <v>285</v>
      </c>
      <c r="AD110" s="87" t="s">
        <v>107</v>
      </c>
      <c r="AE110" s="96">
        <v>51668</v>
      </c>
      <c r="AF110" s="96">
        <v>97265383.588404372</v>
      </c>
      <c r="AG110" s="103">
        <v>11051277.291298274</v>
      </c>
      <c r="AH110" s="93">
        <f t="shared" si="21"/>
        <v>108316660.87970264</v>
      </c>
      <c r="AI110" s="227">
        <v>-1563440</v>
      </c>
      <c r="AJ110" s="104">
        <v>24543761.053375483</v>
      </c>
      <c r="AK110" s="94">
        <v>131296981.93307813</v>
      </c>
      <c r="AL110" s="92">
        <v>2541.1663298962244</v>
      </c>
      <c r="AM110" s="105">
        <v>5326218.5613713264</v>
      </c>
      <c r="AN110" s="106">
        <v>4.2281386718718596E-2</v>
      </c>
      <c r="AO110" s="105">
        <v>124.50740015469819</v>
      </c>
      <c r="AP110" s="107">
        <v>3.0179321458490449E-2</v>
      </c>
      <c r="AQ110" s="107">
        <v>0.12339927124202532</v>
      </c>
    </row>
    <row r="111" spans="1:43" x14ac:dyDescent="0.25">
      <c r="A111" s="95">
        <v>286</v>
      </c>
      <c r="B111" s="87" t="s">
        <v>108</v>
      </c>
      <c r="C111" s="248">
        <v>81187</v>
      </c>
      <c r="D111" s="200">
        <v>169.47577774650978</v>
      </c>
      <c r="E111" s="200">
        <v>145.65190206700598</v>
      </c>
      <c r="F111" s="200">
        <v>-42.88040469018668</v>
      </c>
      <c r="G111" s="200">
        <v>8.3029950582878769</v>
      </c>
      <c r="H111" s="282">
        <v>-83.527670686193602</v>
      </c>
      <c r="I111" s="367">
        <v>197.02259949542341</v>
      </c>
      <c r="J111" s="402">
        <v>0.34893172588307453</v>
      </c>
      <c r="K111" s="99">
        <v>-1980.0989393121765</v>
      </c>
      <c r="L111" s="403">
        <v>-0.80302563997730558</v>
      </c>
      <c r="M111" s="99">
        <v>-1583.6120276167039</v>
      </c>
      <c r="N111" s="403">
        <v>-0.90332727360943743</v>
      </c>
      <c r="O111" s="248">
        <v>-42.88040469018668</v>
      </c>
      <c r="P111" s="248">
        <v>8.3029950582878769</v>
      </c>
      <c r="Q111" s="248">
        <v>-34.577409631898803</v>
      </c>
      <c r="R111" s="403">
        <v>-7.1191030245459169E-2</v>
      </c>
      <c r="S111" s="100">
        <v>6818.7254732900592</v>
      </c>
      <c r="T111" s="259">
        <v>2557.355120625261</v>
      </c>
      <c r="U111" s="262">
        <f t="shared" si="14"/>
        <v>0.3750488460992884</v>
      </c>
      <c r="V111" s="101">
        <f t="shared" si="15"/>
        <v>0.31928570043415033</v>
      </c>
      <c r="W111" s="260">
        <f t="shared" si="16"/>
        <v>7.7041548866804366E-2</v>
      </c>
      <c r="X111" s="262">
        <f t="shared" si="17"/>
        <v>9.0496830784803972E-2</v>
      </c>
      <c r="Y111" s="262">
        <f t="shared" si="18"/>
        <v>0.10637899859930124</v>
      </c>
      <c r="Z111" s="102">
        <v>21.250000000000004</v>
      </c>
      <c r="AA111" s="382">
        <f t="shared" si="19"/>
        <v>8.860000000000003</v>
      </c>
      <c r="AB111" s="263">
        <f t="shared" si="20"/>
        <v>0.41694117647058831</v>
      </c>
      <c r="AC111" s="207">
        <v>286</v>
      </c>
      <c r="AD111" s="87" t="s">
        <v>108</v>
      </c>
      <c r="AE111" s="96">
        <v>81187</v>
      </c>
      <c r="AF111" s="96">
        <v>127124420.65590419</v>
      </c>
      <c r="AG111" s="103">
        <v>15203518.998119034</v>
      </c>
      <c r="AH111" s="93">
        <f t="shared" si="21"/>
        <v>142327939.65402323</v>
      </c>
      <c r="AI111" s="226">
        <v>-6781361</v>
      </c>
      <c r="AJ111" s="104">
        <v>41207387.717149392</v>
      </c>
      <c r="AK111" s="94">
        <v>176753966.37117261</v>
      </c>
      <c r="AL111" s="92">
        <v>2177.1215388075998</v>
      </c>
      <c r="AM111" s="105">
        <v>-16891551.169944108</v>
      </c>
      <c r="AN111" s="106">
        <v>-8.7229239201767367E-2</v>
      </c>
      <c r="AO111" s="105">
        <v>-181.1593368286176</v>
      </c>
      <c r="AP111" s="107">
        <v>1.5767453840441092E-2</v>
      </c>
      <c r="AQ111" s="107">
        <v>0.11759501644531078</v>
      </c>
    </row>
    <row r="112" spans="1:43" x14ac:dyDescent="0.25">
      <c r="A112" s="95">
        <v>287</v>
      </c>
      <c r="B112" s="87" t="s">
        <v>109</v>
      </c>
      <c r="C112" s="248">
        <v>6404</v>
      </c>
      <c r="D112" s="200">
        <v>512.03330490931887</v>
      </c>
      <c r="E112" s="200">
        <v>203.85677972129361</v>
      </c>
      <c r="F112" s="200">
        <v>354.8106821771425</v>
      </c>
      <c r="G112" s="200">
        <v>238.17279831128312</v>
      </c>
      <c r="H112" s="282">
        <v>26.791692692067457</v>
      </c>
      <c r="I112" s="367">
        <v>1335.6652578111054</v>
      </c>
      <c r="J112" s="402">
        <v>0.40144300824951118</v>
      </c>
      <c r="K112" s="99">
        <v>-2333.5372321889504</v>
      </c>
      <c r="L112" s="403">
        <v>-0.64658488197473152</v>
      </c>
      <c r="M112" s="99">
        <v>-2429.8116036277397</v>
      </c>
      <c r="N112" s="403">
        <v>-0.82594823288493946</v>
      </c>
      <c r="O112" s="248">
        <v>354.8106821771425</v>
      </c>
      <c r="P112" s="248">
        <v>238.17279831128312</v>
      </c>
      <c r="Q112" s="248">
        <v>592.98348048842558</v>
      </c>
      <c r="R112" s="403">
        <v>0.46490935251115628</v>
      </c>
      <c r="S112" s="100">
        <v>7332.7546845721427</v>
      </c>
      <c r="T112" s="259">
        <v>2999.1668423939063</v>
      </c>
      <c r="U112" s="262">
        <f t="shared" si="14"/>
        <v>0.40900957026478024</v>
      </c>
      <c r="V112" s="101">
        <f t="shared" si="15"/>
        <v>0.50038527781652486</v>
      </c>
      <c r="W112" s="260">
        <f t="shared" si="16"/>
        <v>0.44534543358214451</v>
      </c>
      <c r="X112" s="262">
        <f t="shared" si="17"/>
        <v>0.36402059070091958</v>
      </c>
      <c r="Y112" s="262">
        <f t="shared" si="18"/>
        <v>0.20240959155205102</v>
      </c>
      <c r="Z112" s="102">
        <v>21.5</v>
      </c>
      <c r="AA112" s="382">
        <f t="shared" si="19"/>
        <v>9.11</v>
      </c>
      <c r="AB112" s="263">
        <f t="shared" si="20"/>
        <v>0.42372093023255814</v>
      </c>
      <c r="AC112" s="207">
        <v>287</v>
      </c>
      <c r="AD112" s="87" t="s">
        <v>109</v>
      </c>
      <c r="AE112" s="96">
        <v>6404</v>
      </c>
      <c r="AF112" s="96">
        <v>14888163.655973839</v>
      </c>
      <c r="AG112" s="103">
        <v>3951411.1382974857</v>
      </c>
      <c r="AH112" s="93">
        <f t="shared" si="21"/>
        <v>18839574.794271324</v>
      </c>
      <c r="AI112" s="227">
        <v>171574</v>
      </c>
      <c r="AJ112" s="104">
        <v>4486423.9516890356</v>
      </c>
      <c r="AK112" s="94">
        <v>23497572.745960359</v>
      </c>
      <c r="AL112" s="92">
        <v>3669.2024900000561</v>
      </c>
      <c r="AM112" s="105">
        <v>1752381.0076413155</v>
      </c>
      <c r="AN112" s="106">
        <v>8.0587057071255741E-2</v>
      </c>
      <c r="AO112" s="105">
        <v>316.56731603782328</v>
      </c>
      <c r="AP112" s="107">
        <v>5.4251915797846273E-2</v>
      </c>
      <c r="AQ112" s="107">
        <v>9.7208603298836405E-2</v>
      </c>
    </row>
    <row r="113" spans="1:43" x14ac:dyDescent="0.25">
      <c r="A113" s="95">
        <v>288</v>
      </c>
      <c r="B113" s="87" t="s">
        <v>110</v>
      </c>
      <c r="C113" s="248">
        <v>6416</v>
      </c>
      <c r="D113" s="200">
        <v>938.62854480495719</v>
      </c>
      <c r="E113" s="200">
        <v>185.36749348619142</v>
      </c>
      <c r="F113" s="200">
        <v>-29.476909802681575</v>
      </c>
      <c r="G113" s="200">
        <v>-62.355168233314657</v>
      </c>
      <c r="H113" s="282">
        <v>20.708385286783042</v>
      </c>
      <c r="I113" s="367">
        <v>1052.8723455419354</v>
      </c>
      <c r="J113" s="402">
        <v>0.90152306268141236</v>
      </c>
      <c r="K113" s="99">
        <v>-1964.4721036379367</v>
      </c>
      <c r="L113" s="403">
        <v>-0.65359728372105452</v>
      </c>
      <c r="M113" s="99">
        <v>-1419.1035086814622</v>
      </c>
      <c r="N113" s="403">
        <v>-0.60189346222909823</v>
      </c>
      <c r="O113" s="248">
        <v>-29.476909802681575</v>
      </c>
      <c r="P113" s="248">
        <v>-62.355168233314657</v>
      </c>
      <c r="Q113" s="248">
        <v>-91.832078035996233</v>
      </c>
      <c r="R113" s="403">
        <v>-8.8201809652627722E-2</v>
      </c>
      <c r="S113" s="100">
        <v>6473.7721321695763</v>
      </c>
      <c r="T113" s="259">
        <v>2592.9563918264862</v>
      </c>
      <c r="U113" s="262">
        <f t="shared" si="14"/>
        <v>0.40053253943578337</v>
      </c>
      <c r="V113" s="101">
        <f t="shared" si="15"/>
        <v>0.46608752788594981</v>
      </c>
      <c r="W113" s="260">
        <f t="shared" si="16"/>
        <v>0.40605092660285313</v>
      </c>
      <c r="X113" s="262">
        <f t="shared" si="17"/>
        <v>0.34894005748270163</v>
      </c>
      <c r="Y113" s="262">
        <f t="shared" si="18"/>
        <v>0.37937479225783033</v>
      </c>
      <c r="Z113" s="102">
        <v>21.999999999999996</v>
      </c>
      <c r="AA113" s="382">
        <f t="shared" si="19"/>
        <v>9.6099999999999959</v>
      </c>
      <c r="AB113" s="263">
        <f t="shared" si="20"/>
        <v>0.43681818181818172</v>
      </c>
      <c r="AC113" s="207">
        <v>288</v>
      </c>
      <c r="AD113" s="87" t="s">
        <v>110</v>
      </c>
      <c r="AE113" s="96">
        <v>6416</v>
      </c>
      <c r="AF113" s="96">
        <v>11418223.21964558</v>
      </c>
      <c r="AG113" s="103">
        <v>3708985.6355232853</v>
      </c>
      <c r="AH113" s="93">
        <f t="shared" si="21"/>
        <v>15127208.855168866</v>
      </c>
      <c r="AI113" s="226">
        <v>132865</v>
      </c>
      <c r="AJ113" s="104">
        <v>4099208.1307691955</v>
      </c>
      <c r="AK113" s="94">
        <v>19359281.985938061</v>
      </c>
      <c r="AL113" s="92">
        <v>3017.3444491798723</v>
      </c>
      <c r="AM113" s="105">
        <v>1014848.2092748471</v>
      </c>
      <c r="AN113" s="106">
        <v>5.5321860659764896E-2</v>
      </c>
      <c r="AO113" s="105">
        <v>163.51218772013135</v>
      </c>
      <c r="AP113" s="107">
        <v>3.8216534439291738E-2</v>
      </c>
      <c r="AQ113" s="107">
        <v>0.10302161678184385</v>
      </c>
    </row>
    <row r="114" spans="1:43" x14ac:dyDescent="0.25">
      <c r="A114" s="95">
        <v>290</v>
      </c>
      <c r="B114" s="87" t="s">
        <v>111</v>
      </c>
      <c r="C114" s="248">
        <v>8042</v>
      </c>
      <c r="D114" s="200">
        <v>719.70605962872594</v>
      </c>
      <c r="E114" s="200">
        <v>193.62380419330066</v>
      </c>
      <c r="F114" s="200">
        <v>1.5905555503188455</v>
      </c>
      <c r="G114" s="200">
        <v>82.718259703899236</v>
      </c>
      <c r="H114" s="282">
        <v>-74.267470778413326</v>
      </c>
      <c r="I114" s="367">
        <v>923.37120829783134</v>
      </c>
      <c r="J114" s="402">
        <v>0.77423284126600012</v>
      </c>
      <c r="K114" s="99">
        <v>-3561.1903334477825</v>
      </c>
      <c r="L114" s="403">
        <v>-0.79300331626671294</v>
      </c>
      <c r="M114" s="99">
        <v>-3169.3076937519008</v>
      </c>
      <c r="N114" s="403">
        <v>-0.81493866947549287</v>
      </c>
      <c r="O114" s="248">
        <v>1.5905555503188455</v>
      </c>
      <c r="P114" s="248">
        <v>82.718259703899236</v>
      </c>
      <c r="Q114" s="248">
        <v>84.308815254218075</v>
      </c>
      <c r="R114" s="403">
        <v>9.0696267878745837E-2</v>
      </c>
      <c r="S114" s="100">
        <v>8245.1032081571757</v>
      </c>
      <c r="T114" s="259">
        <v>2869.8819313423078</v>
      </c>
      <c r="U114" s="262">
        <f t="shared" si="14"/>
        <v>0.34807107429571421</v>
      </c>
      <c r="V114" s="101">
        <f t="shared" si="15"/>
        <v>0.54390605290530225</v>
      </c>
      <c r="W114" s="260">
        <f t="shared" si="16"/>
        <v>0.32174536457879649</v>
      </c>
      <c r="X114" s="262">
        <f t="shared" si="17"/>
        <v>0.20589999706825507</v>
      </c>
      <c r="Y114" s="262">
        <f t="shared" si="18"/>
        <v>0.1871002070621621</v>
      </c>
      <c r="Z114" s="102">
        <v>22</v>
      </c>
      <c r="AA114" s="382">
        <f t="shared" si="19"/>
        <v>9.61</v>
      </c>
      <c r="AB114" s="263">
        <f t="shared" si="20"/>
        <v>0.43681818181818177</v>
      </c>
      <c r="AC114" s="207">
        <v>290</v>
      </c>
      <c r="AD114" s="87" t="s">
        <v>111</v>
      </c>
      <c r="AE114" s="96">
        <v>8042</v>
      </c>
      <c r="AF114" s="96">
        <v>25310448.299468562</v>
      </c>
      <c r="AG114" s="103">
        <v>5965000.3052184386</v>
      </c>
      <c r="AH114" s="93">
        <f t="shared" si="21"/>
        <v>31275448.604687002</v>
      </c>
      <c r="AI114" s="227">
        <v>-597259</v>
      </c>
      <c r="AJ114" s="104">
        <v>5386654.3140312256</v>
      </c>
      <c r="AK114" s="94">
        <v>36064843.918718226</v>
      </c>
      <c r="AL114" s="92">
        <v>4484.5615417456138</v>
      </c>
      <c r="AM114" s="105">
        <v>1564580.4632168412</v>
      </c>
      <c r="AN114" s="106">
        <v>4.534981204519916E-2</v>
      </c>
      <c r="AO114" s="105">
        <v>272.07516134251455</v>
      </c>
      <c r="AP114" s="107">
        <v>3.8181684484371203E-2</v>
      </c>
      <c r="AQ114" s="107">
        <v>9.430809337258883E-2</v>
      </c>
    </row>
    <row r="115" spans="1:43" x14ac:dyDescent="0.25">
      <c r="A115" s="95">
        <v>291</v>
      </c>
      <c r="B115" s="87" t="s">
        <v>112</v>
      </c>
      <c r="C115" s="248">
        <v>2161</v>
      </c>
      <c r="D115" s="200">
        <v>17.809625691922218</v>
      </c>
      <c r="E115" s="200">
        <v>190.64105866159511</v>
      </c>
      <c r="F115" s="200">
        <v>434.23173283742392</v>
      </c>
      <c r="G115" s="200">
        <v>418.12311714834993</v>
      </c>
      <c r="H115" s="282">
        <v>-49.074502545118001</v>
      </c>
      <c r="I115" s="367">
        <v>1011.7310317941732</v>
      </c>
      <c r="J115" s="402">
        <v>1.7366418305101522E-2</v>
      </c>
      <c r="K115" s="99">
        <v>-3281.4628007999645</v>
      </c>
      <c r="L115" s="403">
        <v>-0.76189347240036009</v>
      </c>
      <c r="M115" s="99">
        <v>-3656.6526805062294</v>
      </c>
      <c r="N115" s="403">
        <v>-0.99515313419819806</v>
      </c>
      <c r="O115" s="248">
        <v>434.23173283742392</v>
      </c>
      <c r="P115" s="248">
        <v>418.12311714834993</v>
      </c>
      <c r="Q115" s="248">
        <v>852.35484998577385</v>
      </c>
      <c r="R115" s="403">
        <v>0.83114328876371613</v>
      </c>
      <c r="S115" s="100">
        <v>8449.7917630726515</v>
      </c>
      <c r="T115" s="259">
        <v>3412.6040297421232</v>
      </c>
      <c r="U115" s="262">
        <f t="shared" si="14"/>
        <v>0.40386841775863791</v>
      </c>
      <c r="V115" s="101">
        <f t="shared" si="15"/>
        <v>0.50808279694610792</v>
      </c>
      <c r="W115" s="260">
        <f t="shared" si="16"/>
        <v>0.29646892020772347</v>
      </c>
      <c r="X115" s="262">
        <f t="shared" si="17"/>
        <v>0.23565929497826577</v>
      </c>
      <c r="Y115" s="262">
        <f t="shared" si="18"/>
        <v>3.7122987692381273E-2</v>
      </c>
      <c r="Z115" s="102">
        <v>21.75</v>
      </c>
      <c r="AA115" s="382">
        <f t="shared" si="19"/>
        <v>9.36</v>
      </c>
      <c r="AB115" s="263">
        <f t="shared" si="20"/>
        <v>0.43034482758620685</v>
      </c>
      <c r="AC115" s="207">
        <v>291</v>
      </c>
      <c r="AD115" s="87" t="s">
        <v>112</v>
      </c>
      <c r="AE115" s="96">
        <v>2161</v>
      </c>
      <c r="AF115" s="96">
        <v>6521612.7323406497</v>
      </c>
      <c r="AG115" s="103">
        <v>1418900.3113535561</v>
      </c>
      <c r="AH115" s="93">
        <f t="shared" si="21"/>
        <v>7940513.0436942056</v>
      </c>
      <c r="AI115" s="227">
        <v>-106050</v>
      </c>
      <c r="AJ115" s="104">
        <v>1443128.8285417268</v>
      </c>
      <c r="AK115" s="94">
        <v>9277591.8722359315</v>
      </c>
      <c r="AL115" s="92">
        <v>4293.1938325941373</v>
      </c>
      <c r="AM115" s="105">
        <v>330850.64974140935</v>
      </c>
      <c r="AN115" s="106">
        <v>3.6980017809117083E-2</v>
      </c>
      <c r="AO115" s="105">
        <v>237.55411251502483</v>
      </c>
      <c r="AP115" s="107">
        <v>2.8929136760849072E-2</v>
      </c>
      <c r="AQ115" s="107">
        <v>0.10522604574106031</v>
      </c>
    </row>
    <row r="116" spans="1:43" x14ac:dyDescent="0.25">
      <c r="A116" s="95">
        <v>297</v>
      </c>
      <c r="B116" s="87" t="s">
        <v>113</v>
      </c>
      <c r="C116" s="248">
        <v>120210</v>
      </c>
      <c r="D116" s="200">
        <v>295.97602144172589</v>
      </c>
      <c r="E116" s="200">
        <v>143.54648888260121</v>
      </c>
      <c r="F116" s="200">
        <v>-58.25661661128327</v>
      </c>
      <c r="G116" s="200">
        <v>-11.088989113745672</v>
      </c>
      <c r="H116" s="282">
        <v>-14.772464853173613</v>
      </c>
      <c r="I116" s="367">
        <v>355.40443974612447</v>
      </c>
      <c r="J116" s="402">
        <v>0.84987056148590534</v>
      </c>
      <c r="K116" s="99">
        <v>-1660.5282160119491</v>
      </c>
      <c r="L116" s="403">
        <v>-0.82663175032762193</v>
      </c>
      <c r="M116" s="99">
        <v>-1236.0685876836064</v>
      </c>
      <c r="N116" s="403">
        <v>-0.80680978890640587</v>
      </c>
      <c r="O116" s="248">
        <v>-58.25661661128327</v>
      </c>
      <c r="P116" s="248">
        <v>-11.088989113745672</v>
      </c>
      <c r="Q116" s="248">
        <v>-69.345605725028946</v>
      </c>
      <c r="R116" s="403">
        <v>-0.19912014691944938</v>
      </c>
      <c r="S116" s="100">
        <v>6410.4483819981697</v>
      </c>
      <c r="T116" s="259">
        <v>2513.4073745009168</v>
      </c>
      <c r="U116" s="262">
        <f t="shared" si="14"/>
        <v>0.3920798085761163</v>
      </c>
      <c r="V116" s="101">
        <f t="shared" si="15"/>
        <v>0.31447607649711656</v>
      </c>
      <c r="W116" s="260">
        <f t="shared" si="16"/>
        <v>0.14140343636761094</v>
      </c>
      <c r="X116" s="262">
        <f t="shared" si="17"/>
        <v>0.17629777400102573</v>
      </c>
      <c r="Y116" s="262">
        <f t="shared" si="18"/>
        <v>0.21069654497532306</v>
      </c>
      <c r="Z116" s="102">
        <v>20.75</v>
      </c>
      <c r="AA116" s="382">
        <f t="shared" si="19"/>
        <v>8.36</v>
      </c>
      <c r="AB116" s="263">
        <f t="shared" si="20"/>
        <v>0.40289156626506023</v>
      </c>
      <c r="AC116" s="207">
        <v>297</v>
      </c>
      <c r="AD116" s="87" t="s">
        <v>113</v>
      </c>
      <c r="AE116" s="96">
        <v>120210</v>
      </c>
      <c r="AF116" s="96">
        <v>147470272.50700188</v>
      </c>
      <c r="AG116" s="103">
        <v>36696809.955954321</v>
      </c>
      <c r="AH116" s="93">
        <f t="shared" si="21"/>
        <v>184167082.46295619</v>
      </c>
      <c r="AI116" s="227">
        <v>-1775798</v>
      </c>
      <c r="AJ116" s="104">
        <v>59943980.085721865</v>
      </c>
      <c r="AK116" s="94">
        <v>242335264.54867804</v>
      </c>
      <c r="AL116" s="92">
        <v>2015.9326557580737</v>
      </c>
      <c r="AM116" s="105">
        <v>11136016.21242702</v>
      </c>
      <c r="AN116" s="106">
        <v>4.8166316683828689E-2</v>
      </c>
      <c r="AO116" s="105">
        <v>77.675011383809078</v>
      </c>
      <c r="AP116" s="107">
        <v>2.1325971024951373E-2</v>
      </c>
      <c r="AQ116" s="107">
        <v>0.12019037210008321</v>
      </c>
    </row>
    <row r="117" spans="1:43" x14ac:dyDescent="0.25">
      <c r="A117" s="95">
        <v>300</v>
      </c>
      <c r="B117" s="87" t="s">
        <v>114</v>
      </c>
      <c r="C117" s="248">
        <v>3534</v>
      </c>
      <c r="D117" s="200">
        <v>606.78108657603502</v>
      </c>
      <c r="E117" s="200">
        <v>196.48305725268284</v>
      </c>
      <c r="F117" s="200">
        <v>511.2271442279079</v>
      </c>
      <c r="G117" s="200">
        <v>307.05304137991902</v>
      </c>
      <c r="H117" s="282">
        <v>231.80475382003397</v>
      </c>
      <c r="I117" s="367">
        <v>1853.3490832565788</v>
      </c>
      <c r="J117" s="402">
        <v>0.32970927044933079</v>
      </c>
      <c r="K117" s="99">
        <v>-2591.2359707383989</v>
      </c>
      <c r="L117" s="403">
        <v>-0.58471952689885787</v>
      </c>
      <c r="M117" s="99">
        <v>-2930.4289617739014</v>
      </c>
      <c r="N117" s="403">
        <v>-0.82845771716070671</v>
      </c>
      <c r="O117" s="248">
        <v>511.2271442279079</v>
      </c>
      <c r="P117" s="248">
        <v>307.05304137991902</v>
      </c>
      <c r="Q117" s="248">
        <v>818.28018560782698</v>
      </c>
      <c r="R117" s="403">
        <v>0.44463245310150579</v>
      </c>
      <c r="S117" s="100">
        <v>7335.7161856253533</v>
      </c>
      <c r="T117" s="259">
        <v>3021.3843489243313</v>
      </c>
      <c r="U117" s="262">
        <f t="shared" si="14"/>
        <v>0.41187312492335265</v>
      </c>
      <c r="V117" s="101">
        <f t="shared" si="15"/>
        <v>0.60588290788898425</v>
      </c>
      <c r="W117" s="260">
        <f t="shared" si="16"/>
        <v>0.61341056589387755</v>
      </c>
      <c r="X117" s="262">
        <f t="shared" si="17"/>
        <v>0.41699035134690737</v>
      </c>
      <c r="Y117" s="262">
        <f t="shared" si="18"/>
        <v>0.2328831342125828</v>
      </c>
      <c r="Z117" s="102">
        <v>21.000000000000004</v>
      </c>
      <c r="AA117" s="382">
        <f t="shared" si="19"/>
        <v>8.610000000000003</v>
      </c>
      <c r="AB117" s="263">
        <f t="shared" si="20"/>
        <v>0.41000000000000009</v>
      </c>
      <c r="AC117" s="207">
        <v>300</v>
      </c>
      <c r="AD117" s="87" t="s">
        <v>114</v>
      </c>
      <c r="AE117" s="96">
        <v>3534</v>
      </c>
      <c r="AF117" s="96">
        <v>9125333.754933171</v>
      </c>
      <c r="AG117" s="103">
        <v>3375166.5559355067</v>
      </c>
      <c r="AH117" s="93">
        <f t="shared" si="21"/>
        <v>12500500.310868677</v>
      </c>
      <c r="AI117" s="226">
        <v>819198</v>
      </c>
      <c r="AJ117" s="104">
        <v>2387465.2699495722</v>
      </c>
      <c r="AK117" s="94">
        <v>15707163.580818249</v>
      </c>
      <c r="AL117" s="92">
        <v>4444.585053994977</v>
      </c>
      <c r="AM117" s="105">
        <v>1309697.6862441245</v>
      </c>
      <c r="AN117" s="106">
        <v>9.0967236584161767E-2</v>
      </c>
      <c r="AO117" s="105">
        <v>390.10296597072329</v>
      </c>
      <c r="AP117" s="107">
        <v>9.2366580941279031E-2</v>
      </c>
      <c r="AQ117" s="107">
        <v>9.4817597439903256E-2</v>
      </c>
    </row>
    <row r="118" spans="1:43" x14ac:dyDescent="0.25">
      <c r="A118" s="95">
        <v>301</v>
      </c>
      <c r="B118" s="87" t="s">
        <v>115</v>
      </c>
      <c r="C118" s="248">
        <v>20456</v>
      </c>
      <c r="D118" s="200">
        <v>672.31045081684374</v>
      </c>
      <c r="E118" s="200">
        <v>191.70581961097596</v>
      </c>
      <c r="F118" s="200">
        <v>47.522377235016933</v>
      </c>
      <c r="G118" s="200">
        <v>-16.025788503555759</v>
      </c>
      <c r="H118" s="282">
        <v>-120.31545756746186</v>
      </c>
      <c r="I118" s="367">
        <v>775.19740159181902</v>
      </c>
      <c r="J118" s="402">
        <v>0.86536927439779454</v>
      </c>
      <c r="K118" s="99">
        <v>-2741.9779430413942</v>
      </c>
      <c r="L118" s="403">
        <v>-0.77921810014010906</v>
      </c>
      <c r="M118" s="99">
        <v>-2306.4938915900075</v>
      </c>
      <c r="N118" s="403">
        <v>-0.77430190991543213</v>
      </c>
      <c r="O118" s="248">
        <v>47.522377235016933</v>
      </c>
      <c r="P118" s="248">
        <v>-16.025788503555759</v>
      </c>
      <c r="Q118" s="248">
        <v>31.496588731461173</v>
      </c>
      <c r="R118" s="403">
        <v>4.0541062694227935E-2</v>
      </c>
      <c r="S118" s="100">
        <v>7128.3118400469302</v>
      </c>
      <c r="T118" s="259">
        <v>2696.9493268532929</v>
      </c>
      <c r="U118" s="262">
        <f t="shared" si="14"/>
        <v>0.3783433423467536</v>
      </c>
      <c r="V118" s="101">
        <f t="shared" si="15"/>
        <v>0.49340929852053966</v>
      </c>
      <c r="W118" s="260">
        <f t="shared" si="16"/>
        <v>0.2874349153961645</v>
      </c>
      <c r="X118" s="262">
        <f t="shared" si="17"/>
        <v>0.22040339921484922</v>
      </c>
      <c r="Y118" s="262">
        <f t="shared" si="18"/>
        <v>0.21144831860463137</v>
      </c>
      <c r="Z118" s="102">
        <v>21</v>
      </c>
      <c r="AA118" s="382">
        <f t="shared" si="19"/>
        <v>8.61</v>
      </c>
      <c r="AB118" s="263">
        <f t="shared" si="20"/>
        <v>0.41</v>
      </c>
      <c r="AC118" s="207">
        <v>301</v>
      </c>
      <c r="AD118" s="87" t="s">
        <v>115</v>
      </c>
      <c r="AE118" s="96">
        <v>20456</v>
      </c>
      <c r="AF118" s="96">
        <v>42193338.695409976</v>
      </c>
      <c r="AG118" s="103">
        <v>18741082.932864569</v>
      </c>
      <c r="AH118" s="93">
        <f t="shared" si="21"/>
        <v>60934421.628274545</v>
      </c>
      <c r="AI118" s="227">
        <v>-2461173</v>
      </c>
      <c r="AJ118" s="104">
        <v>13474090.221542459</v>
      </c>
      <c r="AK118" s="94">
        <v>71947338.849817008</v>
      </c>
      <c r="AL118" s="92">
        <v>3517.1753446332132</v>
      </c>
      <c r="AM118" s="105">
        <v>4179852.9485264719</v>
      </c>
      <c r="AN118" s="106">
        <v>6.1679327378542641E-2</v>
      </c>
      <c r="AO118" s="105">
        <v>239.90066133257778</v>
      </c>
      <c r="AP118" s="107">
        <v>5.2338561687521379E-2</v>
      </c>
      <c r="AQ118" s="107">
        <v>9.6355472971924705E-2</v>
      </c>
    </row>
    <row r="119" spans="1:43" x14ac:dyDescent="0.25">
      <c r="A119" s="95">
        <v>304</v>
      </c>
      <c r="B119" s="87" t="s">
        <v>116</v>
      </c>
      <c r="C119" s="248">
        <v>962</v>
      </c>
      <c r="D119" s="200">
        <v>209.1433073047933</v>
      </c>
      <c r="E119" s="200">
        <v>167.30833474314204</v>
      </c>
      <c r="F119" s="200">
        <v>-333.16016757626505</v>
      </c>
      <c r="G119" s="200">
        <v>-20.380313477376987</v>
      </c>
      <c r="H119" s="282">
        <v>-195.95634095634097</v>
      </c>
      <c r="I119" s="367">
        <v>-173.04517996204765</v>
      </c>
      <c r="J119" s="402">
        <v>-1.3631852018003903</v>
      </c>
      <c r="K119" s="99">
        <v>-2611.1637281866374</v>
      </c>
      <c r="L119" s="403">
        <v>-1.0624241959470313</v>
      </c>
      <c r="M119" s="99">
        <v>-1843.7029604551963</v>
      </c>
      <c r="N119" s="403">
        <v>-0.89812032659756602</v>
      </c>
      <c r="O119" s="248">
        <v>-333.16016757626505</v>
      </c>
      <c r="P119" s="248">
        <v>-20.380313477376987</v>
      </c>
      <c r="Q119" s="248">
        <v>-353.54048105364205</v>
      </c>
      <c r="R119" s="403">
        <v>2.3043584718078645</v>
      </c>
      <c r="S119" s="100">
        <v>7504.3565488565491</v>
      </c>
      <c r="T119" s="259">
        <v>2664.1974942856923</v>
      </c>
      <c r="U119" s="262">
        <f t="shared" si="14"/>
        <v>0.3550201109103272</v>
      </c>
      <c r="V119" s="101">
        <f t="shared" si="15"/>
        <v>0.32489375103000534</v>
      </c>
      <c r="W119" s="260">
        <f t="shared" si="16"/>
        <v>-6.4952084195411139E-2</v>
      </c>
      <c r="X119" s="262">
        <f t="shared" si="17"/>
        <v>-7.0974883517479978E-2</v>
      </c>
      <c r="Y119" s="262">
        <f t="shared" si="18"/>
        <v>7.4030568047246531E-2</v>
      </c>
      <c r="Z119" s="102">
        <v>18</v>
      </c>
      <c r="AA119" s="382">
        <f t="shared" si="19"/>
        <v>5.6099999999999994</v>
      </c>
      <c r="AB119" s="263">
        <f t="shared" si="20"/>
        <v>0.31166666666666665</v>
      </c>
      <c r="AC119" s="207">
        <v>304</v>
      </c>
      <c r="AD119" s="87" t="s">
        <v>116</v>
      </c>
      <c r="AE119" s="96">
        <v>962</v>
      </c>
      <c r="AF119" s="96">
        <v>1807163.3547576526</v>
      </c>
      <c r="AG119" s="103">
        <v>167674.75482745751</v>
      </c>
      <c r="AH119" s="93">
        <f t="shared" si="21"/>
        <v>1974838.1095851101</v>
      </c>
      <c r="AI119" s="227">
        <v>-188510</v>
      </c>
      <c r="AJ119" s="104">
        <v>559141.93380694522</v>
      </c>
      <c r="AK119" s="94">
        <v>2345470.0433920552</v>
      </c>
      <c r="AL119" s="92">
        <v>2438.1185482245896</v>
      </c>
      <c r="AM119" s="105">
        <v>-19979.898321673274</v>
      </c>
      <c r="AN119" s="106">
        <v>-8.4465530085148094E-3</v>
      </c>
      <c r="AO119" s="105">
        <v>-54.452517859423551</v>
      </c>
      <c r="AP119" s="107">
        <v>-2.7881241378378552E-2</v>
      </c>
      <c r="AQ119" s="107">
        <v>0.11027942616244824</v>
      </c>
    </row>
    <row r="120" spans="1:43" x14ac:dyDescent="0.25">
      <c r="A120" s="95">
        <v>305</v>
      </c>
      <c r="B120" s="87" t="s">
        <v>117</v>
      </c>
      <c r="C120" s="248">
        <v>15213</v>
      </c>
      <c r="D120" s="200">
        <v>684.6712055848584</v>
      </c>
      <c r="E120" s="200">
        <v>169.13109943945395</v>
      </c>
      <c r="F120" s="200">
        <v>261.69898960747457</v>
      </c>
      <c r="G120" s="200">
        <v>251.92089618680313</v>
      </c>
      <c r="H120" s="282">
        <v>-48.791231183855913</v>
      </c>
      <c r="I120" s="367">
        <v>1318.6309596347342</v>
      </c>
      <c r="J120" s="402">
        <v>0.5289662048706244</v>
      </c>
      <c r="K120" s="99">
        <v>-2236.1755652530164</v>
      </c>
      <c r="L120" s="403">
        <v>-0.63338190754941448</v>
      </c>
      <c r="M120" s="99">
        <v>-2336.4027931017858</v>
      </c>
      <c r="N120" s="403">
        <v>-0.77336827701588695</v>
      </c>
      <c r="O120" s="248">
        <v>261.69898960747457</v>
      </c>
      <c r="P120" s="248">
        <v>251.92089618680313</v>
      </c>
      <c r="Q120" s="248">
        <v>513.61988579427771</v>
      </c>
      <c r="R120" s="403">
        <v>0.39681464550944889</v>
      </c>
      <c r="S120" s="100">
        <v>6862.5517649378817</v>
      </c>
      <c r="T120" s="259">
        <v>2662.3820182231575</v>
      </c>
      <c r="U120" s="262">
        <f t="shared" si="14"/>
        <v>0.38795802340257562</v>
      </c>
      <c r="V120" s="101">
        <f t="shared" si="15"/>
        <v>0.51800068642832708</v>
      </c>
      <c r="W120" s="260">
        <f t="shared" si="16"/>
        <v>0.49528240147699504</v>
      </c>
      <c r="X120" s="262">
        <f t="shared" si="17"/>
        <v>0.37094310207961945</v>
      </c>
      <c r="Y120" s="262">
        <f t="shared" si="18"/>
        <v>0.22645707106827037</v>
      </c>
      <c r="Z120" s="102">
        <v>20</v>
      </c>
      <c r="AA120" s="382">
        <f t="shared" si="19"/>
        <v>7.6099999999999994</v>
      </c>
      <c r="AB120" s="263">
        <f t="shared" si="20"/>
        <v>0.38049999999999995</v>
      </c>
      <c r="AC120" s="207">
        <v>305</v>
      </c>
      <c r="AD120" s="87" t="s">
        <v>117</v>
      </c>
      <c r="AE120" s="96">
        <v>15213</v>
      </c>
      <c r="AF120" s="96">
        <v>35061519.850054607</v>
      </c>
      <c r="AG120" s="103">
        <v>10898078.891965317</v>
      </c>
      <c r="AH120" s="93">
        <f t="shared" si="21"/>
        <v>45959598.742019922</v>
      </c>
      <c r="AI120" s="227">
        <v>-742261</v>
      </c>
      <c r="AJ120" s="104">
        <v>8861933.9210974295</v>
      </c>
      <c r="AK120" s="94">
        <v>54079271.663117349</v>
      </c>
      <c r="AL120" s="92">
        <v>3554.8065248877506</v>
      </c>
      <c r="AM120" s="105">
        <v>4274746.6688643694</v>
      </c>
      <c r="AN120" s="106">
        <v>8.5830487678732789E-2</v>
      </c>
      <c r="AO120" s="105">
        <v>263.90359147602976</v>
      </c>
      <c r="AP120" s="107">
        <v>7.198663443391129E-2</v>
      </c>
      <c r="AQ120" s="107">
        <v>0.10185118384051139</v>
      </c>
    </row>
    <row r="121" spans="1:43" x14ac:dyDescent="0.25">
      <c r="A121" s="95">
        <v>312</v>
      </c>
      <c r="B121" s="87" t="s">
        <v>119</v>
      </c>
      <c r="C121" s="248">
        <v>1288</v>
      </c>
      <c r="D121" s="200">
        <v>781.86015327421273</v>
      </c>
      <c r="E121" s="200">
        <v>204.62222720147744</v>
      </c>
      <c r="F121" s="200">
        <v>-60.393304461803353</v>
      </c>
      <c r="G121" s="200">
        <v>-93.538678440333115</v>
      </c>
      <c r="H121" s="282">
        <v>-220.65450310559007</v>
      </c>
      <c r="I121" s="367">
        <v>611.89589446796367</v>
      </c>
      <c r="J121" s="402">
        <v>1.3773391340718426</v>
      </c>
      <c r="K121" s="99">
        <v>-3284.8219364606271</v>
      </c>
      <c r="L121" s="403">
        <v>-0.85265086295104875</v>
      </c>
      <c r="M121" s="99">
        <v>-2622.4615740741856</v>
      </c>
      <c r="N121" s="403">
        <v>-0.77033306018253511</v>
      </c>
      <c r="O121" s="248">
        <v>-60.393304461803353</v>
      </c>
      <c r="P121" s="248">
        <v>-93.538678440333115</v>
      </c>
      <c r="Q121" s="248">
        <v>-153.93198290213647</v>
      </c>
      <c r="R121" s="403">
        <v>-0.27116939410267171</v>
      </c>
      <c r="S121" s="100">
        <v>6958.0745341614911</v>
      </c>
      <c r="T121" s="259">
        <v>2075.2753240371389</v>
      </c>
      <c r="U121" s="262">
        <f t="shared" si="14"/>
        <v>0.2982542532202449</v>
      </c>
      <c r="V121" s="101">
        <f t="shared" si="15"/>
        <v>0.56002818190538095</v>
      </c>
      <c r="W121" s="260">
        <f t="shared" si="16"/>
        <v>0.2948504650831637</v>
      </c>
      <c r="X121" s="262">
        <f t="shared" si="17"/>
        <v>0.15702853555658877</v>
      </c>
      <c r="Y121" s="262">
        <f t="shared" si="18"/>
        <v>0.19653151975533287</v>
      </c>
      <c r="Z121" s="102">
        <v>22.5</v>
      </c>
      <c r="AA121" s="382">
        <f t="shared" si="19"/>
        <v>10.11</v>
      </c>
      <c r="AB121" s="263">
        <f t="shared" si="20"/>
        <v>0.44933333333333331</v>
      </c>
      <c r="AC121" s="207">
        <v>312</v>
      </c>
      <c r="AD121" s="87" t="s">
        <v>119</v>
      </c>
      <c r="AE121" s="96">
        <v>1288</v>
      </c>
      <c r="AF121" s="96">
        <v>3353563.7176329335</v>
      </c>
      <c r="AG121" s="103">
        <v>1031202.6671918037</v>
      </c>
      <c r="AH121" s="93">
        <f t="shared" si="21"/>
        <v>4384766.384824737</v>
      </c>
      <c r="AI121" s="227">
        <v>-284203</v>
      </c>
      <c r="AJ121" s="104">
        <v>918409.18141128798</v>
      </c>
      <c r="AK121" s="94">
        <v>5018972.5662360247</v>
      </c>
      <c r="AL121" s="92">
        <v>3896.7178309285905</v>
      </c>
      <c r="AM121" s="105">
        <v>177101.25742337108</v>
      </c>
      <c r="AN121" s="106">
        <v>3.6577026964973315E-2</v>
      </c>
      <c r="AO121" s="105">
        <v>209.07783944903713</v>
      </c>
      <c r="AP121" s="107">
        <v>8.3409452448159893E-3</v>
      </c>
      <c r="AQ121" s="107">
        <v>0.10047839050763785</v>
      </c>
    </row>
    <row r="122" spans="1:43" x14ac:dyDescent="0.25">
      <c r="A122" s="95">
        <v>316</v>
      </c>
      <c r="B122" s="87" t="s">
        <v>120</v>
      </c>
      <c r="C122" s="248">
        <v>4326</v>
      </c>
      <c r="D122" s="200">
        <v>443.98125686398026</v>
      </c>
      <c r="E122" s="200">
        <v>171.54562877130314</v>
      </c>
      <c r="F122" s="200">
        <v>-217.64740268081826</v>
      </c>
      <c r="G122" s="200">
        <v>-154.98346457012627</v>
      </c>
      <c r="H122" s="282">
        <v>-254.90568654646324</v>
      </c>
      <c r="I122" s="367">
        <v>-12.009668162124342</v>
      </c>
      <c r="J122" s="402">
        <v>-221.86691251437398</v>
      </c>
      <c r="K122" s="99">
        <v>-2137.4403685957172</v>
      </c>
      <c r="L122" s="403">
        <v>-1.0009370977063523</v>
      </c>
      <c r="M122" s="99">
        <v>-1342.2792451774701</v>
      </c>
      <c r="N122" s="403">
        <v>-0.75144652397756617</v>
      </c>
      <c r="O122" s="248">
        <v>-217.64740268081826</v>
      </c>
      <c r="P122" s="248">
        <v>-154.98346457012627</v>
      </c>
      <c r="Q122" s="248">
        <v>-372.63086725094456</v>
      </c>
      <c r="R122" s="403">
        <v>186.21159958076581</v>
      </c>
      <c r="S122" s="100">
        <v>6222.6282940360607</v>
      </c>
      <c r="T122" s="259">
        <v>2184.1022196158488</v>
      </c>
      <c r="U122" s="262">
        <f t="shared" si="14"/>
        <v>0.35099352177425619</v>
      </c>
      <c r="V122" s="101">
        <f t="shared" si="15"/>
        <v>0.3415647858109514</v>
      </c>
      <c r="W122" s="260">
        <f t="shared" si="16"/>
        <v>-5.4986749494887032E-3</v>
      </c>
      <c r="X122" s="262">
        <f t="shared" si="17"/>
        <v>-5.6504632965329532E-3</v>
      </c>
      <c r="Y122" s="262">
        <f t="shared" si="18"/>
        <v>0.16966970459928549</v>
      </c>
      <c r="Z122" s="102">
        <v>22</v>
      </c>
      <c r="AA122" s="382">
        <f t="shared" si="19"/>
        <v>9.61</v>
      </c>
      <c r="AB122" s="263">
        <f t="shared" si="20"/>
        <v>0.43681818181818177</v>
      </c>
      <c r="AC122" s="207">
        <v>316</v>
      </c>
      <c r="AD122" s="87" t="s">
        <v>120</v>
      </c>
      <c r="AE122" s="96">
        <v>4326</v>
      </c>
      <c r="AF122" s="96">
        <v>5022041.5227835653</v>
      </c>
      <c r="AG122" s="103">
        <v>2705321.4090477489</v>
      </c>
      <c r="AH122" s="93">
        <f t="shared" si="21"/>
        <v>7727362.9318313142</v>
      </c>
      <c r="AI122" s="227">
        <v>-1102722</v>
      </c>
      <c r="AJ122" s="104">
        <v>2569972.2782444088</v>
      </c>
      <c r="AK122" s="94">
        <v>9194613.210075723</v>
      </c>
      <c r="AL122" s="92">
        <v>2125.4307004335928</v>
      </c>
      <c r="AM122" s="105">
        <v>455919.02912591211</v>
      </c>
      <c r="AN122" s="106">
        <v>5.2172443580850679E-2</v>
      </c>
      <c r="AO122" s="105">
        <v>124.81390076559592</v>
      </c>
      <c r="AP122" s="107">
        <v>3.3834770080757748E-2</v>
      </c>
      <c r="AQ122" s="107">
        <v>0.10600514701082187</v>
      </c>
    </row>
    <row r="123" spans="1:43" x14ac:dyDescent="0.25">
      <c r="A123" s="95">
        <v>317</v>
      </c>
      <c r="B123" s="87" t="s">
        <v>121</v>
      </c>
      <c r="C123" s="248">
        <v>2538</v>
      </c>
      <c r="D123" s="200">
        <v>1267.201752722744</v>
      </c>
      <c r="E123" s="200">
        <v>211.39872707183002</v>
      </c>
      <c r="F123" s="200">
        <v>401.46777975526794</v>
      </c>
      <c r="G123" s="200">
        <v>219.80358575253814</v>
      </c>
      <c r="H123" s="282">
        <v>17.79866036249015</v>
      </c>
      <c r="I123" s="367">
        <v>2117.6705056648702</v>
      </c>
      <c r="J123" s="402">
        <v>0.60365199059675134</v>
      </c>
      <c r="K123" s="99">
        <v>-2775.1596103623879</v>
      </c>
      <c r="L123" s="403">
        <v>-0.56933530123922793</v>
      </c>
      <c r="M123" s="99">
        <v>-2884.0954525614684</v>
      </c>
      <c r="N123" s="403">
        <v>-0.69474559636209254</v>
      </c>
      <c r="O123" s="248">
        <v>401.46777975526794</v>
      </c>
      <c r="P123" s="248">
        <v>219.80358575253814</v>
      </c>
      <c r="Q123" s="248">
        <v>621.27136550780608</v>
      </c>
      <c r="R123" s="403">
        <v>0.29595263396988347</v>
      </c>
      <c r="S123" s="100">
        <v>7614.9251379038615</v>
      </c>
      <c r="T123" s="259">
        <v>3405.3468942283203</v>
      </c>
      <c r="U123" s="262">
        <f t="shared" si="14"/>
        <v>0.44719374551404983</v>
      </c>
      <c r="V123" s="101">
        <f t="shared" si="15"/>
        <v>0.64253161093768718</v>
      </c>
      <c r="W123" s="260">
        <f t="shared" si="16"/>
        <v>0.62186630949524802</v>
      </c>
      <c r="X123" s="262">
        <f t="shared" si="17"/>
        <v>0.43281096123245677</v>
      </c>
      <c r="Y123" s="262">
        <f t="shared" si="18"/>
        <v>0.30583509025898253</v>
      </c>
      <c r="Z123" s="102">
        <v>21.5</v>
      </c>
      <c r="AA123" s="382">
        <f t="shared" si="19"/>
        <v>9.11</v>
      </c>
      <c r="AB123" s="263">
        <f t="shared" si="20"/>
        <v>0.42372093023255814</v>
      </c>
      <c r="AC123" s="207">
        <v>317</v>
      </c>
      <c r="AD123" s="87" t="s">
        <v>121</v>
      </c>
      <c r="AE123" s="96">
        <v>2538</v>
      </c>
      <c r="AF123" s="96">
        <v>7373421.2813976817</v>
      </c>
      <c r="AG123" s="103">
        <v>3162571.0256136488</v>
      </c>
      <c r="AH123" s="93">
        <f t="shared" si="21"/>
        <v>10535992.307011331</v>
      </c>
      <c r="AI123" s="227">
        <v>45173</v>
      </c>
      <c r="AJ123" s="104">
        <v>1836837.5274658503</v>
      </c>
      <c r="AK123" s="94">
        <v>12418002.834477181</v>
      </c>
      <c r="AL123" s="92">
        <v>4892.8301160272576</v>
      </c>
      <c r="AM123" s="105">
        <v>588215.22777356394</v>
      </c>
      <c r="AN123" s="106">
        <v>4.9723228119517418E-2</v>
      </c>
      <c r="AO123" s="105">
        <v>300.52126249324465</v>
      </c>
      <c r="AP123" s="107">
        <v>3.8370510594900598E-2</v>
      </c>
      <c r="AQ123" s="107">
        <v>9.0261524046599373E-2</v>
      </c>
    </row>
    <row r="124" spans="1:43" x14ac:dyDescent="0.25">
      <c r="A124" s="95">
        <v>398</v>
      </c>
      <c r="B124" s="87" t="s">
        <v>124</v>
      </c>
      <c r="C124" s="248">
        <v>119984</v>
      </c>
      <c r="D124" s="200">
        <v>294.55461955360727</v>
      </c>
      <c r="E124" s="200">
        <v>137.04495771408551</v>
      </c>
      <c r="F124" s="200">
        <v>173.24454155663966</v>
      </c>
      <c r="G124" s="200">
        <v>206.59782690589805</v>
      </c>
      <c r="H124" s="282">
        <v>0.73900686758234435</v>
      </c>
      <c r="I124" s="367">
        <v>812.18095259781285</v>
      </c>
      <c r="J124" s="402">
        <v>0.38277100476255854</v>
      </c>
      <c r="K124" s="99">
        <v>-1253.0147109721088</v>
      </c>
      <c r="L124" s="403">
        <v>-0.61952318346761182</v>
      </c>
      <c r="M124" s="99">
        <v>-1291.9096670844406</v>
      </c>
      <c r="N124" s="403">
        <v>-0.81433265026229373</v>
      </c>
      <c r="O124" s="248">
        <v>173.24454155663966</v>
      </c>
      <c r="P124" s="248">
        <v>206.59782690589805</v>
      </c>
      <c r="Q124" s="248">
        <v>379.84236846253771</v>
      </c>
      <c r="R124" s="403">
        <v>0.49360164592949085</v>
      </c>
      <c r="S124" s="100">
        <v>6295.9444592612344</v>
      </c>
      <c r="T124" s="259">
        <v>2766.1877576000998</v>
      </c>
      <c r="U124" s="262">
        <f t="shared" si="14"/>
        <v>0.43936025412852575</v>
      </c>
      <c r="V124" s="101">
        <f t="shared" si="15"/>
        <v>0.32801999397120657</v>
      </c>
      <c r="W124" s="260">
        <f t="shared" si="16"/>
        <v>0.29361020428434259</v>
      </c>
      <c r="X124" s="262">
        <f t="shared" si="17"/>
        <v>0.39327070404257353</v>
      </c>
      <c r="Y124" s="262">
        <f t="shared" si="18"/>
        <v>0.20934509584817235</v>
      </c>
      <c r="Z124" s="102">
        <v>20.75</v>
      </c>
      <c r="AA124" s="382">
        <f t="shared" si="19"/>
        <v>8.36</v>
      </c>
      <c r="AB124" s="263">
        <f t="shared" si="20"/>
        <v>0.40289156626506023</v>
      </c>
      <c r="AC124" s="207">
        <v>398</v>
      </c>
      <c r="AD124" s="87" t="s">
        <v>124</v>
      </c>
      <c r="AE124" s="96">
        <v>119984</v>
      </c>
      <c r="AF124" s="96">
        <v>157683659.90479273</v>
      </c>
      <c r="AG124" s="103">
        <v>32666671.063186783</v>
      </c>
      <c r="AH124" s="93">
        <f t="shared" si="21"/>
        <v>190350330.96797952</v>
      </c>
      <c r="AI124" s="227">
        <v>88669</v>
      </c>
      <c r="AJ124" s="104">
        <v>57351436.529793985</v>
      </c>
      <c r="AK124" s="94">
        <v>247790436.4977735</v>
      </c>
      <c r="AL124" s="92">
        <v>2065.1956635699216</v>
      </c>
      <c r="AM124" s="105">
        <v>24068045.445310652</v>
      </c>
      <c r="AN124" s="106">
        <v>0.1075799580546531</v>
      </c>
      <c r="AO124" s="105">
        <v>198.08842161751818</v>
      </c>
      <c r="AP124" s="107">
        <v>7.1322550146618591E-2</v>
      </c>
      <c r="AQ124" s="107">
        <v>0.12293069726293382</v>
      </c>
    </row>
    <row r="125" spans="1:43" x14ac:dyDescent="0.25">
      <c r="A125" s="95">
        <v>399</v>
      </c>
      <c r="B125" s="87" t="s">
        <v>125</v>
      </c>
      <c r="C125" s="248">
        <v>7996</v>
      </c>
      <c r="D125" s="200">
        <v>877.78433876534496</v>
      </c>
      <c r="E125" s="200">
        <v>148.65614666864994</v>
      </c>
      <c r="F125" s="200">
        <v>-19.762775407744606</v>
      </c>
      <c r="G125" s="200">
        <v>-95.167314609993923</v>
      </c>
      <c r="H125" s="282">
        <v>-47.15857928964482</v>
      </c>
      <c r="I125" s="367">
        <v>864.35181612661154</v>
      </c>
      <c r="J125" s="402">
        <v>1.0334813366980422</v>
      </c>
      <c r="K125" s="99">
        <v>-1527.2881309797358</v>
      </c>
      <c r="L125" s="403">
        <v>-0.6426262366080725</v>
      </c>
      <c r="M125" s="99">
        <v>-1046.4392414715428</v>
      </c>
      <c r="N125" s="403">
        <v>-0.54382414404396684</v>
      </c>
      <c r="O125" s="248">
        <v>-19.762775407744606</v>
      </c>
      <c r="P125" s="248">
        <v>-95.167314609993923</v>
      </c>
      <c r="Q125" s="248">
        <v>-114.93009001773854</v>
      </c>
      <c r="R125" s="403">
        <v>-0.13531581484516697</v>
      </c>
      <c r="S125" s="100">
        <v>6138.3360430215107</v>
      </c>
      <c r="T125" s="259">
        <v>2434.0380479478977</v>
      </c>
      <c r="U125" s="262">
        <f t="shared" si="14"/>
        <v>0.39653059573287491</v>
      </c>
      <c r="V125" s="101">
        <f t="shared" si="15"/>
        <v>0.38962349573958732</v>
      </c>
      <c r="W125" s="260">
        <f t="shared" si="16"/>
        <v>0.35511023209161996</v>
      </c>
      <c r="X125" s="262">
        <f t="shared" si="17"/>
        <v>0.36140549382125586</v>
      </c>
      <c r="Y125" s="262">
        <f t="shared" si="18"/>
        <v>0.40946042372690189</v>
      </c>
      <c r="Z125" s="102">
        <v>21.75</v>
      </c>
      <c r="AA125" s="382">
        <f t="shared" si="19"/>
        <v>9.36</v>
      </c>
      <c r="AB125" s="263">
        <f t="shared" si="20"/>
        <v>0.43034482758620685</v>
      </c>
      <c r="AC125" s="207">
        <v>399</v>
      </c>
      <c r="AD125" s="87" t="s">
        <v>125</v>
      </c>
      <c r="AE125" s="96">
        <v>7996</v>
      </c>
      <c r="AF125" s="96">
        <v>11666366.646659615</v>
      </c>
      <c r="AG125" s="103">
        <v>3719725.1009145388</v>
      </c>
      <c r="AH125" s="93">
        <f t="shared" si="21"/>
        <v>15386091.747574154</v>
      </c>
      <c r="AI125" s="227">
        <v>-377080</v>
      </c>
      <c r="AJ125" s="104">
        <v>4114541.2694881954</v>
      </c>
      <c r="AK125" s="94">
        <v>19123553.017062351</v>
      </c>
      <c r="AL125" s="92">
        <v>2391.6399471063469</v>
      </c>
      <c r="AM125" s="105">
        <v>1529051.4750815332</v>
      </c>
      <c r="AN125" s="106">
        <v>8.6905074942486268E-2</v>
      </c>
      <c r="AO125" s="105">
        <v>196.99088361865597</v>
      </c>
      <c r="AP125" s="107">
        <v>6.9384683692299332E-2</v>
      </c>
      <c r="AQ125" s="107">
        <v>0.11090905649470018</v>
      </c>
    </row>
    <row r="126" spans="1:43" x14ac:dyDescent="0.25">
      <c r="A126" s="95">
        <v>400</v>
      </c>
      <c r="B126" s="87" t="s">
        <v>126</v>
      </c>
      <c r="C126" s="248">
        <v>8468</v>
      </c>
      <c r="D126" s="200">
        <v>692.70624728034352</v>
      </c>
      <c r="E126" s="200">
        <v>175.82822498323162</v>
      </c>
      <c r="F126" s="200">
        <v>91.836895347613378</v>
      </c>
      <c r="G126" s="200">
        <v>88.674806062441974</v>
      </c>
      <c r="H126" s="282">
        <v>117.71114785073217</v>
      </c>
      <c r="I126" s="367">
        <v>1166.7573215243626</v>
      </c>
      <c r="J126" s="402">
        <v>0.60191651031090576</v>
      </c>
      <c r="K126" s="99">
        <v>-1847.9921689360579</v>
      </c>
      <c r="L126" s="403">
        <v>-0.6162384201493224</v>
      </c>
      <c r="M126" s="99">
        <v>-1595.2854607691329</v>
      </c>
      <c r="N126" s="403">
        <v>-0.69724267581770261</v>
      </c>
      <c r="O126" s="248">
        <v>91.836895347613378</v>
      </c>
      <c r="P126" s="248">
        <v>88.674806062441974</v>
      </c>
      <c r="Q126" s="248">
        <v>180.51170141005537</v>
      </c>
      <c r="R126" s="403">
        <v>0.1568528850571374</v>
      </c>
      <c r="S126" s="100">
        <v>6510.7315777042986</v>
      </c>
      <c r="T126" s="259">
        <v>2658.7962535409015</v>
      </c>
      <c r="U126" s="262">
        <f t="shared" si="14"/>
        <v>0.40837135148465148</v>
      </c>
      <c r="V126" s="101">
        <f t="shared" si="15"/>
        <v>0.46304312418350829</v>
      </c>
      <c r="W126" s="260">
        <f t="shared" si="16"/>
        <v>0.43882915810886669</v>
      </c>
      <c r="X126" s="262">
        <f t="shared" si="17"/>
        <v>0.38701634255726247</v>
      </c>
      <c r="Y126" s="262">
        <f t="shared" si="18"/>
        <v>0.32714015649893524</v>
      </c>
      <c r="Z126" s="102">
        <v>20.75</v>
      </c>
      <c r="AA126" s="382">
        <f t="shared" si="19"/>
        <v>8.36</v>
      </c>
      <c r="AB126" s="263">
        <f t="shared" si="20"/>
        <v>0.40289156626506023</v>
      </c>
      <c r="AC126" s="207">
        <v>400</v>
      </c>
      <c r="AD126" s="87" t="s">
        <v>126</v>
      </c>
      <c r="AE126" s="96">
        <v>8468</v>
      </c>
      <c r="AF126" s="96">
        <v>13954039.245517116</v>
      </c>
      <c r="AG126" s="103">
        <v>5420674.5382458502</v>
      </c>
      <c r="AH126" s="93">
        <f t="shared" si="21"/>
        <v>19374713.783762965</v>
      </c>
      <c r="AI126" s="226">
        <v>996778</v>
      </c>
      <c r="AJ126" s="104">
        <v>5157406.9014558746</v>
      </c>
      <c r="AK126" s="94">
        <v>25528898.685218841</v>
      </c>
      <c r="AL126" s="92">
        <v>3014.7494904604205</v>
      </c>
      <c r="AM126" s="105">
        <v>1879348.1185779795</v>
      </c>
      <c r="AN126" s="106">
        <v>7.9466546870827853E-2</v>
      </c>
      <c r="AO126" s="105">
        <v>260.95925214639374</v>
      </c>
      <c r="AP126" s="107">
        <v>6.8279973635692714E-2</v>
      </c>
      <c r="AQ126" s="107">
        <v>0.10882307710934547</v>
      </c>
    </row>
    <row r="127" spans="1:43" x14ac:dyDescent="0.25">
      <c r="A127" s="95">
        <v>407</v>
      </c>
      <c r="B127" s="87" t="s">
        <v>130</v>
      </c>
      <c r="C127" s="248">
        <v>2621</v>
      </c>
      <c r="D127" s="200">
        <v>710.11554256429429</v>
      </c>
      <c r="E127" s="200">
        <v>198.204298511188</v>
      </c>
      <c r="F127" s="200">
        <v>110.68833969458116</v>
      </c>
      <c r="G127" s="200">
        <v>67.947695725993242</v>
      </c>
      <c r="H127" s="282">
        <v>-227.79816863792445</v>
      </c>
      <c r="I127" s="367">
        <v>859.1577078581322</v>
      </c>
      <c r="J127" s="402">
        <v>0.84413096172632751</v>
      </c>
      <c r="K127" s="99">
        <v>-2342.9367598998911</v>
      </c>
      <c r="L127" s="403">
        <v>-0.73580644914986071</v>
      </c>
      <c r="M127" s="99">
        <v>-2039.4768530921078</v>
      </c>
      <c r="N127" s="403">
        <v>-0.74173788679148189</v>
      </c>
      <c r="O127" s="248">
        <v>110.68833969458116</v>
      </c>
      <c r="P127" s="248">
        <v>67.947695725993242</v>
      </c>
      <c r="Q127" s="248">
        <v>178.63603542057439</v>
      </c>
      <c r="R127" s="403">
        <v>0.212348835281119</v>
      </c>
      <c r="S127" s="100">
        <v>6800.4578405188859</v>
      </c>
      <c r="T127" s="259">
        <v>2626.2245940216681</v>
      </c>
      <c r="U127" s="262">
        <f t="shared" si="14"/>
        <v>0.38618349758363957</v>
      </c>
      <c r="V127" s="101">
        <f t="shared" si="15"/>
        <v>0.47086454218995627</v>
      </c>
      <c r="W127" s="260">
        <f t="shared" si="16"/>
        <v>0.32714555709131538</v>
      </c>
      <c r="X127" s="262">
        <f t="shared" si="17"/>
        <v>0.26831116836464836</v>
      </c>
      <c r="Y127" s="262">
        <f t="shared" si="18"/>
        <v>0.21252392123022884</v>
      </c>
      <c r="Z127" s="102">
        <v>21.5</v>
      </c>
      <c r="AA127" s="382">
        <f t="shared" si="19"/>
        <v>9.11</v>
      </c>
      <c r="AB127" s="263">
        <f t="shared" si="20"/>
        <v>0.42372093023255814</v>
      </c>
      <c r="AC127" s="207">
        <v>407</v>
      </c>
      <c r="AD127" s="87" t="s">
        <v>130</v>
      </c>
      <c r="AE127" s="96">
        <v>2621</v>
      </c>
      <c r="AF127" s="96">
        <v>5137579.2403739849</v>
      </c>
      <c r="AG127" s="103">
        <v>2069102.428641445</v>
      </c>
      <c r="AH127" s="93">
        <f t="shared" si="21"/>
        <v>7206681.6690154299</v>
      </c>
      <c r="AI127" s="227">
        <v>-597059</v>
      </c>
      <c r="AJ127" s="104">
        <v>1783066.9309783494</v>
      </c>
      <c r="AK127" s="94">
        <v>8392689.5999937803</v>
      </c>
      <c r="AL127" s="92">
        <v>3202.0944677580237</v>
      </c>
      <c r="AM127" s="105">
        <v>459222.98636130337</v>
      </c>
      <c r="AN127" s="106">
        <v>5.7884277923625126E-2</v>
      </c>
      <c r="AO127" s="105">
        <v>157.78648094586833</v>
      </c>
      <c r="AP127" s="107">
        <v>3.6917746701816689E-2</v>
      </c>
      <c r="AQ127" s="107">
        <v>9.565917212460695E-2</v>
      </c>
    </row>
    <row r="128" spans="1:43" x14ac:dyDescent="0.25">
      <c r="A128" s="95">
        <v>402</v>
      </c>
      <c r="B128" s="87" t="s">
        <v>127</v>
      </c>
      <c r="C128" s="248">
        <v>9358</v>
      </c>
      <c r="D128" s="200">
        <v>750.82798739420821</v>
      </c>
      <c r="E128" s="200">
        <v>180.96397152865811</v>
      </c>
      <c r="F128" s="200">
        <v>66.27611144165418</v>
      </c>
      <c r="G128" s="200">
        <v>1.4193983065447355</v>
      </c>
      <c r="H128" s="282">
        <v>-22.384163282752723</v>
      </c>
      <c r="I128" s="367">
        <v>977.10330538831249</v>
      </c>
      <c r="J128" s="402">
        <v>0.78348994580755538</v>
      </c>
      <c r="K128" s="99">
        <v>-2592.3426540916798</v>
      </c>
      <c r="L128" s="403">
        <v>-0.73010268466160244</v>
      </c>
      <c r="M128" s="99">
        <v>-2217.5301933813766</v>
      </c>
      <c r="N128" s="403">
        <v>-0.74705613619781264</v>
      </c>
      <c r="O128" s="248">
        <v>66.27611144165418</v>
      </c>
      <c r="P128" s="248">
        <v>1.4193983065447355</v>
      </c>
      <c r="Q128" s="248">
        <v>67.695509748198916</v>
      </c>
      <c r="R128" s="403">
        <v>7.0640349260428142E-2</v>
      </c>
      <c r="S128" s="100">
        <v>6807.3306262021797</v>
      </c>
      <c r="T128" s="259">
        <v>2500.5122328840753</v>
      </c>
      <c r="U128" s="262">
        <f t="shared" si="14"/>
        <v>0.3673263971136238</v>
      </c>
      <c r="V128" s="101">
        <f t="shared" si="15"/>
        <v>0.52435325320336201</v>
      </c>
      <c r="W128" s="260">
        <f t="shared" si="16"/>
        <v>0.39076125784888788</v>
      </c>
      <c r="X128" s="262">
        <f t="shared" si="17"/>
        <v>0.27374088765603832</v>
      </c>
      <c r="Y128" s="262">
        <f t="shared" si="18"/>
        <v>0.25477561671016274</v>
      </c>
      <c r="Z128" s="102">
        <v>21.25</v>
      </c>
      <c r="AA128" s="382">
        <f t="shared" si="19"/>
        <v>8.86</v>
      </c>
      <c r="AB128" s="263">
        <f t="shared" si="20"/>
        <v>0.4169411764705882</v>
      </c>
      <c r="AC128" s="207">
        <v>402</v>
      </c>
      <c r="AD128" s="87" t="s">
        <v>127</v>
      </c>
      <c r="AE128" s="96">
        <v>9358</v>
      </c>
      <c r="AF128" s="96">
        <v>19057248.645546075</v>
      </c>
      <c r="AG128" s="103">
        <v>8720647.2101518456</v>
      </c>
      <c r="AH128" s="93">
        <f t="shared" si="21"/>
        <v>27777895.855697922</v>
      </c>
      <c r="AI128" s="227">
        <v>-209471</v>
      </c>
      <c r="AJ128" s="104">
        <v>5834450.4331158483</v>
      </c>
      <c r="AK128" s="94">
        <v>33402875.28881377</v>
      </c>
      <c r="AL128" s="92">
        <v>3569.4459594799923</v>
      </c>
      <c r="AM128" s="105">
        <v>1160424.9683050513</v>
      </c>
      <c r="AN128" s="106">
        <v>3.59905949073272E-2</v>
      </c>
      <c r="AO128" s="105">
        <v>170.13648973737554</v>
      </c>
      <c r="AP128" s="107">
        <v>1.6837447245331871E-2</v>
      </c>
      <c r="AQ128" s="107">
        <v>9.8800352185776319E-2</v>
      </c>
    </row>
    <row r="129" spans="1:43" x14ac:dyDescent="0.25">
      <c r="A129" s="95">
        <v>403</v>
      </c>
      <c r="B129" s="87" t="s">
        <v>128</v>
      </c>
      <c r="C129" s="248">
        <v>2925</v>
      </c>
      <c r="D129" s="200">
        <v>721.3707864139601</v>
      </c>
      <c r="E129" s="200">
        <v>212.10167124986944</v>
      </c>
      <c r="F129" s="200">
        <v>275.69478093537259</v>
      </c>
      <c r="G129" s="200">
        <v>112.73415063538719</v>
      </c>
      <c r="H129" s="282">
        <v>-47.932649572649574</v>
      </c>
      <c r="I129" s="367">
        <v>1273.9687396619397</v>
      </c>
      <c r="J129" s="402">
        <v>0.55962759066111167</v>
      </c>
      <c r="K129" s="99">
        <v>-2967.5266067206194</v>
      </c>
      <c r="L129" s="403">
        <v>-0.69716776120655344</v>
      </c>
      <c r="M129" s="99">
        <v>-2838.6806016192327</v>
      </c>
      <c r="N129" s="403">
        <v>-0.79737068154724222</v>
      </c>
      <c r="O129" s="248">
        <v>275.69478093537259</v>
      </c>
      <c r="P129" s="248">
        <v>112.73415063538719</v>
      </c>
      <c r="Q129" s="248">
        <v>388.4289315707598</v>
      </c>
      <c r="R129" s="403">
        <v>0.30133677605468306</v>
      </c>
      <c r="S129" s="100">
        <v>7421.1965811965811</v>
      </c>
      <c r="T129" s="259">
        <v>2793.4938082343724</v>
      </c>
      <c r="U129" s="262">
        <f t="shared" si="14"/>
        <v>0.37642094205028515</v>
      </c>
      <c r="V129" s="101">
        <f t="shared" si="15"/>
        <v>0.57153793191914981</v>
      </c>
      <c r="W129" s="260">
        <f t="shared" si="16"/>
        <v>0.45604852815734415</v>
      </c>
      <c r="X129" s="262">
        <f t="shared" si="17"/>
        <v>0.30035839618413551</v>
      </c>
      <c r="Y129" s="262">
        <f t="shared" si="18"/>
        <v>0.20878009658702792</v>
      </c>
      <c r="Z129" s="102">
        <v>22</v>
      </c>
      <c r="AA129" s="382">
        <f t="shared" si="19"/>
        <v>9.61</v>
      </c>
      <c r="AB129" s="263">
        <f t="shared" si="20"/>
        <v>0.43681818181818177</v>
      </c>
      <c r="AC129" s="207">
        <v>403</v>
      </c>
      <c r="AD129" s="87" t="s">
        <v>128</v>
      </c>
      <c r="AE129" s="96">
        <v>2925</v>
      </c>
      <c r="AF129" s="96">
        <v>7420134.816096995</v>
      </c>
      <c r="AG129" s="103">
        <v>2993015.4939000937</v>
      </c>
      <c r="AH129" s="93">
        <f t="shared" si="21"/>
        <v>10413150.309997089</v>
      </c>
      <c r="AI129" s="227">
        <v>-140203</v>
      </c>
      <c r="AJ129" s="104">
        <v>2133426.5781718954</v>
      </c>
      <c r="AK129" s="94">
        <v>12406373.888168985</v>
      </c>
      <c r="AL129" s="92">
        <v>4241.4953463825586</v>
      </c>
      <c r="AM129" s="105">
        <v>741843.03336505964</v>
      </c>
      <c r="AN129" s="106">
        <v>6.3598188611206655E-2</v>
      </c>
      <c r="AO129" s="105">
        <v>348.12723730247671</v>
      </c>
      <c r="AP129" s="107">
        <v>6.2125039653302183E-2</v>
      </c>
      <c r="AQ129" s="107">
        <v>9.0352734124335088E-2</v>
      </c>
    </row>
    <row r="130" spans="1:43" x14ac:dyDescent="0.25">
      <c r="A130" s="95">
        <v>405</v>
      </c>
      <c r="B130" s="87" t="s">
        <v>129</v>
      </c>
      <c r="C130" s="248">
        <v>72662</v>
      </c>
      <c r="D130" s="200">
        <v>262.41008446972404</v>
      </c>
      <c r="E130" s="200">
        <v>143.77327034760594</v>
      </c>
      <c r="F130" s="200">
        <v>-162.20523360009938</v>
      </c>
      <c r="G130" s="200">
        <v>-46.001624327265077</v>
      </c>
      <c r="H130" s="282">
        <v>-78.000220197627371</v>
      </c>
      <c r="I130" s="367">
        <v>119.97627669233815</v>
      </c>
      <c r="J130" s="402">
        <v>2.1747426555635685</v>
      </c>
      <c r="K130" s="99">
        <v>-1683.6105150752455</v>
      </c>
      <c r="L130" s="403">
        <v>-0.93312398717461154</v>
      </c>
      <c r="M130" s="99">
        <v>-1117.8273265793418</v>
      </c>
      <c r="N130" s="403">
        <v>-0.80988047246866313</v>
      </c>
      <c r="O130" s="248">
        <v>-162.20523360009938</v>
      </c>
      <c r="P130" s="248">
        <v>-46.001624327265077</v>
      </c>
      <c r="Q130" s="248">
        <v>-208.20685792736447</v>
      </c>
      <c r="R130" s="403">
        <v>-1.7255294743359808</v>
      </c>
      <c r="S130" s="100">
        <v>6184.7320603616754</v>
      </c>
      <c r="T130" s="259">
        <v>2302.4418892596514</v>
      </c>
      <c r="U130" s="262">
        <f t="shared" si="14"/>
        <v>0.37227835689376776</v>
      </c>
      <c r="V130" s="101">
        <f t="shared" si="15"/>
        <v>0.2916192284750509</v>
      </c>
      <c r="W130" s="260">
        <f t="shared" si="16"/>
        <v>5.210827567549009E-2</v>
      </c>
      <c r="X130" s="262">
        <f t="shared" si="17"/>
        <v>6.652093330909617E-2</v>
      </c>
      <c r="Y130" s="262">
        <f t="shared" si="18"/>
        <v>0.18196137614096777</v>
      </c>
      <c r="Z130" s="102">
        <v>21</v>
      </c>
      <c r="AA130" s="382">
        <f t="shared" si="19"/>
        <v>8.61</v>
      </c>
      <c r="AB130" s="263">
        <f t="shared" si="20"/>
        <v>0.41</v>
      </c>
      <c r="AC130" s="207">
        <v>405</v>
      </c>
      <c r="AD130" s="87" t="s">
        <v>129</v>
      </c>
      <c r="AE130" s="96">
        <v>72662</v>
      </c>
      <c r="AF130" s="96">
        <v>85175955.191718981</v>
      </c>
      <c r="AG130" s="103">
        <v>15114855.569928247</v>
      </c>
      <c r="AH130" s="93">
        <f t="shared" si="21"/>
        <v>100290810.76164722</v>
      </c>
      <c r="AI130" s="227">
        <v>-5667652</v>
      </c>
      <c r="AJ130" s="104">
        <v>36429064.70176895</v>
      </c>
      <c r="AK130" s="94">
        <v>131052223.46341617</v>
      </c>
      <c r="AL130" s="92">
        <v>1803.5867917675837</v>
      </c>
      <c r="AM130" s="105">
        <v>1062366.0339776427</v>
      </c>
      <c r="AN130" s="106">
        <v>8.1726840461712122E-3</v>
      </c>
      <c r="AO130" s="105">
        <v>13.931018583695504</v>
      </c>
      <c r="AP130" s="107">
        <v>-2.7609889255244324E-2</v>
      </c>
      <c r="AQ130" s="107">
        <v>0.12195796886505561</v>
      </c>
    </row>
    <row r="131" spans="1:43" x14ac:dyDescent="0.25">
      <c r="A131" s="95">
        <v>408</v>
      </c>
      <c r="B131" s="87" t="s">
        <v>131</v>
      </c>
      <c r="C131" s="248">
        <v>14221</v>
      </c>
      <c r="D131" s="200">
        <v>825.54615351055509</v>
      </c>
      <c r="E131" s="200">
        <v>163.09292756682936</v>
      </c>
      <c r="F131" s="200">
        <v>174.85354737008666</v>
      </c>
      <c r="G131" s="200">
        <v>74.778938207690331</v>
      </c>
      <c r="H131" s="282">
        <v>10.505660642711483</v>
      </c>
      <c r="I131" s="367">
        <v>1248.777227297873</v>
      </c>
      <c r="J131" s="402">
        <v>0.67755602740559195</v>
      </c>
      <c r="K131" s="99">
        <v>-1792.1091876535168</v>
      </c>
      <c r="L131" s="403">
        <v>-0.59528094085967298</v>
      </c>
      <c r="M131" s="99">
        <v>-1642.8610044127286</v>
      </c>
      <c r="N131" s="403">
        <v>-0.66555511279383006</v>
      </c>
      <c r="O131" s="248">
        <v>174.85354737008666</v>
      </c>
      <c r="P131" s="248">
        <v>74.778938207690331</v>
      </c>
      <c r="Q131" s="248">
        <v>249.632485577777</v>
      </c>
      <c r="R131" s="403">
        <v>0.20488254293259181</v>
      </c>
      <c r="S131" s="100">
        <v>6674.3825075592431</v>
      </c>
      <c r="T131" s="259">
        <v>2944.1803872399373</v>
      </c>
      <c r="U131" s="262">
        <f t="shared" si="14"/>
        <v>0.44111652035307092</v>
      </c>
      <c r="V131" s="101">
        <f t="shared" si="15"/>
        <v>0.45560565513099605</v>
      </c>
      <c r="W131" s="260">
        <f t="shared" si="16"/>
        <v>0.4241510583760652</v>
      </c>
      <c r="X131" s="262">
        <f t="shared" si="17"/>
        <v>0.41066224018033098</v>
      </c>
      <c r="Y131" s="262">
        <f t="shared" si="18"/>
        <v>0.32857022768345262</v>
      </c>
      <c r="Z131" s="102">
        <v>21.5</v>
      </c>
      <c r="AA131" s="382">
        <f t="shared" si="19"/>
        <v>9.11</v>
      </c>
      <c r="AB131" s="263">
        <f t="shared" si="20"/>
        <v>0.42372093023255814</v>
      </c>
      <c r="AC131" s="207">
        <v>408</v>
      </c>
      <c r="AD131" s="87" t="s">
        <v>131</v>
      </c>
      <c r="AE131" s="96">
        <v>14221</v>
      </c>
      <c r="AF131" s="96">
        <v>24768520.685187675</v>
      </c>
      <c r="AG131" s="103">
        <v>10334697.507639341</v>
      </c>
      <c r="AH131" s="93">
        <f t="shared" si="21"/>
        <v>35103218.192827016</v>
      </c>
      <c r="AI131" s="227">
        <v>149401</v>
      </c>
      <c r="AJ131" s="104">
        <v>7991826.5141966902</v>
      </c>
      <c r="AK131" s="94">
        <v>43244445.70702371</v>
      </c>
      <c r="AL131" s="92">
        <v>3040.8864149513893</v>
      </c>
      <c r="AM131" s="105">
        <v>2025366.8638263717</v>
      </c>
      <c r="AN131" s="106">
        <v>4.9136635768381121E-2</v>
      </c>
      <c r="AO131" s="105">
        <v>153.99197292888357</v>
      </c>
      <c r="AP131" s="107">
        <v>2.464610451101712E-2</v>
      </c>
      <c r="AQ131" s="107">
        <v>0.10345443495383222</v>
      </c>
    </row>
    <row r="132" spans="1:43" x14ac:dyDescent="0.25">
      <c r="A132" s="95">
        <v>410</v>
      </c>
      <c r="B132" s="87" t="s">
        <v>132</v>
      </c>
      <c r="C132" s="248">
        <v>18823</v>
      </c>
      <c r="D132" s="200">
        <v>1127.7616658381905</v>
      </c>
      <c r="E132" s="200">
        <v>129.42292622343868</v>
      </c>
      <c r="F132" s="200">
        <v>24.938498937526592</v>
      </c>
      <c r="G132" s="200">
        <v>-9.1413903677947133</v>
      </c>
      <c r="H132" s="282">
        <v>-67.677894065770602</v>
      </c>
      <c r="I132" s="367">
        <v>1205.3038065655905</v>
      </c>
      <c r="J132" s="402">
        <v>0.97437816643844921</v>
      </c>
      <c r="K132" s="99">
        <v>-1245.2991909118539</v>
      </c>
      <c r="L132" s="403">
        <v>-0.51828813400823481</v>
      </c>
      <c r="M132" s="99">
        <v>-939.59957189335569</v>
      </c>
      <c r="N132" s="403">
        <v>-0.45449220714051419</v>
      </c>
      <c r="O132" s="248">
        <v>24.938498937526592</v>
      </c>
      <c r="P132" s="248">
        <v>-9.1413903677947133</v>
      </c>
      <c r="Q132" s="248">
        <v>15.797108569731879</v>
      </c>
      <c r="R132" s="403">
        <v>1.3648590965152502E-2</v>
      </c>
      <c r="S132" s="100">
        <v>6299.0581203846359</v>
      </c>
      <c r="T132" s="259">
        <v>3031.318202212025</v>
      </c>
      <c r="U132" s="262">
        <f t="shared" si="14"/>
        <v>0.48123356607907047</v>
      </c>
      <c r="V132" s="101">
        <f t="shared" si="15"/>
        <v>0.38904276649662101</v>
      </c>
      <c r="W132" s="260">
        <f t="shared" si="16"/>
        <v>0.397617051778349</v>
      </c>
      <c r="X132" s="262">
        <f t="shared" si="17"/>
        <v>0.49183968509231546</v>
      </c>
      <c r="Y132" s="262">
        <f t="shared" si="18"/>
        <v>0.48539347222715823</v>
      </c>
      <c r="Z132" s="102">
        <v>21.5</v>
      </c>
      <c r="AA132" s="382">
        <f t="shared" si="19"/>
        <v>9.11</v>
      </c>
      <c r="AB132" s="263">
        <f t="shared" si="20"/>
        <v>0.42372093023255814</v>
      </c>
      <c r="AC132" s="207">
        <v>410</v>
      </c>
      <c r="AD132" s="87" t="s">
        <v>132</v>
      </c>
      <c r="AE132" s="96">
        <v>18823</v>
      </c>
      <c r="AF132" s="96">
        <v>27377754.65600621</v>
      </c>
      <c r="AG132" s="103">
        <v>11536185.921814684</v>
      </c>
      <c r="AH132" s="93">
        <f t="shared" si="21"/>
        <v>38913940.577820897</v>
      </c>
      <c r="AI132" s="227">
        <v>-1273901</v>
      </c>
      <c r="AJ132" s="104">
        <v>8487660.6436970383</v>
      </c>
      <c r="AK132" s="94">
        <v>46127700.221517935</v>
      </c>
      <c r="AL132" s="92">
        <v>2450.6029974774442</v>
      </c>
      <c r="AM132" s="105">
        <v>3390230.6430319399</v>
      </c>
      <c r="AN132" s="106">
        <v>7.932689222055811E-2</v>
      </c>
      <c r="AO132" s="105">
        <v>189.72009114056664</v>
      </c>
      <c r="AP132" s="107">
        <v>4.1974159233064023E-2</v>
      </c>
      <c r="AQ132" s="107">
        <v>0.12175842943029402</v>
      </c>
    </row>
    <row r="133" spans="1:43" x14ac:dyDescent="0.25">
      <c r="A133" s="95">
        <v>416</v>
      </c>
      <c r="B133" s="87" t="s">
        <v>133</v>
      </c>
      <c r="C133" s="248">
        <v>2964</v>
      </c>
      <c r="D133" s="200">
        <v>727.72149956043165</v>
      </c>
      <c r="E133" s="200">
        <v>157.29008520382467</v>
      </c>
      <c r="F133" s="200">
        <v>-104.76859670934753</v>
      </c>
      <c r="G133" s="200">
        <v>-78.086453169957991</v>
      </c>
      <c r="H133" s="282">
        <v>-209.53542510121457</v>
      </c>
      <c r="I133" s="367">
        <v>492.62110978373624</v>
      </c>
      <c r="J133" s="402">
        <v>1.4584978046655204</v>
      </c>
      <c r="K133" s="99">
        <v>-1915.3973488352019</v>
      </c>
      <c r="L133" s="403">
        <v>-0.7933386897097654</v>
      </c>
      <c r="M133" s="99">
        <v>-1342.5302493982977</v>
      </c>
      <c r="N133" s="403">
        <v>-0.64848647034040552</v>
      </c>
      <c r="O133" s="248">
        <v>-104.76859670934753</v>
      </c>
      <c r="P133" s="248">
        <v>-78.086453169957991</v>
      </c>
      <c r="Q133" s="248">
        <v>-182.85504987930551</v>
      </c>
      <c r="R133" s="403">
        <v>-0.36647768271524656</v>
      </c>
      <c r="S133" s="100">
        <v>6190.6801619433199</v>
      </c>
      <c r="T133" s="259">
        <v>2286.3675171670702</v>
      </c>
      <c r="U133" s="262">
        <f t="shared" si="14"/>
        <v>0.36932412228664635</v>
      </c>
      <c r="V133" s="101">
        <f t="shared" si="15"/>
        <v>0.38897478073928404</v>
      </c>
      <c r="W133" s="260">
        <f t="shared" si="16"/>
        <v>0.21546015943846147</v>
      </c>
      <c r="X133" s="262">
        <f t="shared" si="17"/>
        <v>0.20457530465371404</v>
      </c>
      <c r="Y133" s="262">
        <f t="shared" si="18"/>
        <v>0.28051120507209276</v>
      </c>
      <c r="Z133" s="102">
        <v>21.999999999999996</v>
      </c>
      <c r="AA133" s="382">
        <f t="shared" si="19"/>
        <v>9.6099999999999959</v>
      </c>
      <c r="AB133" s="263">
        <f t="shared" si="20"/>
        <v>0.43681818181818172</v>
      </c>
      <c r="AC133" s="207">
        <v>416</v>
      </c>
      <c r="AD133" s="87" t="s">
        <v>133</v>
      </c>
      <c r="AE133" s="96">
        <v>2964</v>
      </c>
      <c r="AF133" s="96">
        <v>4162181.9187369966</v>
      </c>
      <c r="AG133" s="103">
        <v>1974044.2651766781</v>
      </c>
      <c r="AH133" s="93">
        <f t="shared" si="21"/>
        <v>6136226.1839136742</v>
      </c>
      <c r="AI133" s="227">
        <v>-621063</v>
      </c>
      <c r="AJ133" s="104">
        <v>1622203.5274328592</v>
      </c>
      <c r="AK133" s="94">
        <v>7137366.7113465331</v>
      </c>
      <c r="AL133" s="92">
        <v>2408.0184586189384</v>
      </c>
      <c r="AM133" s="105">
        <v>334640.73464028072</v>
      </c>
      <c r="AN133" s="106">
        <v>4.9192152643829888E-2</v>
      </c>
      <c r="AO133" s="105">
        <v>118.30927763399995</v>
      </c>
      <c r="AP133" s="107">
        <v>3.2413155916281022E-2</v>
      </c>
      <c r="AQ133" s="107">
        <v>0.10999906343304344</v>
      </c>
    </row>
    <row r="134" spans="1:43" x14ac:dyDescent="0.25">
      <c r="A134" s="95">
        <v>418</v>
      </c>
      <c r="B134" s="87" t="s">
        <v>134</v>
      </c>
      <c r="C134" s="248">
        <v>23828</v>
      </c>
      <c r="D134" s="200">
        <v>853.88937582009646</v>
      </c>
      <c r="E134" s="200">
        <v>105.37663673504989</v>
      </c>
      <c r="F134" s="200">
        <v>94.654175448237595</v>
      </c>
      <c r="G134" s="200">
        <v>77.286957049603245</v>
      </c>
      <c r="H134" s="282">
        <v>-94.21915393654524</v>
      </c>
      <c r="I134" s="367">
        <v>1036.9879911164417</v>
      </c>
      <c r="J134" s="402">
        <v>0.83499956582154333</v>
      </c>
      <c r="K134" s="99">
        <v>-259.42590182239792</v>
      </c>
      <c r="L134" s="403">
        <v>-0.20235265191319088</v>
      </c>
      <c r="M134" s="99">
        <v>-166.94340695879248</v>
      </c>
      <c r="N134" s="403">
        <v>-0.16353648685178659</v>
      </c>
      <c r="O134" s="248">
        <v>94.654175448237595</v>
      </c>
      <c r="P134" s="248">
        <v>77.286957049603245</v>
      </c>
      <c r="Q134" s="248">
        <v>171.94113249784084</v>
      </c>
      <c r="R134" s="403">
        <v>0.16813743682508361</v>
      </c>
      <c r="S134" s="100">
        <v>5706.0860919926135</v>
      </c>
      <c r="T134" s="259">
        <v>2894.7112506991748</v>
      </c>
      <c r="U134" s="262">
        <f t="shared" si="14"/>
        <v>0.50730241430484924</v>
      </c>
      <c r="V134" s="101">
        <f t="shared" si="15"/>
        <v>0.22719844601680753</v>
      </c>
      <c r="W134" s="260">
        <f t="shared" si="16"/>
        <v>0.35823538215287365</v>
      </c>
      <c r="X134" s="262">
        <f t="shared" si="17"/>
        <v>0.79988960066271275</v>
      </c>
      <c r="Y134" s="262">
        <f t="shared" si="18"/>
        <v>0.66726133014328215</v>
      </c>
      <c r="Z134" s="102">
        <v>20.5</v>
      </c>
      <c r="AA134" s="382">
        <f t="shared" si="19"/>
        <v>8.11</v>
      </c>
      <c r="AB134" s="263">
        <f t="shared" si="20"/>
        <v>0.39560975609756094</v>
      </c>
      <c r="AC134" s="207">
        <v>418</v>
      </c>
      <c r="AD134" s="87" t="s">
        <v>134</v>
      </c>
      <c r="AE134" s="96">
        <v>23828</v>
      </c>
      <c r="AF134" s="96">
        <v>24186027.707662407</v>
      </c>
      <c r="AG134" s="103">
        <v>138375.84039295884</v>
      </c>
      <c r="AH134" s="93">
        <f t="shared" si="21"/>
        <v>24324403.548055366</v>
      </c>
      <c r="AI134" s="227">
        <v>-2245054</v>
      </c>
      <c r="AJ134" s="104">
        <v>8811600.6928913165</v>
      </c>
      <c r="AK134" s="94">
        <v>30890950.24094668</v>
      </c>
      <c r="AL134" s="92">
        <v>1296.41389293884</v>
      </c>
      <c r="AM134" s="105">
        <v>2409457.5151281394</v>
      </c>
      <c r="AN134" s="106">
        <v>8.459730458382754E-2</v>
      </c>
      <c r="AO134" s="105">
        <v>85.620510894945028</v>
      </c>
      <c r="AP134" s="107">
        <v>4.3486793495325582E-2</v>
      </c>
      <c r="AQ134" s="107">
        <v>0.1357862382698023</v>
      </c>
    </row>
    <row r="135" spans="1:43" x14ac:dyDescent="0.25">
      <c r="A135" s="95">
        <v>420</v>
      </c>
      <c r="B135" s="87" t="s">
        <v>135</v>
      </c>
      <c r="C135" s="248">
        <v>9402</v>
      </c>
      <c r="D135" s="200">
        <v>283.82985368735854</v>
      </c>
      <c r="E135" s="200">
        <v>165.82575370163286</v>
      </c>
      <c r="F135" s="200">
        <v>227.55492834885595</v>
      </c>
      <c r="G135" s="200">
        <v>152.05588905921513</v>
      </c>
      <c r="H135" s="282">
        <v>-105.44979791533716</v>
      </c>
      <c r="I135" s="367">
        <v>723.81662688172526</v>
      </c>
      <c r="J135" s="402">
        <v>0.3930074756361337</v>
      </c>
      <c r="K135" s="99">
        <v>-2311.187657907451</v>
      </c>
      <c r="L135" s="403">
        <v>-0.76191644461013797</v>
      </c>
      <c r="M135" s="99">
        <v>-2280.1157368001905</v>
      </c>
      <c r="N135" s="403">
        <v>-0.88929958001433773</v>
      </c>
      <c r="O135" s="248">
        <v>227.55492834885595</v>
      </c>
      <c r="P135" s="248">
        <v>152.05588905921513</v>
      </c>
      <c r="Q135" s="248">
        <v>379.61081740807106</v>
      </c>
      <c r="R135" s="403">
        <v>0.52563142014669628</v>
      </c>
      <c r="S135" s="100">
        <v>6715.2414379919164</v>
      </c>
      <c r="T135" s="259">
        <v>2292.4633811680233</v>
      </c>
      <c r="U135" s="262">
        <f t="shared" si="14"/>
        <v>0.34138212338848489</v>
      </c>
      <c r="V135" s="101">
        <f t="shared" si="15"/>
        <v>0.45195758228712996</v>
      </c>
      <c r="W135" s="260">
        <f t="shared" si="16"/>
        <v>0.31573748694425668</v>
      </c>
      <c r="X135" s="262">
        <f t="shared" si="17"/>
        <v>0.23848949094053898</v>
      </c>
      <c r="Y135" s="262">
        <f t="shared" si="18"/>
        <v>0.11341196821327193</v>
      </c>
      <c r="Z135" s="102">
        <v>21</v>
      </c>
      <c r="AA135" s="382">
        <f t="shared" si="19"/>
        <v>8.61</v>
      </c>
      <c r="AB135" s="263">
        <f t="shared" si="20"/>
        <v>0.41</v>
      </c>
      <c r="AC135" s="207">
        <v>420</v>
      </c>
      <c r="AD135" s="87" t="s">
        <v>135</v>
      </c>
      <c r="AE135" s="96">
        <v>9402</v>
      </c>
      <c r="AF135" s="96">
        <v>19596138.014800973</v>
      </c>
      <c r="AG135" s="103">
        <v>4510078.4269629614</v>
      </c>
      <c r="AH135" s="93">
        <f t="shared" si="21"/>
        <v>24106216.441763934</v>
      </c>
      <c r="AI135" s="227">
        <v>-991439</v>
      </c>
      <c r="AJ135" s="104">
        <v>5420332.8438239014</v>
      </c>
      <c r="AK135" s="94">
        <v>28535110.285587836</v>
      </c>
      <c r="AL135" s="92">
        <v>3035.0042847891764</v>
      </c>
      <c r="AM135" s="105">
        <v>1046234.8125691824</v>
      </c>
      <c r="AN135" s="106">
        <v>3.8060298741434531E-2</v>
      </c>
      <c r="AO135" s="105">
        <v>127.35932254899717</v>
      </c>
      <c r="AP135" s="107">
        <v>2.1654485780481458E-2</v>
      </c>
      <c r="AQ135" s="107">
        <v>0.1061351748161059</v>
      </c>
    </row>
    <row r="136" spans="1:43" x14ac:dyDescent="0.25">
      <c r="A136" s="95">
        <v>421</v>
      </c>
      <c r="B136" s="87" t="s">
        <v>136</v>
      </c>
      <c r="C136" s="248">
        <v>722</v>
      </c>
      <c r="D136" s="200">
        <v>1129.0481394414116</v>
      </c>
      <c r="E136" s="200">
        <v>222.39869272618438</v>
      </c>
      <c r="F136" s="200">
        <v>-517.67632962021491</v>
      </c>
      <c r="G136" s="200">
        <v>-457.91353776497812</v>
      </c>
      <c r="H136" s="282">
        <v>-261.71745152354572</v>
      </c>
      <c r="I136" s="367">
        <v>114.13951325885733</v>
      </c>
      <c r="J136" s="402">
        <v>10.116852445699358</v>
      </c>
      <c r="K136" s="99">
        <v>-3805.0685135374292</v>
      </c>
      <c r="L136" s="403">
        <v>-0.97150621482274546</v>
      </c>
      <c r="M136" s="99">
        <v>-2293.3494775977115</v>
      </c>
      <c r="N136" s="403">
        <v>-0.67010024381147038</v>
      </c>
      <c r="O136" s="248">
        <v>-517.67632962021491</v>
      </c>
      <c r="P136" s="248">
        <v>-457.91353776497812</v>
      </c>
      <c r="Q136" s="248">
        <v>-975.58986738519297</v>
      </c>
      <c r="R136" s="403">
        <v>-8.7417873437517581</v>
      </c>
      <c r="S136" s="100">
        <v>9567.2700831024922</v>
      </c>
      <c r="T136" s="259">
        <v>4039.25608731086</v>
      </c>
      <c r="U136" s="262">
        <f t="shared" si="14"/>
        <v>0.42219526074056463</v>
      </c>
      <c r="V136" s="101">
        <f t="shared" si="15"/>
        <v>0.40964747443665334</v>
      </c>
      <c r="W136" s="260">
        <f t="shared" si="16"/>
        <v>2.8257558023474037E-2</v>
      </c>
      <c r="X136" s="262">
        <f t="shared" si="17"/>
        <v>2.9123106627274242E-2</v>
      </c>
      <c r="Y136" s="262">
        <f t="shared" si="18"/>
        <v>0.27804836415760192</v>
      </c>
      <c r="Z136" s="102">
        <v>21</v>
      </c>
      <c r="AA136" s="382">
        <f t="shared" si="19"/>
        <v>8.61</v>
      </c>
      <c r="AB136" s="263">
        <f t="shared" si="20"/>
        <v>0.41</v>
      </c>
      <c r="AC136" s="207">
        <v>421</v>
      </c>
      <c r="AD136" s="87" t="s">
        <v>136</v>
      </c>
      <c r="AE136" s="96">
        <v>722</v>
      </c>
      <c r="AF136" s="96">
        <v>1993694.5311819152</v>
      </c>
      <c r="AG136" s="103">
        <v>477276.54832033149</v>
      </c>
      <c r="AH136" s="93">
        <f t="shared" si="21"/>
        <v>2470971.0795022468</v>
      </c>
      <c r="AI136" s="227">
        <v>-188960</v>
      </c>
      <c r="AJ136" s="104">
        <v>547657.11584467185</v>
      </c>
      <c r="AK136" s="94">
        <v>2829668.1953469189</v>
      </c>
      <c r="AL136" s="92">
        <v>3919.2080267962865</v>
      </c>
      <c r="AM136" s="105">
        <v>-99579.550733577926</v>
      </c>
      <c r="AN136" s="106">
        <v>-3.3994922712433984E-2</v>
      </c>
      <c r="AO136" s="105">
        <v>-154.8500345117759</v>
      </c>
      <c r="AP136" s="107">
        <v>-5.4697711498698398E-2</v>
      </c>
      <c r="AQ136" s="107">
        <v>8.2128089856472464E-2</v>
      </c>
    </row>
    <row r="137" spans="1:43" x14ac:dyDescent="0.25">
      <c r="A137" s="95">
        <v>422</v>
      </c>
      <c r="B137" s="87" t="s">
        <v>137</v>
      </c>
      <c r="C137" s="248">
        <v>10719</v>
      </c>
      <c r="D137" s="200">
        <v>408.66748507678841</v>
      </c>
      <c r="E137" s="200">
        <v>180.114410402852</v>
      </c>
      <c r="F137" s="200">
        <v>43.764750878328222</v>
      </c>
      <c r="G137" s="200">
        <v>58.872238282166386</v>
      </c>
      <c r="H137" s="282">
        <v>-39.802033771807075</v>
      </c>
      <c r="I137" s="367">
        <v>651.6168508683279</v>
      </c>
      <c r="J137" s="402">
        <v>0.65012204802119589</v>
      </c>
      <c r="K137" s="99">
        <v>-3291.8909283535186</v>
      </c>
      <c r="L137" s="403">
        <v>-0.83966268500233743</v>
      </c>
      <c r="M137" s="99">
        <v>-2946.1370456123632</v>
      </c>
      <c r="N137" s="403">
        <v>-0.87818441243346024</v>
      </c>
      <c r="O137" s="248">
        <v>43.764750878328222</v>
      </c>
      <c r="P137" s="248">
        <v>58.872238282166386</v>
      </c>
      <c r="Q137" s="248">
        <v>102.63698916049461</v>
      </c>
      <c r="R137" s="403">
        <v>0.16327839143652975</v>
      </c>
      <c r="S137" s="100">
        <v>7312.8060453400503</v>
      </c>
      <c r="T137" s="259">
        <v>2196.0517355549027</v>
      </c>
      <c r="U137" s="262">
        <f t="shared" si="14"/>
        <v>0.30030219890137738</v>
      </c>
      <c r="V137" s="101">
        <f t="shared" si="15"/>
        <v>0.5392605457838956</v>
      </c>
      <c r="W137" s="260">
        <f t="shared" si="16"/>
        <v>0.29672199444047981</v>
      </c>
      <c r="X137" s="262">
        <f t="shared" si="17"/>
        <v>0.16523787636521622</v>
      </c>
      <c r="Y137" s="262">
        <f t="shared" si="18"/>
        <v>0.13921105078082563</v>
      </c>
      <c r="Z137" s="102">
        <v>21</v>
      </c>
      <c r="AA137" s="382">
        <f t="shared" si="19"/>
        <v>8.61</v>
      </c>
      <c r="AB137" s="263">
        <f t="shared" si="20"/>
        <v>0.41</v>
      </c>
      <c r="AC137" s="207">
        <v>422</v>
      </c>
      <c r="AD137" s="87" t="s">
        <v>137</v>
      </c>
      <c r="AE137" s="96">
        <v>10719</v>
      </c>
      <c r="AF137" s="96">
        <v>29406243.237727523</v>
      </c>
      <c r="AG137" s="103">
        <v>6553906.5267294971</v>
      </c>
      <c r="AH137" s="93">
        <f t="shared" si="21"/>
        <v>35960149.764457017</v>
      </c>
      <c r="AI137" s="227">
        <v>-426638</v>
      </c>
      <c r="AJ137" s="104">
        <v>6736948.1210219553</v>
      </c>
      <c r="AK137" s="94">
        <v>42270459.885478973</v>
      </c>
      <c r="AL137" s="92">
        <v>3943.5077792218467</v>
      </c>
      <c r="AM137" s="105">
        <v>2187653.3754054457</v>
      </c>
      <c r="AN137" s="106">
        <v>5.4578348321384362E-2</v>
      </c>
      <c r="AO137" s="105">
        <v>260.78024246389668</v>
      </c>
      <c r="AP137" s="107">
        <v>3.7821320622720256E-2</v>
      </c>
      <c r="AQ137" s="107">
        <v>0.10324296590492654</v>
      </c>
    </row>
    <row r="138" spans="1:43" x14ac:dyDescent="0.25">
      <c r="A138" s="95">
        <v>423</v>
      </c>
      <c r="B138" s="87" t="s">
        <v>138</v>
      </c>
      <c r="C138" s="248">
        <v>20146</v>
      </c>
      <c r="D138" s="200">
        <v>694.94514047951611</v>
      </c>
      <c r="E138" s="200">
        <v>110.85262209682278</v>
      </c>
      <c r="F138" s="200">
        <v>-68.46065958880736</v>
      </c>
      <c r="G138" s="200">
        <v>-82.923415395506311</v>
      </c>
      <c r="H138" s="282">
        <v>-76.826317879479802</v>
      </c>
      <c r="I138" s="367">
        <v>577.5873697125453</v>
      </c>
      <c r="J138" s="402">
        <v>1.2037782363988638</v>
      </c>
      <c r="K138" s="99">
        <v>-742.22965289482636</v>
      </c>
      <c r="L138" s="403">
        <v>-0.56249421807927125</v>
      </c>
      <c r="M138" s="99">
        <v>-313.4810662051857</v>
      </c>
      <c r="N138" s="403">
        <v>-0.31086168142712678</v>
      </c>
      <c r="O138" s="248">
        <v>-68.46065958880736</v>
      </c>
      <c r="P138" s="248">
        <v>-82.923415395506311</v>
      </c>
      <c r="Q138" s="248">
        <v>-151.38407498431366</v>
      </c>
      <c r="R138" s="403">
        <v>-0.26222624519361165</v>
      </c>
      <c r="S138" s="100">
        <v>5588.1068202124488</v>
      </c>
      <c r="T138" s="259">
        <v>2448.9960748542198</v>
      </c>
      <c r="U138" s="262">
        <f t="shared" si="14"/>
        <v>0.43825147829960664</v>
      </c>
      <c r="V138" s="101">
        <f t="shared" si="15"/>
        <v>0.23618321286084418</v>
      </c>
      <c r="W138" s="260">
        <f t="shared" si="16"/>
        <v>0.23584658858504992</v>
      </c>
      <c r="X138" s="262">
        <f t="shared" si="17"/>
        <v>0.43762685267650914</v>
      </c>
      <c r="Y138" s="262">
        <f t="shared" si="18"/>
        <v>0.5523276577057139</v>
      </c>
      <c r="Z138" s="102">
        <v>19.5</v>
      </c>
      <c r="AA138" s="382">
        <f t="shared" si="19"/>
        <v>7.1099999999999994</v>
      </c>
      <c r="AB138" s="263">
        <f t="shared" si="20"/>
        <v>0.36461538461538456</v>
      </c>
      <c r="AC138" s="207">
        <v>423</v>
      </c>
      <c r="AD138" s="87" t="s">
        <v>138</v>
      </c>
      <c r="AE138" s="96">
        <v>20146</v>
      </c>
      <c r="AF138" s="96">
        <v>20196361.642260466</v>
      </c>
      <c r="AG138" s="103">
        <v>119392.71760953688</v>
      </c>
      <c r="AH138" s="93">
        <f t="shared" si="21"/>
        <v>20315754.359870002</v>
      </c>
      <c r="AI138" s="227">
        <v>-1547743</v>
      </c>
      <c r="AJ138" s="104">
        <v>7821022.3775781123</v>
      </c>
      <c r="AK138" s="94">
        <v>26589033.737448115</v>
      </c>
      <c r="AL138" s="92">
        <v>1319.8170226073719</v>
      </c>
      <c r="AM138" s="105">
        <v>2275256.0284933038</v>
      </c>
      <c r="AN138" s="106">
        <v>9.3578877611245198E-2</v>
      </c>
      <c r="AO138" s="105">
        <v>103.76332104916378</v>
      </c>
      <c r="AP138" s="107">
        <v>7.1647630795452777E-2</v>
      </c>
      <c r="AQ138" s="107">
        <v>0.13188227975704936</v>
      </c>
    </row>
    <row r="139" spans="1:43" x14ac:dyDescent="0.25">
      <c r="A139" s="95">
        <v>425</v>
      </c>
      <c r="B139" s="87" t="s">
        <v>139</v>
      </c>
      <c r="C139" s="248">
        <v>10238</v>
      </c>
      <c r="D139" s="200">
        <v>2086.5398240088648</v>
      </c>
      <c r="E139" s="200">
        <v>102.36618479615748</v>
      </c>
      <c r="F139" s="200">
        <v>57.654304137928776</v>
      </c>
      <c r="G139" s="200">
        <v>-66.346055999180635</v>
      </c>
      <c r="H139" s="282">
        <v>63.332682164485249</v>
      </c>
      <c r="I139" s="367">
        <v>2243.5469391082552</v>
      </c>
      <c r="J139" s="402">
        <v>0.96606800197583398</v>
      </c>
      <c r="K139" s="99">
        <v>-584.61829709947324</v>
      </c>
      <c r="L139" s="403">
        <v>-0.21301874094242079</v>
      </c>
      <c r="M139" s="99">
        <v>-323.35901659233969</v>
      </c>
      <c r="N139" s="403">
        <v>-0.13417949797082368</v>
      </c>
      <c r="O139" s="248">
        <v>57.654304137928776</v>
      </c>
      <c r="P139" s="248">
        <v>-66.346055999180635</v>
      </c>
      <c r="Q139" s="248">
        <v>-8.6917518612518592</v>
      </c>
      <c r="R139" s="403">
        <v>-4.0242813761093331E-3</v>
      </c>
      <c r="S139" s="100">
        <v>6198.4762648954875</v>
      </c>
      <c r="T139" s="259">
        <v>3628.1974213347594</v>
      </c>
      <c r="U139" s="262">
        <f t="shared" ref="U139:U202" si="22">T139/S139</f>
        <v>0.58533698707256954</v>
      </c>
      <c r="V139" s="101">
        <f t="shared" ref="V139:V202" si="23">AL139/S139</f>
        <v>0.45626781733839783</v>
      </c>
      <c r="W139" s="260">
        <f t="shared" ref="W139:W202" si="24">I139/T139</f>
        <v>0.61836407410346705</v>
      </c>
      <c r="X139" s="262">
        <f t="shared" ref="X139:X202" si="25">I139/AL139</f>
        <v>0.79328707898150075</v>
      </c>
      <c r="Y139" s="262">
        <f t="shared" ref="Y139:Y202" si="26">(I139-G139-F139)/AL139</f>
        <v>0.79636036188236359</v>
      </c>
      <c r="Z139" s="102">
        <v>21.5</v>
      </c>
      <c r="AA139" s="382">
        <f t="shared" ref="AA139:AA202" si="27">Z139-12.39</f>
        <v>9.11</v>
      </c>
      <c r="AB139" s="263">
        <f t="shared" ref="AB139:AB202" si="28">AA139/Z139</f>
        <v>0.42372093023255814</v>
      </c>
      <c r="AC139" s="207">
        <v>425</v>
      </c>
      <c r="AD139" s="87" t="s">
        <v>139</v>
      </c>
      <c r="AE139" s="96">
        <v>10238</v>
      </c>
      <c r="AF139" s="96">
        <v>17025296.658301424</v>
      </c>
      <c r="AG139" s="103">
        <v>7647247.6717737038</v>
      </c>
      <c r="AH139" s="93">
        <f t="shared" ref="AH139:AH202" si="29">AF139+AG139</f>
        <v>24672544.33007513</v>
      </c>
      <c r="AI139" s="227">
        <v>648400</v>
      </c>
      <c r="AJ139" s="104">
        <v>3633811.3582195989</v>
      </c>
      <c r="AK139" s="94">
        <v>28954755.688294727</v>
      </c>
      <c r="AL139" s="92">
        <v>2828.1652362077289</v>
      </c>
      <c r="AM139" s="105">
        <v>2419071.6188069358</v>
      </c>
      <c r="AN139" s="106">
        <v>9.1162964273776501E-2</v>
      </c>
      <c r="AO139" s="105">
        <v>224.33008072860093</v>
      </c>
      <c r="AP139" s="107">
        <v>4.9120078767216802E-2</v>
      </c>
      <c r="AQ139" s="107">
        <v>0.12605134777673777</v>
      </c>
    </row>
    <row r="140" spans="1:43" x14ac:dyDescent="0.25">
      <c r="A140" s="95">
        <v>426</v>
      </c>
      <c r="B140" s="87" t="s">
        <v>140</v>
      </c>
      <c r="C140" s="248">
        <v>11994</v>
      </c>
      <c r="D140" s="200">
        <v>882.17783859947997</v>
      </c>
      <c r="E140" s="200">
        <v>158.79843879862315</v>
      </c>
      <c r="F140" s="200">
        <v>27.198999344583328</v>
      </c>
      <c r="G140" s="200">
        <v>14.157611423681319</v>
      </c>
      <c r="H140" s="282">
        <v>-228.09154577288643</v>
      </c>
      <c r="I140" s="367">
        <v>854.24134239348143</v>
      </c>
      <c r="J140" s="402">
        <v>1.0176097249469886</v>
      </c>
      <c r="K140" s="99">
        <v>-1741.8675154656098</v>
      </c>
      <c r="L140" s="403">
        <v>-0.66769447734504306</v>
      </c>
      <c r="M140" s="99">
        <v>-1393.166213213171</v>
      </c>
      <c r="N140" s="403">
        <v>-0.61228815576409479</v>
      </c>
      <c r="O140" s="248">
        <v>27.198999344583328</v>
      </c>
      <c r="P140" s="248">
        <v>14.157611423681319</v>
      </c>
      <c r="Q140" s="248">
        <v>41.356610768264645</v>
      </c>
      <c r="R140" s="403">
        <v>4.7705675054642273E-2</v>
      </c>
      <c r="S140" s="100">
        <v>6159.7465399366347</v>
      </c>
      <c r="T140" s="259">
        <v>2474.4329428629185</v>
      </c>
      <c r="U140" s="262">
        <f t="shared" si="22"/>
        <v>0.40171018836894756</v>
      </c>
      <c r="V140" s="101">
        <f t="shared" si="23"/>
        <v>0.42146358474772522</v>
      </c>
      <c r="W140" s="260">
        <f t="shared" si="24"/>
        <v>0.345227113491758</v>
      </c>
      <c r="X140" s="262">
        <f t="shared" si="25"/>
        <v>0.32904681165717398</v>
      </c>
      <c r="Y140" s="262">
        <f t="shared" si="26"/>
        <v>0.31311658182760904</v>
      </c>
      <c r="Z140" s="102">
        <v>21.499999999999996</v>
      </c>
      <c r="AA140" s="382">
        <f t="shared" si="27"/>
        <v>9.1099999999999959</v>
      </c>
      <c r="AB140" s="263">
        <f t="shared" si="28"/>
        <v>0.42372093023255802</v>
      </c>
      <c r="AC140" s="207">
        <v>426</v>
      </c>
      <c r="AD140" s="87" t="s">
        <v>140</v>
      </c>
      <c r="AE140" s="96">
        <v>11994</v>
      </c>
      <c r="AF140" s="96">
        <v>17683385.971421234</v>
      </c>
      <c r="AG140" s="103">
        <v>9607090.5860197023</v>
      </c>
      <c r="AH140" s="93">
        <f t="shared" si="29"/>
        <v>27290476.557440937</v>
      </c>
      <c r="AI140" s="227">
        <v>-2735730</v>
      </c>
      <c r="AJ140" s="104">
        <v>6582983.0837210063</v>
      </c>
      <c r="AK140" s="94">
        <v>31137729.641161941</v>
      </c>
      <c r="AL140" s="92">
        <v>2596.1088578590911</v>
      </c>
      <c r="AM140" s="105">
        <v>1455146.42783463</v>
      </c>
      <c r="AN140" s="106">
        <v>4.9023577812502439E-2</v>
      </c>
      <c r="AO140" s="105">
        <v>139.75473560426553</v>
      </c>
      <c r="AP140" s="107">
        <v>3.6750044445721608E-2</v>
      </c>
      <c r="AQ140" s="107">
        <v>0.10764161961477314</v>
      </c>
    </row>
    <row r="141" spans="1:43" x14ac:dyDescent="0.25">
      <c r="A141" s="95">
        <v>444</v>
      </c>
      <c r="B141" s="87" t="s">
        <v>148</v>
      </c>
      <c r="C141" s="248">
        <v>45886</v>
      </c>
      <c r="D141" s="200">
        <v>411.85948329859121</v>
      </c>
      <c r="E141" s="200">
        <v>136.00114148679697</v>
      </c>
      <c r="F141" s="200">
        <v>33.630240750572938</v>
      </c>
      <c r="G141" s="200">
        <v>88.970903471673807</v>
      </c>
      <c r="H141" s="282">
        <v>-14.385041189033693</v>
      </c>
      <c r="I141" s="367">
        <v>656.07672781860128</v>
      </c>
      <c r="J141" s="402">
        <v>0.64355937544431596</v>
      </c>
      <c r="K141" s="99">
        <v>-1258.2735108831255</v>
      </c>
      <c r="L141" s="403">
        <v>-0.6628615823972932</v>
      </c>
      <c r="M141" s="99">
        <v>-1045.2920104455702</v>
      </c>
      <c r="N141" s="403">
        <v>-0.71735301026229248</v>
      </c>
      <c r="O141" s="248">
        <v>33.630240750572938</v>
      </c>
      <c r="P141" s="248">
        <v>88.970903471673807</v>
      </c>
      <c r="Q141" s="248">
        <v>122.60114422224675</v>
      </c>
      <c r="R141" s="403">
        <v>0.19157290047689793</v>
      </c>
      <c r="S141" s="100">
        <v>6207.0978947827225</v>
      </c>
      <c r="T141" s="259">
        <v>2519.2461346813616</v>
      </c>
      <c r="U141" s="262">
        <f t="shared" si="22"/>
        <v>0.40586537821465229</v>
      </c>
      <c r="V141" s="101">
        <f t="shared" si="23"/>
        <v>0.30841308952301261</v>
      </c>
      <c r="W141" s="260">
        <f t="shared" si="24"/>
        <v>0.26042581500341688</v>
      </c>
      <c r="X141" s="262">
        <f t="shared" si="25"/>
        <v>0.34271509703654807</v>
      </c>
      <c r="Y141" s="262">
        <f t="shared" si="26"/>
        <v>0.27867188187995667</v>
      </c>
      <c r="Z141" s="102">
        <v>20.5</v>
      </c>
      <c r="AA141" s="382">
        <f t="shared" si="27"/>
        <v>8.11</v>
      </c>
      <c r="AB141" s="263">
        <f t="shared" si="28"/>
        <v>0.39560975609756094</v>
      </c>
      <c r="AC141" s="207">
        <v>444</v>
      </c>
      <c r="AD141" s="87" t="s">
        <v>148</v>
      </c>
      <c r="AE141" s="96">
        <v>45886</v>
      </c>
      <c r="AF141" s="96">
        <v>61771797.093512021</v>
      </c>
      <c r="AG141" s="103">
        <v>5091056.3484325642</v>
      </c>
      <c r="AH141" s="93">
        <f t="shared" si="29"/>
        <v>66862853.441944584</v>
      </c>
      <c r="AI141" s="227">
        <v>-660072</v>
      </c>
      <c r="AJ141" s="104">
        <v>21639093.611122847</v>
      </c>
      <c r="AK141" s="94">
        <v>87841875.053067431</v>
      </c>
      <c r="AL141" s="92">
        <v>1914.3502387017268</v>
      </c>
      <c r="AM141" s="105">
        <v>8448281.3436202556</v>
      </c>
      <c r="AN141" s="106">
        <v>0.10641011382527935</v>
      </c>
      <c r="AO141" s="105">
        <v>187.08832834717055</v>
      </c>
      <c r="AP141" s="107">
        <v>8.8044437816974241E-2</v>
      </c>
      <c r="AQ141" s="107">
        <v>0.11885657823584972</v>
      </c>
    </row>
    <row r="142" spans="1:43" x14ac:dyDescent="0.25">
      <c r="A142" s="95">
        <v>430</v>
      </c>
      <c r="B142" s="87" t="s">
        <v>141</v>
      </c>
      <c r="C142" s="248">
        <v>15770</v>
      </c>
      <c r="D142" s="200">
        <v>471.39149905752123</v>
      </c>
      <c r="E142" s="200">
        <v>180.24261168107236</v>
      </c>
      <c r="F142" s="200">
        <v>195.42609365809813</v>
      </c>
      <c r="G142" s="200">
        <v>123.4970414848774</v>
      </c>
      <c r="H142" s="282">
        <v>-110.04299302473051</v>
      </c>
      <c r="I142" s="367">
        <v>860.51425285683854</v>
      </c>
      <c r="J142" s="402">
        <v>0.56927265143978711</v>
      </c>
      <c r="K142" s="99">
        <v>-2203.8467441283547</v>
      </c>
      <c r="L142" s="403">
        <v>-0.7268849133803158</v>
      </c>
      <c r="M142" s="99">
        <v>-2081.27032507589</v>
      </c>
      <c r="N142" s="403">
        <v>-0.81533335336436452</v>
      </c>
      <c r="O142" s="248">
        <v>195.42609365809813</v>
      </c>
      <c r="P142" s="248">
        <v>123.4970414848774</v>
      </c>
      <c r="Q142" s="248">
        <v>318.92313514297553</v>
      </c>
      <c r="R142" s="403">
        <v>0.38514529666173974</v>
      </c>
      <c r="S142" s="100">
        <v>6264.5719720989218</v>
      </c>
      <c r="T142" s="259">
        <v>2163.9227227909851</v>
      </c>
      <c r="U142" s="262">
        <f t="shared" si="22"/>
        <v>0.34542227823842381</v>
      </c>
      <c r="V142" s="101">
        <f t="shared" si="23"/>
        <v>0.48915728171584733</v>
      </c>
      <c r="W142" s="260">
        <f t="shared" si="24"/>
        <v>0.39766404030683877</v>
      </c>
      <c r="X142" s="262">
        <f t="shared" si="25"/>
        <v>0.28081360313077902</v>
      </c>
      <c r="Y142" s="262">
        <f t="shared" si="26"/>
        <v>0.1767386800206294</v>
      </c>
      <c r="Z142" s="102">
        <v>21</v>
      </c>
      <c r="AA142" s="382">
        <f t="shared" si="27"/>
        <v>8.61</v>
      </c>
      <c r="AB142" s="263">
        <f t="shared" si="28"/>
        <v>0.41</v>
      </c>
      <c r="AC142" s="207">
        <v>430</v>
      </c>
      <c r="AD142" s="87" t="s">
        <v>141</v>
      </c>
      <c r="AE142" s="96">
        <v>15770</v>
      </c>
      <c r="AF142" s="96">
        <v>29336853.705767352</v>
      </c>
      <c r="AG142" s="103">
        <v>10918623.260816542</v>
      </c>
      <c r="AH142" s="93">
        <f t="shared" si="29"/>
        <v>40255476.966583893</v>
      </c>
      <c r="AI142" s="227">
        <v>-1735378</v>
      </c>
      <c r="AJ142" s="104">
        <v>9804873.9558726121</v>
      </c>
      <c r="AK142" s="94">
        <v>48324972.922456503</v>
      </c>
      <c r="AL142" s="92">
        <v>3064.3609969851937</v>
      </c>
      <c r="AM142" s="105">
        <v>3434344.8482616544</v>
      </c>
      <c r="AN142" s="106">
        <v>7.650471814707957E-2</v>
      </c>
      <c r="AO142" s="105">
        <v>236.60489782331342</v>
      </c>
      <c r="AP142" s="107">
        <v>5.2617418579518294E-2</v>
      </c>
      <c r="AQ142" s="107">
        <v>0.10233963341823715</v>
      </c>
    </row>
    <row r="143" spans="1:43" x14ac:dyDescent="0.25">
      <c r="A143" s="95">
        <v>433</v>
      </c>
      <c r="B143" s="87" t="s">
        <v>142</v>
      </c>
      <c r="C143" s="248">
        <v>7853</v>
      </c>
      <c r="D143" s="200">
        <v>601.75903555755622</v>
      </c>
      <c r="E143" s="200">
        <v>163.60545285867403</v>
      </c>
      <c r="F143" s="200">
        <v>148.4340218752385</v>
      </c>
      <c r="G143" s="200">
        <v>117.95405340493497</v>
      </c>
      <c r="H143" s="282">
        <v>-74.506685343180948</v>
      </c>
      <c r="I143" s="367">
        <v>957.24587835322279</v>
      </c>
      <c r="J143" s="402">
        <v>0.65627399542838094</v>
      </c>
      <c r="K143" s="99">
        <v>-1375.2173117735342</v>
      </c>
      <c r="L143" s="403">
        <v>-0.59996830545281798</v>
      </c>
      <c r="M143" s="99">
        <v>-1239.6537541860032</v>
      </c>
      <c r="N143" s="403">
        <v>-0.67320796352166157</v>
      </c>
      <c r="O143" s="248">
        <v>148.4340218752385</v>
      </c>
      <c r="P143" s="248">
        <v>117.95405340493497</v>
      </c>
      <c r="Q143" s="248">
        <v>266.38807528017344</v>
      </c>
      <c r="R143" s="403">
        <v>0.29052088322465158</v>
      </c>
      <c r="S143" s="100">
        <v>6039.0424041767474</v>
      </c>
      <c r="T143" s="259">
        <v>2650.6421980644204</v>
      </c>
      <c r="U143" s="262">
        <f t="shared" si="22"/>
        <v>0.43891763307228515</v>
      </c>
      <c r="V143" s="101">
        <f t="shared" si="23"/>
        <v>0.38623063625345128</v>
      </c>
      <c r="W143" s="260">
        <f t="shared" si="24"/>
        <v>0.36113734213249638</v>
      </c>
      <c r="X143" s="262">
        <f t="shared" si="25"/>
        <v>0.41040127981663949</v>
      </c>
      <c r="Y143" s="262">
        <f t="shared" si="26"/>
        <v>0.29619237122258929</v>
      </c>
      <c r="Z143" s="102">
        <v>21.5</v>
      </c>
      <c r="AA143" s="382">
        <f t="shared" si="27"/>
        <v>9.11</v>
      </c>
      <c r="AB143" s="263">
        <f t="shared" si="28"/>
        <v>0.42372093023255814</v>
      </c>
      <c r="AC143" s="207">
        <v>433</v>
      </c>
      <c r="AD143" s="87" t="s">
        <v>142</v>
      </c>
      <c r="AE143" s="96">
        <v>7853</v>
      </c>
      <c r="AF143" s="96">
        <v>10329951.987675596</v>
      </c>
      <c r="AG143" s="103">
        <v>4130662.6501805768</v>
      </c>
      <c r="AH143" s="93">
        <f t="shared" si="29"/>
        <v>14460614.637856172</v>
      </c>
      <c r="AI143" s="227">
        <v>-585101</v>
      </c>
      <c r="AJ143" s="104">
        <v>4441319.7942092512</v>
      </c>
      <c r="AK143" s="94">
        <v>18316833.432065424</v>
      </c>
      <c r="AL143" s="92">
        <v>2332.4631901267571</v>
      </c>
      <c r="AM143" s="105">
        <v>1019954.9691215232</v>
      </c>
      <c r="AN143" s="106">
        <v>5.8967574484993436E-2</v>
      </c>
      <c r="AO143" s="105">
        <v>122.84662613290175</v>
      </c>
      <c r="AP143" s="107">
        <v>1.8947908221071064E-2</v>
      </c>
      <c r="AQ143" s="107">
        <v>0.10843229305240998</v>
      </c>
    </row>
    <row r="144" spans="1:43" x14ac:dyDescent="0.25">
      <c r="A144" s="95">
        <v>434</v>
      </c>
      <c r="B144" s="87" t="s">
        <v>143</v>
      </c>
      <c r="C144" s="248">
        <v>14745</v>
      </c>
      <c r="D144" s="200">
        <v>410.71278157874315</v>
      </c>
      <c r="E144" s="200">
        <v>156.17156062786745</v>
      </c>
      <c r="F144" s="200">
        <v>72.152504986582045</v>
      </c>
      <c r="G144" s="200">
        <v>49.125212392201178</v>
      </c>
      <c r="H144" s="282">
        <v>-55.01573414716853</v>
      </c>
      <c r="I144" s="367">
        <v>633.1463254382254</v>
      </c>
      <c r="J144" s="402">
        <v>0.66823998189762068</v>
      </c>
      <c r="K144" s="99">
        <v>-1723.8016726345386</v>
      </c>
      <c r="L144" s="403">
        <v>-0.73716501145479596</v>
      </c>
      <c r="M144" s="99">
        <v>-1460.4696913829498</v>
      </c>
      <c r="N144" s="403">
        <v>-0.78050629080088052</v>
      </c>
      <c r="O144" s="248">
        <v>72.152504986582045</v>
      </c>
      <c r="P144" s="248">
        <v>49.125212392201178</v>
      </c>
      <c r="Q144" s="248">
        <v>121.27771737878322</v>
      </c>
      <c r="R144" s="403">
        <v>0.19732188356608305</v>
      </c>
      <c r="S144" s="100">
        <v>6701.362631400475</v>
      </c>
      <c r="T144" s="259">
        <v>2799.0499033361334</v>
      </c>
      <c r="U144" s="262">
        <f t="shared" si="22"/>
        <v>0.417683694689296</v>
      </c>
      <c r="V144" s="101">
        <f t="shared" si="23"/>
        <v>0.35171175292452428</v>
      </c>
      <c r="W144" s="260">
        <f t="shared" si="24"/>
        <v>0.22620044204413453</v>
      </c>
      <c r="X144" s="262">
        <f t="shared" si="25"/>
        <v>0.26862973894881786</v>
      </c>
      <c r="Y144" s="262">
        <f t="shared" si="26"/>
        <v>0.21717433243244585</v>
      </c>
      <c r="Z144" s="102">
        <v>20.25</v>
      </c>
      <c r="AA144" s="382">
        <f t="shared" si="27"/>
        <v>7.8599999999999994</v>
      </c>
      <c r="AB144" s="263">
        <f t="shared" si="28"/>
        <v>0.38814814814814813</v>
      </c>
      <c r="AC144" s="207">
        <v>434</v>
      </c>
      <c r="AD144" s="87" t="s">
        <v>143</v>
      </c>
      <c r="AE144" s="96">
        <v>14745</v>
      </c>
      <c r="AF144" s="96">
        <v>23847094.226931401</v>
      </c>
      <c r="AG144" s="103">
        <v>3743491.3368887617</v>
      </c>
      <c r="AH144" s="93">
        <f t="shared" si="29"/>
        <v>27590585.563820161</v>
      </c>
      <c r="AI144" s="227">
        <v>-811207</v>
      </c>
      <c r="AJ144" s="104">
        <v>7973819.6677627442</v>
      </c>
      <c r="AK144" s="94">
        <v>34753198.231582902</v>
      </c>
      <c r="AL144" s="92">
        <v>2356.9479980727638</v>
      </c>
      <c r="AM144" s="105">
        <v>2776388.5937493704</v>
      </c>
      <c r="AN144" s="106">
        <v>8.682506557703841E-2</v>
      </c>
      <c r="AO144" s="105">
        <v>192.257391666486</v>
      </c>
      <c r="AP144" s="107">
        <v>6.556480132678888E-2</v>
      </c>
      <c r="AQ144" s="107">
        <v>0.11237476132600621</v>
      </c>
    </row>
    <row r="145" spans="1:43" x14ac:dyDescent="0.25">
      <c r="A145" s="95">
        <v>435</v>
      </c>
      <c r="B145" s="87" t="s">
        <v>144</v>
      </c>
      <c r="C145" s="248">
        <v>699</v>
      </c>
      <c r="D145" s="200">
        <v>249.04851888048955</v>
      </c>
      <c r="E145" s="200">
        <v>198.90448540019972</v>
      </c>
      <c r="F145" s="200">
        <v>312.11705655767037</v>
      </c>
      <c r="G145" s="200">
        <v>429.6771121554944</v>
      </c>
      <c r="H145" s="282">
        <v>-261.17882689556507</v>
      </c>
      <c r="I145" s="367">
        <v>928.568346098289</v>
      </c>
      <c r="J145" s="402">
        <v>0.26501772333316714</v>
      </c>
      <c r="K145" s="99">
        <v>-2636.1168015890248</v>
      </c>
      <c r="L145" s="403">
        <v>-0.73719805458670284</v>
      </c>
      <c r="M145" s="99">
        <v>-2891.4284457259337</v>
      </c>
      <c r="N145" s="403">
        <v>-0.92069723112530411</v>
      </c>
      <c r="O145" s="248">
        <v>312.11705655767037</v>
      </c>
      <c r="P145" s="248">
        <v>429.6771121554944</v>
      </c>
      <c r="Q145" s="248">
        <v>741.79416871316471</v>
      </c>
      <c r="R145" s="403">
        <v>0.78935864649136422</v>
      </c>
      <c r="S145" s="100">
        <v>7292.8812589413446</v>
      </c>
      <c r="T145" s="259">
        <v>2744.0183363041824</v>
      </c>
      <c r="U145" s="262">
        <f t="shared" si="22"/>
        <v>0.37625984009268126</v>
      </c>
      <c r="V145" s="101">
        <f t="shared" si="23"/>
        <v>0.48878968697274167</v>
      </c>
      <c r="W145" s="260">
        <f t="shared" si="24"/>
        <v>0.33839728175757877</v>
      </c>
      <c r="X145" s="262">
        <f t="shared" si="25"/>
        <v>0.26049098521386183</v>
      </c>
      <c r="Y145" s="262">
        <f t="shared" si="26"/>
        <v>5.239570106389313E-2</v>
      </c>
      <c r="Z145" s="102">
        <v>18.5</v>
      </c>
      <c r="AA145" s="382">
        <f t="shared" si="27"/>
        <v>6.1099999999999994</v>
      </c>
      <c r="AB145" s="263">
        <f t="shared" si="28"/>
        <v>0.33027027027027023</v>
      </c>
      <c r="AC145" s="207">
        <v>435</v>
      </c>
      <c r="AD145" s="87" t="s">
        <v>144</v>
      </c>
      <c r="AE145" s="96">
        <v>699</v>
      </c>
      <c r="AF145" s="96">
        <v>1875495.7265079217</v>
      </c>
      <c r="AG145" s="103">
        <v>319697.67175196804</v>
      </c>
      <c r="AH145" s="93">
        <f t="shared" si="29"/>
        <v>2195193.3982598898</v>
      </c>
      <c r="AI145" s="227">
        <v>-182564</v>
      </c>
      <c r="AJ145" s="104">
        <v>479085.51997354266</v>
      </c>
      <c r="AK145" s="94">
        <v>2491714.9182334323</v>
      </c>
      <c r="AL145" s="92">
        <v>3564.6851476873139</v>
      </c>
      <c r="AM145" s="105">
        <v>-146943.74212430837</v>
      </c>
      <c r="AN145" s="106">
        <v>-5.5688802925493296E-2</v>
      </c>
      <c r="AO145" s="105">
        <v>-259.45783833839732</v>
      </c>
      <c r="AP145" s="107">
        <v>-7.4410373301693422E-2</v>
      </c>
      <c r="AQ145" s="107">
        <v>8.4538439356480088E-2</v>
      </c>
    </row>
    <row r="146" spans="1:43" x14ac:dyDescent="0.25">
      <c r="A146" s="95">
        <v>436</v>
      </c>
      <c r="B146" s="87" t="s">
        <v>145</v>
      </c>
      <c r="C146" s="248">
        <v>2036</v>
      </c>
      <c r="D146" s="200">
        <v>1863.9914427618814</v>
      </c>
      <c r="E146" s="200">
        <v>142.80200339614473</v>
      </c>
      <c r="F146" s="200">
        <v>73.842506806118053</v>
      </c>
      <c r="G146" s="200">
        <v>-27.063412299886863</v>
      </c>
      <c r="H146" s="282">
        <v>-165.41159135559923</v>
      </c>
      <c r="I146" s="367">
        <v>1888.160949308658</v>
      </c>
      <c r="J146" s="402">
        <v>0.98412544233908394</v>
      </c>
      <c r="K146" s="99">
        <v>-1536.9133457803018</v>
      </c>
      <c r="L146" s="403">
        <v>-0.44795273344103914</v>
      </c>
      <c r="M146" s="99">
        <v>-1235.816060558454</v>
      </c>
      <c r="N146" s="403">
        <v>-0.39867509812616392</v>
      </c>
      <c r="O146" s="248">
        <v>73.842506806118053</v>
      </c>
      <c r="P146" s="248">
        <v>-27.063412299886863</v>
      </c>
      <c r="Q146" s="248">
        <v>46.779094506231189</v>
      </c>
      <c r="R146" s="403">
        <v>2.4697804945367222E-2</v>
      </c>
      <c r="S146" s="100">
        <v>6103.634577603143</v>
      </c>
      <c r="T146" s="259">
        <v>2961.0172975147207</v>
      </c>
      <c r="U146" s="262">
        <f t="shared" si="22"/>
        <v>0.48512361935623816</v>
      </c>
      <c r="V146" s="101">
        <f t="shared" si="23"/>
        <v>0.56115323608281342</v>
      </c>
      <c r="W146" s="260">
        <f t="shared" si="24"/>
        <v>0.6376730561126589</v>
      </c>
      <c r="X146" s="262">
        <f t="shared" si="25"/>
        <v>0.55127591013602129</v>
      </c>
      <c r="Y146" s="262">
        <f t="shared" si="26"/>
        <v>0.53761807661886074</v>
      </c>
      <c r="Z146" s="102">
        <v>21</v>
      </c>
      <c r="AA146" s="382">
        <f t="shared" si="27"/>
        <v>8.61</v>
      </c>
      <c r="AB146" s="263">
        <f t="shared" si="28"/>
        <v>0.41</v>
      </c>
      <c r="AC146" s="207">
        <v>436</v>
      </c>
      <c r="AD146" s="87" t="s">
        <v>145</v>
      </c>
      <c r="AE146" s="96">
        <v>2036</v>
      </c>
      <c r="AF146" s="96">
        <v>4092478.3873569742</v>
      </c>
      <c r="AG146" s="103">
        <v>2218729.6894032289</v>
      </c>
      <c r="AH146" s="93">
        <f t="shared" si="29"/>
        <v>6311208.0767602026</v>
      </c>
      <c r="AI146" s="227">
        <v>-336778</v>
      </c>
      <c r="AJ146" s="104">
        <v>999021.18804091995</v>
      </c>
      <c r="AK146" s="94">
        <v>6973451.2648011222</v>
      </c>
      <c r="AL146" s="92">
        <v>3425.0742950889598</v>
      </c>
      <c r="AM146" s="105">
        <v>339106.54225521535</v>
      </c>
      <c r="AN146" s="106">
        <v>5.1113795926643432E-2</v>
      </c>
      <c r="AO146" s="105">
        <v>140.74522452167912</v>
      </c>
      <c r="AP146" s="107">
        <v>4.2609847213098018E-2</v>
      </c>
      <c r="AQ146" s="107">
        <v>0.10287211476662095</v>
      </c>
    </row>
    <row r="147" spans="1:43" x14ac:dyDescent="0.25">
      <c r="A147" s="95">
        <v>440</v>
      </c>
      <c r="B147" s="87" t="s">
        <v>146</v>
      </c>
      <c r="C147" s="248">
        <v>5534</v>
      </c>
      <c r="D147" s="200">
        <v>2242.2266962141675</v>
      </c>
      <c r="E147" s="200">
        <v>126.21576764695469</v>
      </c>
      <c r="F147" s="200">
        <v>-167.73751353442984</v>
      </c>
      <c r="G147" s="200">
        <v>-203.03615416810857</v>
      </c>
      <c r="H147" s="282">
        <v>-224.91832309360319</v>
      </c>
      <c r="I147" s="367">
        <v>1772.7504730649803</v>
      </c>
      <c r="J147" s="402">
        <v>1.2737759847557304</v>
      </c>
      <c r="K147" s="99">
        <v>-1195.5101765798386</v>
      </c>
      <c r="L147" s="403">
        <v>-0.404461205757636</v>
      </c>
      <c r="M147" s="99">
        <v>-517.1318708001736</v>
      </c>
      <c r="N147" s="403">
        <v>-0.1874101745898564</v>
      </c>
      <c r="O147" s="248">
        <v>-167.73751353442984</v>
      </c>
      <c r="P147" s="248">
        <v>-203.03615416810857</v>
      </c>
      <c r="Q147" s="248">
        <v>-370.77366770253843</v>
      </c>
      <c r="R147" s="403">
        <v>-0.21063106353015454</v>
      </c>
      <c r="S147" s="100">
        <v>6123.1478876039027</v>
      </c>
      <c r="T147" s="259">
        <v>3095.3330838151737</v>
      </c>
      <c r="U147" s="262">
        <f t="shared" si="22"/>
        <v>0.50551336349095322</v>
      </c>
      <c r="V147" s="101">
        <f t="shared" si="23"/>
        <v>0.48476056827795355</v>
      </c>
      <c r="W147" s="260">
        <f t="shared" si="24"/>
        <v>0.57271719232230889</v>
      </c>
      <c r="X147" s="262">
        <f t="shared" si="25"/>
        <v>0.59723544604383283</v>
      </c>
      <c r="Y147" s="262">
        <f t="shared" si="26"/>
        <v>0.72214821869636425</v>
      </c>
      <c r="Z147" s="102">
        <v>20</v>
      </c>
      <c r="AA147" s="382">
        <f t="shared" si="27"/>
        <v>7.6099999999999994</v>
      </c>
      <c r="AB147" s="263">
        <f t="shared" si="28"/>
        <v>0.38049999999999995</v>
      </c>
      <c r="AC147" s="207">
        <v>440</v>
      </c>
      <c r="AD147" s="87" t="s">
        <v>146</v>
      </c>
      <c r="AE147" s="96">
        <v>5534</v>
      </c>
      <c r="AF147" s="96">
        <v>10638264.132092901</v>
      </c>
      <c r="AG147" s="103">
        <v>4632026.1777644642</v>
      </c>
      <c r="AH147" s="93">
        <f t="shared" si="29"/>
        <v>15270290.309857365</v>
      </c>
      <c r="AI147" s="227">
        <v>-1244698</v>
      </c>
      <c r="AJ147" s="104">
        <v>2400762.1252770629</v>
      </c>
      <c r="AK147" s="94">
        <v>16426354.435134428</v>
      </c>
      <c r="AL147" s="92">
        <v>2968.2606496448188</v>
      </c>
      <c r="AM147" s="105">
        <v>1441082.390140811</v>
      </c>
      <c r="AN147" s="106">
        <v>9.6166581815393726E-2</v>
      </c>
      <c r="AO147" s="105">
        <v>201.91912389373601</v>
      </c>
      <c r="AP147" s="107">
        <v>7.9489247330480017E-2</v>
      </c>
      <c r="AQ147" s="107">
        <v>0.115062859423261</v>
      </c>
    </row>
    <row r="148" spans="1:43" x14ac:dyDescent="0.25">
      <c r="A148" s="95">
        <v>441</v>
      </c>
      <c r="B148" s="87" t="s">
        <v>147</v>
      </c>
      <c r="C148" s="248">
        <v>4543</v>
      </c>
      <c r="D148" s="200">
        <v>225.5305672000797</v>
      </c>
      <c r="E148" s="200">
        <v>181.60627501262681</v>
      </c>
      <c r="F148" s="200">
        <v>-61.237320283185973</v>
      </c>
      <c r="G148" s="200">
        <v>20.912011052131824</v>
      </c>
      <c r="H148" s="282">
        <v>-121.82874752366278</v>
      </c>
      <c r="I148" s="367">
        <v>244.98278545798956</v>
      </c>
      <c r="J148" s="402">
        <v>0.92933014716570805</v>
      </c>
      <c r="K148" s="99">
        <v>-2751.3193324626609</v>
      </c>
      <c r="L148" s="403">
        <v>-0.91894429757248808</v>
      </c>
      <c r="M148" s="99">
        <v>-2263.8575555121324</v>
      </c>
      <c r="N148" s="403">
        <v>-0.90940321232256793</v>
      </c>
      <c r="O148" s="248">
        <v>-61.237320283185973</v>
      </c>
      <c r="P148" s="248">
        <v>20.912011052131824</v>
      </c>
      <c r="Q148" s="248">
        <v>-40.325309231054149</v>
      </c>
      <c r="R148" s="403">
        <v>-0.16616605911761745</v>
      </c>
      <c r="S148" s="100">
        <v>7316.3658375522782</v>
      </c>
      <c r="T148" s="259">
        <v>2466.9491447700989</v>
      </c>
      <c r="U148" s="262">
        <f t="shared" si="22"/>
        <v>0.33718231148422551</v>
      </c>
      <c r="V148" s="101">
        <f t="shared" si="23"/>
        <v>0.40953421199111012</v>
      </c>
      <c r="W148" s="260">
        <f t="shared" si="24"/>
        <v>9.9305973119612131E-2</v>
      </c>
      <c r="X148" s="262">
        <f t="shared" si="25"/>
        <v>8.1761710206980295E-2</v>
      </c>
      <c r="Y148" s="262">
        <f t="shared" si="26"/>
        <v>9.5220069092044543E-2</v>
      </c>
      <c r="Z148" s="102">
        <v>21</v>
      </c>
      <c r="AA148" s="382">
        <f t="shared" si="27"/>
        <v>8.61</v>
      </c>
      <c r="AB148" s="263">
        <f t="shared" si="28"/>
        <v>0.41</v>
      </c>
      <c r="AC148" s="207">
        <v>441</v>
      </c>
      <c r="AD148" s="87" t="s">
        <v>147</v>
      </c>
      <c r="AE148" s="96">
        <v>4543</v>
      </c>
      <c r="AF148" s="96">
        <v>9224068.8763541766</v>
      </c>
      <c r="AG148" s="103">
        <v>2085221.3651274042</v>
      </c>
      <c r="AH148" s="93">
        <f t="shared" si="29"/>
        <v>11309290.24148158</v>
      </c>
      <c r="AI148" s="227">
        <v>-553468</v>
      </c>
      <c r="AJ148" s="104">
        <v>2856378.2802319364</v>
      </c>
      <c r="AK148" s="94">
        <v>13612200.521713516</v>
      </c>
      <c r="AL148" s="92">
        <v>2996.3021179206507</v>
      </c>
      <c r="AM148" s="105">
        <v>109638.64784231596</v>
      </c>
      <c r="AN148" s="106">
        <v>8.1198404322425401E-3</v>
      </c>
      <c r="AO148" s="105">
        <v>83.756416050245207</v>
      </c>
      <c r="AP148" s="107">
        <v>-1.4501765466048977E-2</v>
      </c>
      <c r="AQ148" s="107">
        <v>0.10251689394823704</v>
      </c>
    </row>
    <row r="149" spans="1:43" x14ac:dyDescent="0.25">
      <c r="A149" s="95">
        <v>475</v>
      </c>
      <c r="B149" s="87" t="s">
        <v>150</v>
      </c>
      <c r="C149" s="248">
        <v>5451</v>
      </c>
      <c r="D149" s="200">
        <v>1226.7154664903853</v>
      </c>
      <c r="E149" s="200">
        <v>188.14543018482473</v>
      </c>
      <c r="F149" s="200">
        <v>-146.16204241657817</v>
      </c>
      <c r="G149" s="200">
        <v>-118.67076197442302</v>
      </c>
      <c r="H149" s="282">
        <v>2.9233168226013575</v>
      </c>
      <c r="I149" s="367">
        <v>1152.9514091068104</v>
      </c>
      <c r="J149" s="402">
        <v>1.1023024764770943</v>
      </c>
      <c r="K149" s="99">
        <v>-2375.6038818885054</v>
      </c>
      <c r="L149" s="403">
        <v>-0.68098726429444156</v>
      </c>
      <c r="M149" s="99">
        <v>-1652.9162653965693</v>
      </c>
      <c r="N149" s="403">
        <v>-0.57400265703887499</v>
      </c>
      <c r="O149" s="248">
        <v>-146.16204241657817</v>
      </c>
      <c r="P149" s="248">
        <v>-118.67076197442302</v>
      </c>
      <c r="Q149" s="248">
        <v>-264.83280439100122</v>
      </c>
      <c r="R149" s="403">
        <v>-0.23797356771556005</v>
      </c>
      <c r="S149" s="100">
        <v>7220.6934507429833</v>
      </c>
      <c r="T149" s="259">
        <v>2890.1331256724889</v>
      </c>
      <c r="U149" s="262">
        <f t="shared" si="22"/>
        <v>0.40025700376119755</v>
      </c>
      <c r="V149" s="101">
        <f t="shared" si="23"/>
        <v>0.48867263443128722</v>
      </c>
      <c r="W149" s="260">
        <f t="shared" si="24"/>
        <v>0.39892674799834232</v>
      </c>
      <c r="X149" s="262">
        <f t="shared" si="25"/>
        <v>0.32674885725868619</v>
      </c>
      <c r="Y149" s="262">
        <f t="shared" si="26"/>
        <v>0.4018030317155355</v>
      </c>
      <c r="Z149" s="102">
        <v>21.5</v>
      </c>
      <c r="AA149" s="382">
        <f t="shared" si="27"/>
        <v>9.11</v>
      </c>
      <c r="AB149" s="263">
        <f t="shared" si="28"/>
        <v>0.42372093023255814</v>
      </c>
      <c r="AC149" s="207">
        <v>475</v>
      </c>
      <c r="AD149" s="87" t="s">
        <v>150</v>
      </c>
      <c r="AE149" s="96">
        <v>5451</v>
      </c>
      <c r="AF149" s="96">
        <v>12275321.217630994</v>
      </c>
      <c r="AG149" s="103">
        <v>3421551.352884796</v>
      </c>
      <c r="AH149" s="93">
        <f t="shared" si="29"/>
        <v>15696872.570515789</v>
      </c>
      <c r="AI149" s="227">
        <v>15935</v>
      </c>
      <c r="AJ149" s="104">
        <v>3521347.3206996773</v>
      </c>
      <c r="AK149" s="94">
        <v>19234154.891215466</v>
      </c>
      <c r="AL149" s="92">
        <v>3528.5552909953158</v>
      </c>
      <c r="AM149" s="105">
        <v>1555160.7647962272</v>
      </c>
      <c r="AN149" s="106">
        <v>8.7966586428818203E-2</v>
      </c>
      <c r="AO149" s="105">
        <v>299.51526790504386</v>
      </c>
      <c r="AP149" s="107">
        <v>6.9398059008495938E-2</v>
      </c>
      <c r="AQ149" s="107">
        <v>9.9276982098262634E-2</v>
      </c>
    </row>
    <row r="150" spans="1:43" x14ac:dyDescent="0.25">
      <c r="A150" s="95">
        <v>480</v>
      </c>
      <c r="B150" s="87" t="s">
        <v>151</v>
      </c>
      <c r="C150" s="248">
        <v>1999</v>
      </c>
      <c r="D150" s="200">
        <v>644.08609841113764</v>
      </c>
      <c r="E150" s="200">
        <v>185.69071804121074</v>
      </c>
      <c r="F150" s="200">
        <v>332.32018543709103</v>
      </c>
      <c r="G150" s="200">
        <v>175.67953770390653</v>
      </c>
      <c r="H150" s="282">
        <v>-237.97398699349674</v>
      </c>
      <c r="I150" s="367">
        <v>1099.8025525998494</v>
      </c>
      <c r="J150" s="402">
        <v>0.57707359268775804</v>
      </c>
      <c r="K150" s="99">
        <v>-1473.8975688087125</v>
      </c>
      <c r="L150" s="403">
        <v>-0.56906752454355158</v>
      </c>
      <c r="M150" s="99">
        <v>-1530.404069982957</v>
      </c>
      <c r="N150" s="403">
        <v>-0.70379902941257788</v>
      </c>
      <c r="O150" s="248">
        <v>332.32018543709103</v>
      </c>
      <c r="P150" s="248">
        <v>175.67953770390653</v>
      </c>
      <c r="Q150" s="248">
        <v>507.99972314099756</v>
      </c>
      <c r="R150" s="403">
        <v>0.45514602168953228</v>
      </c>
      <c r="S150" s="100">
        <v>6220.6103051525761</v>
      </c>
      <c r="T150" s="259">
        <v>2742.0988595878493</v>
      </c>
      <c r="U150" s="262">
        <f t="shared" si="22"/>
        <v>0.44080865462936158</v>
      </c>
      <c r="V150" s="101">
        <f t="shared" si="23"/>
        <v>0.41373755872100643</v>
      </c>
      <c r="W150" s="260">
        <f t="shared" si="24"/>
        <v>0.40108056234163453</v>
      </c>
      <c r="X150" s="262">
        <f t="shared" si="25"/>
        <v>0.42732350340720265</v>
      </c>
      <c r="Y150" s="262">
        <f t="shared" si="26"/>
        <v>0.22994241813026906</v>
      </c>
      <c r="Z150" s="102">
        <v>20.75</v>
      </c>
      <c r="AA150" s="382">
        <f t="shared" si="27"/>
        <v>8.36</v>
      </c>
      <c r="AB150" s="263">
        <f t="shared" si="28"/>
        <v>0.40289156626506023</v>
      </c>
      <c r="AC150" s="207">
        <v>480</v>
      </c>
      <c r="AD150" s="87" t="s">
        <v>151</v>
      </c>
      <c r="AE150" s="96">
        <v>1999</v>
      </c>
      <c r="AF150" s="96">
        <v>2902809.9418286779</v>
      </c>
      <c r="AG150" s="103">
        <v>1443995.9047911174</v>
      </c>
      <c r="AH150" s="93">
        <f t="shared" si="29"/>
        <v>4346805.8466197951</v>
      </c>
      <c r="AI150" s="227">
        <v>-475710</v>
      </c>
      <c r="AJ150" s="104">
        <v>1273730.6960759198</v>
      </c>
      <c r="AK150" s="94">
        <v>5144826.5426957151</v>
      </c>
      <c r="AL150" s="92">
        <v>2573.7001214085617</v>
      </c>
      <c r="AM150" s="105">
        <v>334485.93685422558</v>
      </c>
      <c r="AN150" s="106">
        <v>6.9534771913664278E-2</v>
      </c>
      <c r="AO150" s="105">
        <v>184.06246326574546</v>
      </c>
      <c r="AP150" s="107">
        <v>6.2238133030973364E-2</v>
      </c>
      <c r="AQ150" s="107">
        <v>9.6811998286775669E-2</v>
      </c>
    </row>
    <row r="151" spans="1:43" x14ac:dyDescent="0.25">
      <c r="A151" s="95">
        <v>481</v>
      </c>
      <c r="B151" s="87" t="s">
        <v>152</v>
      </c>
      <c r="C151" s="248">
        <v>9543</v>
      </c>
      <c r="D151" s="200">
        <v>661.03068424694118</v>
      </c>
      <c r="E151" s="200">
        <v>117.69351895491162</v>
      </c>
      <c r="F151" s="200">
        <v>65.524014264784</v>
      </c>
      <c r="G151" s="200">
        <v>42.60554905774805</v>
      </c>
      <c r="H151" s="282">
        <v>-194.78099130252542</v>
      </c>
      <c r="I151" s="367">
        <v>692.07277522185939</v>
      </c>
      <c r="J151" s="402">
        <v>0.93739259757819671</v>
      </c>
      <c r="K151" s="99">
        <v>-389.24565985316804</v>
      </c>
      <c r="L151" s="403">
        <v>-0.35566197756821577</v>
      </c>
      <c r="M151" s="99">
        <v>-204.89719927169335</v>
      </c>
      <c r="N151" s="403">
        <v>-0.2366215514842975</v>
      </c>
      <c r="O151" s="248">
        <v>65.524014264784</v>
      </c>
      <c r="P151" s="248">
        <v>42.60554905774805</v>
      </c>
      <c r="Q151" s="248">
        <v>108.12956332253205</v>
      </c>
      <c r="R151" s="403">
        <v>0.15333607751261277</v>
      </c>
      <c r="S151" s="100">
        <v>5688.3927486115481</v>
      </c>
      <c r="T151" s="259">
        <v>2718.4591614290948</v>
      </c>
      <c r="U151" s="262">
        <f t="shared" si="22"/>
        <v>0.47789582779645978</v>
      </c>
      <c r="V151" s="101">
        <f t="shared" si="23"/>
        <v>0.19009208450646473</v>
      </c>
      <c r="W151" s="260">
        <f t="shared" si="24"/>
        <v>0.25458273754535143</v>
      </c>
      <c r="X151" s="262">
        <f t="shared" si="25"/>
        <v>0.64002679763231796</v>
      </c>
      <c r="Y151" s="262">
        <f t="shared" si="26"/>
        <v>0.54002890634044387</v>
      </c>
      <c r="Z151" s="102">
        <v>20.750000000000004</v>
      </c>
      <c r="AA151" s="382">
        <f t="shared" si="27"/>
        <v>8.360000000000003</v>
      </c>
      <c r="AB151" s="263">
        <f t="shared" si="28"/>
        <v>0.40289156626506034</v>
      </c>
      <c r="AC151" s="207">
        <v>481</v>
      </c>
      <c r="AD151" s="87" t="s">
        <v>152</v>
      </c>
      <c r="AE151" s="96">
        <v>9543</v>
      </c>
      <c r="AF151" s="96">
        <v>8415244.4732693732</v>
      </c>
      <c r="AG151" s="103">
        <v>-151694.68085104442</v>
      </c>
      <c r="AH151" s="93">
        <f t="shared" si="29"/>
        <v>8263549.792418329</v>
      </c>
      <c r="AI151" s="227">
        <v>-1858795</v>
      </c>
      <c r="AJ151" s="104">
        <v>3914267.0335026593</v>
      </c>
      <c r="AK151" s="94">
        <v>10319021.825920988</v>
      </c>
      <c r="AL151" s="92">
        <v>1081.3184350750275</v>
      </c>
      <c r="AM151" s="105">
        <v>586853.52566161007</v>
      </c>
      <c r="AN151" s="106">
        <v>6.0300388110424423E-2</v>
      </c>
      <c r="AO151" s="105">
        <v>60.533003959086955</v>
      </c>
      <c r="AP151" s="107">
        <v>3.279321933120305E-2</v>
      </c>
      <c r="AQ151" s="107">
        <v>0.12975201018528804</v>
      </c>
    </row>
    <row r="152" spans="1:43" x14ac:dyDescent="0.25">
      <c r="A152" s="95">
        <v>483</v>
      </c>
      <c r="B152" s="87" t="s">
        <v>153</v>
      </c>
      <c r="C152" s="248">
        <v>1078</v>
      </c>
      <c r="D152" s="200">
        <v>1957.0832421502357</v>
      </c>
      <c r="E152" s="200">
        <v>197.56229197723707</v>
      </c>
      <c r="F152" s="200">
        <v>-78.102179696946237</v>
      </c>
      <c r="G152" s="200">
        <v>-189.05206604388911</v>
      </c>
      <c r="H152" s="282">
        <v>-262.35250463821893</v>
      </c>
      <c r="I152" s="367">
        <v>1625.1387837484183</v>
      </c>
      <c r="J152" s="402">
        <v>1.1999109363354379</v>
      </c>
      <c r="K152" s="99">
        <v>-2639.260508280483</v>
      </c>
      <c r="L152" s="403">
        <v>-0.61805265059448677</v>
      </c>
      <c r="M152" s="99">
        <v>-1890.3976299499693</v>
      </c>
      <c r="N152" s="403">
        <v>-0.49133386046389038</v>
      </c>
      <c r="O152" s="248">
        <v>-78.102179696946237</v>
      </c>
      <c r="P152" s="248">
        <v>-189.05206604388911</v>
      </c>
      <c r="Q152" s="248">
        <v>-267.15424574083534</v>
      </c>
      <c r="R152" s="403">
        <v>-0.16379543508873676</v>
      </c>
      <c r="S152" s="100">
        <v>7342.7458256029686</v>
      </c>
      <c r="T152" s="259">
        <v>3445.4304922555575</v>
      </c>
      <c r="U152" s="262">
        <f t="shared" si="22"/>
        <v>0.46922916495923062</v>
      </c>
      <c r="V152" s="101">
        <f t="shared" si="23"/>
        <v>0.58076357173628834</v>
      </c>
      <c r="W152" s="260">
        <f t="shared" si="24"/>
        <v>0.47167945700872871</v>
      </c>
      <c r="X152" s="262">
        <f t="shared" si="25"/>
        <v>0.38109442208804406</v>
      </c>
      <c r="Y152" s="262">
        <f t="shared" si="26"/>
        <v>0.44374199034934764</v>
      </c>
      <c r="Z152" s="102">
        <v>22.5</v>
      </c>
      <c r="AA152" s="382">
        <f t="shared" si="27"/>
        <v>10.11</v>
      </c>
      <c r="AB152" s="263">
        <f t="shared" si="28"/>
        <v>0.44933333333333331</v>
      </c>
      <c r="AC152" s="207">
        <v>483</v>
      </c>
      <c r="AD152" s="87" t="s">
        <v>153</v>
      </c>
      <c r="AE152" s="96">
        <v>1078</v>
      </c>
      <c r="AF152" s="96">
        <v>2495719.7679264569</v>
      </c>
      <c r="AG152" s="103">
        <v>1651864.612197564</v>
      </c>
      <c r="AH152" s="93">
        <f t="shared" si="29"/>
        <v>4147584.3801240209</v>
      </c>
      <c r="AI152" s="227">
        <v>-282816</v>
      </c>
      <c r="AJ152" s="104">
        <v>732254.05668313452</v>
      </c>
      <c r="AK152" s="94">
        <v>4597022.4368071556</v>
      </c>
      <c r="AL152" s="92">
        <v>4264.3992920289011</v>
      </c>
      <c r="AM152" s="105">
        <v>84132.483024432324</v>
      </c>
      <c r="AN152" s="106">
        <v>1.8642706533074694E-2</v>
      </c>
      <c r="AO152" s="105">
        <v>120.33138221923764</v>
      </c>
      <c r="AP152" s="107">
        <v>6.4257572333323854E-3</v>
      </c>
      <c r="AQ152" s="107">
        <v>9.5764210239120073E-2</v>
      </c>
    </row>
    <row r="153" spans="1:43" x14ac:dyDescent="0.25">
      <c r="A153" s="95">
        <v>484</v>
      </c>
      <c r="B153" s="87" t="s">
        <v>154</v>
      </c>
      <c r="C153" s="248">
        <v>3066</v>
      </c>
      <c r="D153" s="200">
        <v>332.4668051775443</v>
      </c>
      <c r="E153" s="200">
        <v>178.03326167872697</v>
      </c>
      <c r="F153" s="200">
        <v>-202.19032904147338</v>
      </c>
      <c r="G153" s="200">
        <v>-13.878740886539662</v>
      </c>
      <c r="H153" s="282">
        <v>93.624266144814086</v>
      </c>
      <c r="I153" s="367">
        <v>388.0552630730723</v>
      </c>
      <c r="J153" s="402">
        <v>0.94812708884199248</v>
      </c>
      <c r="K153" s="99">
        <v>-3320.281474013997</v>
      </c>
      <c r="L153" s="403">
        <v>-0.90447771476446703</v>
      </c>
      <c r="M153" s="99">
        <v>-2663.525834399531</v>
      </c>
      <c r="N153" s="403">
        <v>-0.88902949867577896</v>
      </c>
      <c r="O153" s="248">
        <v>-202.19032904147338</v>
      </c>
      <c r="P153" s="248">
        <v>-13.878740886539662</v>
      </c>
      <c r="Q153" s="248">
        <v>-216.06906992801305</v>
      </c>
      <c r="R153" s="403">
        <v>-0.61618463879497332</v>
      </c>
      <c r="S153" s="100">
        <v>7692.4331376386172</v>
      </c>
      <c r="T153" s="259">
        <v>2538.6690191005855</v>
      </c>
      <c r="U153" s="262">
        <f t="shared" si="22"/>
        <v>0.33002159052628344</v>
      </c>
      <c r="V153" s="101">
        <f t="shared" si="23"/>
        <v>0.48207591417888296</v>
      </c>
      <c r="W153" s="260">
        <f t="shared" si="24"/>
        <v>0.15285776135187359</v>
      </c>
      <c r="X153" s="262">
        <f t="shared" si="25"/>
        <v>0.10464401983566711</v>
      </c>
      <c r="Y153" s="262">
        <f t="shared" si="26"/>
        <v>0.16290978296529518</v>
      </c>
      <c r="Z153" s="102">
        <v>20.5</v>
      </c>
      <c r="AA153" s="382">
        <f t="shared" si="27"/>
        <v>8.11</v>
      </c>
      <c r="AB153" s="263">
        <f t="shared" si="28"/>
        <v>0.39560975609756094</v>
      </c>
      <c r="AC153" s="207">
        <v>484</v>
      </c>
      <c r="AD153" s="87" t="s">
        <v>154</v>
      </c>
      <c r="AE153" s="96">
        <v>3066</v>
      </c>
      <c r="AF153" s="96">
        <v>7683383.0829195473</v>
      </c>
      <c r="AG153" s="103">
        <v>1502330.3500237656</v>
      </c>
      <c r="AH153" s="93">
        <f t="shared" si="29"/>
        <v>9185713.4329433125</v>
      </c>
      <c r="AI153" s="226">
        <v>287052</v>
      </c>
      <c r="AJ153" s="104">
        <v>1896995.0029656431</v>
      </c>
      <c r="AK153" s="94">
        <v>11369760.435908955</v>
      </c>
      <c r="AL153" s="92">
        <v>3708.3367370870692</v>
      </c>
      <c r="AM153" s="105">
        <v>-440244.32957120985</v>
      </c>
      <c r="AN153" s="106">
        <v>-3.7277235556924915E-2</v>
      </c>
      <c r="AO153" s="105">
        <v>-142.33322231304965</v>
      </c>
      <c r="AP153" s="107">
        <v>-7.3612714412024993E-2</v>
      </c>
      <c r="AQ153" s="107">
        <v>0.10163085313073639</v>
      </c>
    </row>
    <row r="154" spans="1:43" x14ac:dyDescent="0.25">
      <c r="A154" s="95">
        <v>489</v>
      </c>
      <c r="B154" s="87" t="s">
        <v>155</v>
      </c>
      <c r="C154" s="248">
        <v>1868</v>
      </c>
      <c r="D154" s="200">
        <v>471.09793908693683</v>
      </c>
      <c r="E154" s="200">
        <v>208.60100793922865</v>
      </c>
      <c r="F154" s="200">
        <v>717.59940327541642</v>
      </c>
      <c r="G154" s="200">
        <v>454.70874733573214</v>
      </c>
      <c r="H154" s="282">
        <v>-202.30513918629549</v>
      </c>
      <c r="I154" s="367">
        <v>1649.7019584510185</v>
      </c>
      <c r="J154" s="402">
        <v>0.2881687481434575</v>
      </c>
      <c r="K154" s="99">
        <v>-2688.7459059934445</v>
      </c>
      <c r="L154" s="403">
        <v>-0.62188460061005968</v>
      </c>
      <c r="M154" s="99">
        <v>-3350.7628342584885</v>
      </c>
      <c r="N154" s="403">
        <v>-0.87673597573922968</v>
      </c>
      <c r="O154" s="248">
        <v>717.59940327541642</v>
      </c>
      <c r="P154" s="248">
        <v>454.70874733573214</v>
      </c>
      <c r="Q154" s="248">
        <v>1172.3081506111484</v>
      </c>
      <c r="R154" s="403">
        <v>0.71709626421788353</v>
      </c>
      <c r="S154" s="100">
        <v>7488.0085653104925</v>
      </c>
      <c r="T154" s="259">
        <v>3229.8102396361128</v>
      </c>
      <c r="U154" s="262">
        <f t="shared" si="22"/>
        <v>0.43133100229061871</v>
      </c>
      <c r="V154" s="101">
        <f t="shared" si="23"/>
        <v>0.57938607129044695</v>
      </c>
      <c r="W154" s="260">
        <f t="shared" si="24"/>
        <v>0.51077364800133973</v>
      </c>
      <c r="X154" s="262">
        <f t="shared" si="25"/>
        <v>0.38025164989789789</v>
      </c>
      <c r="Y154" s="262">
        <f t="shared" si="26"/>
        <v>0.1100379266401534</v>
      </c>
      <c r="Z154" s="102">
        <v>21.500000000000004</v>
      </c>
      <c r="AA154" s="382">
        <f t="shared" si="27"/>
        <v>9.110000000000003</v>
      </c>
      <c r="AB154" s="263">
        <f t="shared" si="28"/>
        <v>0.42372093023255819</v>
      </c>
      <c r="AC154" s="207">
        <v>489</v>
      </c>
      <c r="AD154" s="87" t="s">
        <v>155</v>
      </c>
      <c r="AE154" s="96">
        <v>1868</v>
      </c>
      <c r="AF154" s="96">
        <v>5462485.6036799876</v>
      </c>
      <c r="AG154" s="103">
        <v>1676750.320929267</v>
      </c>
      <c r="AH154" s="93">
        <f t="shared" si="29"/>
        <v>7139235.924609255</v>
      </c>
      <c r="AI154" s="227">
        <v>-377906</v>
      </c>
      <c r="AJ154" s="104">
        <v>1342890.6861730011</v>
      </c>
      <c r="AK154" s="94">
        <v>8104220.6107822563</v>
      </c>
      <c r="AL154" s="92">
        <v>4338.4478644444625</v>
      </c>
      <c r="AM154" s="105">
        <v>145026.21109134704</v>
      </c>
      <c r="AN154" s="106">
        <v>1.8221217350461883E-2</v>
      </c>
      <c r="AO154" s="105">
        <v>52.398106937241209</v>
      </c>
      <c r="AP154" s="107">
        <v>1.1449843004374127E-3</v>
      </c>
      <c r="AQ154" s="107">
        <v>8.8358080421904628E-2</v>
      </c>
    </row>
    <row r="155" spans="1:43" x14ac:dyDescent="0.25">
      <c r="A155" s="95">
        <v>491</v>
      </c>
      <c r="B155" s="87" t="s">
        <v>156</v>
      </c>
      <c r="C155" s="248">
        <v>52583</v>
      </c>
      <c r="D155" s="200">
        <v>303.62610536005286</v>
      </c>
      <c r="E155" s="200">
        <v>155.64517729218409</v>
      </c>
      <c r="F155" s="200">
        <v>-169.5939204407147</v>
      </c>
      <c r="G155" s="200">
        <v>-63.274488005364724</v>
      </c>
      <c r="H155" s="282">
        <v>17.368427058174696</v>
      </c>
      <c r="I155" s="367">
        <v>243.77130126433218</v>
      </c>
      <c r="J155" s="402">
        <v>1.2697332330284916</v>
      </c>
      <c r="K155" s="99">
        <v>-2294.0853674957775</v>
      </c>
      <c r="L155" s="403">
        <v>-0.90560364807000926</v>
      </c>
      <c r="M155" s="99">
        <v>-1675.1450011749755</v>
      </c>
      <c r="N155" s="403">
        <v>-0.84655824801701085</v>
      </c>
      <c r="O155" s="248">
        <v>-169.5939204407147</v>
      </c>
      <c r="P155" s="248">
        <v>-63.274488005364724</v>
      </c>
      <c r="Q155" s="248">
        <v>-232.86840844607943</v>
      </c>
      <c r="R155" s="403">
        <v>-0.97383180137231218</v>
      </c>
      <c r="S155" s="100">
        <v>6964.1770914554136</v>
      </c>
      <c r="T155" s="259">
        <v>2618.2436828812247</v>
      </c>
      <c r="U155" s="262">
        <f t="shared" si="22"/>
        <v>0.37595880295658152</v>
      </c>
      <c r="V155" s="101">
        <f t="shared" si="23"/>
        <v>0.3644158721744587</v>
      </c>
      <c r="W155" s="260">
        <f t="shared" si="24"/>
        <v>9.3104894268693908E-2</v>
      </c>
      <c r="X155" s="262">
        <f t="shared" si="25"/>
        <v>9.6054006621039245E-2</v>
      </c>
      <c r="Y155" s="262">
        <f t="shared" si="26"/>
        <v>0.18781191056911728</v>
      </c>
      <c r="Z155" s="102">
        <v>22</v>
      </c>
      <c r="AA155" s="382">
        <f t="shared" si="27"/>
        <v>9.61</v>
      </c>
      <c r="AB155" s="263">
        <f t="shared" si="28"/>
        <v>0.43681818181818177</v>
      </c>
      <c r="AC155" s="207">
        <v>491</v>
      </c>
      <c r="AD155" s="87" t="s">
        <v>156</v>
      </c>
      <c r="AE155" s="96">
        <v>52583</v>
      </c>
      <c r="AF155" s="96">
        <v>83692011.775956795</v>
      </c>
      <c r="AG155" s="103">
        <v>20357709.318974592</v>
      </c>
      <c r="AH155" s="93">
        <f t="shared" si="29"/>
        <v>104049721.09493139</v>
      </c>
      <c r="AI155" s="226">
        <v>913284</v>
      </c>
      <c r="AJ155" s="104">
        <v>28485112.11848145</v>
      </c>
      <c r="AK155" s="94">
        <v>133448117.21341285</v>
      </c>
      <c r="AL155" s="92">
        <v>2537.8566687601096</v>
      </c>
      <c r="AM155" s="105">
        <v>5398073.2900917083</v>
      </c>
      <c r="AN155" s="106">
        <v>4.2155965938787024E-2</v>
      </c>
      <c r="AO155" s="105">
        <v>127.9111739108389</v>
      </c>
      <c r="AP155" s="107">
        <v>2.1453067259856073E-2</v>
      </c>
      <c r="AQ155" s="107">
        <v>0.11633598147592972</v>
      </c>
    </row>
    <row r="156" spans="1:43" x14ac:dyDescent="0.25">
      <c r="A156" s="95">
        <v>494</v>
      </c>
      <c r="B156" s="87" t="s">
        <v>157</v>
      </c>
      <c r="C156" s="248">
        <v>8903</v>
      </c>
      <c r="D156" s="200">
        <v>1447.4304107644061</v>
      </c>
      <c r="E156" s="200">
        <v>134.57299923107033</v>
      </c>
      <c r="F156" s="200">
        <v>-151.44854579090187</v>
      </c>
      <c r="G156" s="200">
        <v>-198.44459471196976</v>
      </c>
      <c r="H156" s="282">
        <v>2.3859373244973603</v>
      </c>
      <c r="I156" s="367">
        <v>1234.4962068171021</v>
      </c>
      <c r="J156" s="402">
        <v>1.1973761339322795</v>
      </c>
      <c r="K156" s="99">
        <v>-2023.8599726887426</v>
      </c>
      <c r="L156" s="403">
        <v>-0.62605964018715865</v>
      </c>
      <c r="M156" s="99">
        <v>-1340.9814844005286</v>
      </c>
      <c r="N156" s="403">
        <v>-0.48091226648608509</v>
      </c>
      <c r="O156" s="248">
        <v>-151.44854579090187</v>
      </c>
      <c r="P156" s="248">
        <v>-198.44459471196976</v>
      </c>
      <c r="Q156" s="248">
        <v>-349.89314050287163</v>
      </c>
      <c r="R156" s="403">
        <v>-0.28944652036397223</v>
      </c>
      <c r="S156" s="100">
        <v>6756.3900932270026</v>
      </c>
      <c r="T156" s="259">
        <v>2936.0360226923171</v>
      </c>
      <c r="U156" s="262">
        <f t="shared" si="22"/>
        <v>0.43455691311186578</v>
      </c>
      <c r="V156" s="101">
        <f t="shared" si="23"/>
        <v>0.48226288514220195</v>
      </c>
      <c r="W156" s="260">
        <f t="shared" si="24"/>
        <v>0.42046357649422872</v>
      </c>
      <c r="X156" s="262">
        <f t="shared" si="25"/>
        <v>0.37887085966283868</v>
      </c>
      <c r="Y156" s="262">
        <f t="shared" si="26"/>
        <v>0.48625419077427523</v>
      </c>
      <c r="Z156" s="102">
        <v>22</v>
      </c>
      <c r="AA156" s="382">
        <f t="shared" si="27"/>
        <v>9.61</v>
      </c>
      <c r="AB156" s="263">
        <f t="shared" si="28"/>
        <v>0.43681818181818177</v>
      </c>
      <c r="AC156" s="207">
        <v>494</v>
      </c>
      <c r="AD156" s="87" t="s">
        <v>157</v>
      </c>
      <c r="AE156" s="96">
        <v>8903</v>
      </c>
      <c r="AF156" s="96">
        <v>16802031.280100938</v>
      </c>
      <c r="AG156" s="103">
        <v>8023199.8225524742</v>
      </c>
      <c r="AH156" s="93">
        <f t="shared" si="29"/>
        <v>24825231.102653414</v>
      </c>
      <c r="AI156" s="227">
        <v>21242</v>
      </c>
      <c r="AJ156" s="104">
        <v>4162671.9634871236</v>
      </c>
      <c r="AK156" s="94">
        <v>29009145.066140536</v>
      </c>
      <c r="AL156" s="92">
        <v>3258.3561795058449</v>
      </c>
      <c r="AM156" s="105">
        <v>1473077.9801610596</v>
      </c>
      <c r="AN156" s="106">
        <v>5.349630996908436E-2</v>
      </c>
      <c r="AO156" s="105">
        <v>167.19462966531091</v>
      </c>
      <c r="AP156" s="107">
        <v>3.3593794921183529E-2</v>
      </c>
      <c r="AQ156" s="107">
        <v>0.1175192448585729</v>
      </c>
    </row>
    <row r="157" spans="1:43" x14ac:dyDescent="0.25">
      <c r="A157" s="95">
        <v>495</v>
      </c>
      <c r="B157" s="87" t="s">
        <v>158</v>
      </c>
      <c r="C157" s="248">
        <v>1558</v>
      </c>
      <c r="D157" s="200">
        <v>541.87440186268407</v>
      </c>
      <c r="E157" s="200">
        <v>200.50257584378619</v>
      </c>
      <c r="F157" s="200">
        <v>342.22264838279676</v>
      </c>
      <c r="G157" s="200">
        <v>255.39641573426562</v>
      </c>
      <c r="H157" s="282">
        <v>-249.16238767650833</v>
      </c>
      <c r="I157" s="367">
        <v>1090.8336541470244</v>
      </c>
      <c r="J157" s="402">
        <v>0.52204027791267249</v>
      </c>
      <c r="K157" s="99">
        <v>-2723.2634234107072</v>
      </c>
      <c r="L157" s="403">
        <v>-0.72403015730579523</v>
      </c>
      <c r="M157" s="99">
        <v>-2828.6426093665677</v>
      </c>
      <c r="N157" s="403">
        <v>-0.83923107343550885</v>
      </c>
      <c r="O157" s="248">
        <v>342.22264838279676</v>
      </c>
      <c r="P157" s="248">
        <v>255.39641573426562</v>
      </c>
      <c r="Q157" s="248">
        <v>597.61906411706241</v>
      </c>
      <c r="R157" s="403">
        <v>0.57574452907380813</v>
      </c>
      <c r="S157" s="100">
        <v>7146.9255455712455</v>
      </c>
      <c r="T157" s="259">
        <v>2686.2800438116442</v>
      </c>
      <c r="U157" s="262">
        <f t="shared" si="22"/>
        <v>0.37586512223794727</v>
      </c>
      <c r="V157" s="101">
        <f t="shared" si="23"/>
        <v>0.53366962524483308</v>
      </c>
      <c r="W157" s="260">
        <f t="shared" si="24"/>
        <v>0.40607592520369079</v>
      </c>
      <c r="X157" s="262">
        <f t="shared" si="25"/>
        <v>0.28600049552108264</v>
      </c>
      <c r="Y157" s="262">
        <f t="shared" si="26"/>
        <v>0.12931359113328614</v>
      </c>
      <c r="Z157" s="102">
        <v>22</v>
      </c>
      <c r="AA157" s="382">
        <f t="shared" si="27"/>
        <v>9.61</v>
      </c>
      <c r="AB157" s="263">
        <f t="shared" si="28"/>
        <v>0.43681818181818177</v>
      </c>
      <c r="AC157" s="207">
        <v>495</v>
      </c>
      <c r="AD157" s="87" t="s">
        <v>158</v>
      </c>
      <c r="AE157" s="96">
        <v>1558</v>
      </c>
      <c r="AF157" s="96">
        <v>4368019.627513147</v>
      </c>
      <c r="AG157" s="103">
        <v>883245.87598202762</v>
      </c>
      <c r="AH157" s="93">
        <f t="shared" si="29"/>
        <v>5251265.5034951745</v>
      </c>
      <c r="AI157" s="227">
        <v>-388195</v>
      </c>
      <c r="AJ157" s="104">
        <v>1079292.74333977</v>
      </c>
      <c r="AK157" s="94">
        <v>5942363.2468349449</v>
      </c>
      <c r="AL157" s="92">
        <v>3814.0970775577312</v>
      </c>
      <c r="AM157" s="105">
        <v>251145.85929796472</v>
      </c>
      <c r="AN157" s="106">
        <v>4.4128670932152621E-2</v>
      </c>
      <c r="AO157" s="105">
        <v>179.85864362607072</v>
      </c>
      <c r="AP157" s="107">
        <v>1.5072998650336178E-2</v>
      </c>
      <c r="AQ157" s="107">
        <v>9.1905502000777073E-2</v>
      </c>
    </row>
    <row r="158" spans="1:43" x14ac:dyDescent="0.25">
      <c r="A158" s="95">
        <v>498</v>
      </c>
      <c r="B158" s="87" t="s">
        <v>159</v>
      </c>
      <c r="C158" s="248">
        <v>2297</v>
      </c>
      <c r="D158" s="200">
        <v>1211.9759159677078</v>
      </c>
      <c r="E158" s="200">
        <v>181.13636647132466</v>
      </c>
      <c r="F158" s="200">
        <v>-254.58661260639971</v>
      </c>
      <c r="G158" s="200">
        <v>82.490935358448439</v>
      </c>
      <c r="H158" s="282">
        <v>16.656943839791033</v>
      </c>
      <c r="I158" s="367">
        <v>1237.6735490308722</v>
      </c>
      <c r="J158" s="402">
        <v>0.95403600418038259</v>
      </c>
      <c r="K158" s="99">
        <v>-3181.9556643433807</v>
      </c>
      <c r="L158" s="403">
        <v>-0.71467318514347478</v>
      </c>
      <c r="M158" s="99">
        <v>-2571.8377774835853</v>
      </c>
      <c r="N158" s="403">
        <v>-0.67969461126870656</v>
      </c>
      <c r="O158" s="248">
        <v>-254.58661260639971</v>
      </c>
      <c r="P158" s="248">
        <v>82.490935358448439</v>
      </c>
      <c r="Q158" s="248">
        <v>-172.09567724795127</v>
      </c>
      <c r="R158" s="403">
        <v>-0.13546925322130479</v>
      </c>
      <c r="S158" s="100">
        <v>8701.0139312146275</v>
      </c>
      <c r="T158" s="259">
        <v>3544.7377893482626</v>
      </c>
      <c r="U158" s="262">
        <f t="shared" si="22"/>
        <v>0.40739364600160238</v>
      </c>
      <c r="V158" s="101">
        <f t="shared" si="23"/>
        <v>0.50794416010747501</v>
      </c>
      <c r="W158" s="260">
        <f t="shared" si="24"/>
        <v>0.34915799773681749</v>
      </c>
      <c r="X158" s="262">
        <f t="shared" si="25"/>
        <v>0.28004013216437806</v>
      </c>
      <c r="Y158" s="262">
        <f t="shared" si="26"/>
        <v>0.31897907227437011</v>
      </c>
      <c r="Z158" s="102">
        <v>21.5</v>
      </c>
      <c r="AA158" s="382">
        <f t="shared" si="27"/>
        <v>9.11</v>
      </c>
      <c r="AB158" s="263">
        <f t="shared" si="28"/>
        <v>0.42372093023255814</v>
      </c>
      <c r="AC158" s="207">
        <v>498</v>
      </c>
      <c r="AD158" s="87" t="s">
        <v>159</v>
      </c>
      <c r="AE158" s="96">
        <v>2297</v>
      </c>
      <c r="AF158" s="96">
        <v>7905787.797807117</v>
      </c>
      <c r="AG158" s="103">
        <v>785632.25605050451</v>
      </c>
      <c r="AH158" s="93">
        <f t="shared" si="29"/>
        <v>8691420.0538576208</v>
      </c>
      <c r="AI158" s="226">
        <v>38261</v>
      </c>
      <c r="AJ158" s="104">
        <v>1422207.2492630393</v>
      </c>
      <c r="AK158" s="94">
        <v>10151888.30312066</v>
      </c>
      <c r="AL158" s="92">
        <v>4419.6292133742536</v>
      </c>
      <c r="AM158" s="105">
        <v>352419.07603070699</v>
      </c>
      <c r="AN158" s="106">
        <v>3.5963077985537106E-2</v>
      </c>
      <c r="AO158" s="105">
        <v>173.75866437514105</v>
      </c>
      <c r="AP158" s="107">
        <v>3.5365900136024031E-2</v>
      </c>
      <c r="AQ158" s="107">
        <v>0.10114470185492208</v>
      </c>
    </row>
    <row r="159" spans="1:43" x14ac:dyDescent="0.25">
      <c r="A159" s="95">
        <v>499</v>
      </c>
      <c r="B159" s="87" t="s">
        <v>160</v>
      </c>
      <c r="C159" s="248">
        <v>19453</v>
      </c>
      <c r="D159" s="200">
        <v>1008.9110014860332</v>
      </c>
      <c r="E159" s="200">
        <v>134.19687426755456</v>
      </c>
      <c r="F159" s="200">
        <v>106.05864597460743</v>
      </c>
      <c r="G159" s="200">
        <v>40.583059491960967</v>
      </c>
      <c r="H159" s="282">
        <v>-67.939855035213071</v>
      </c>
      <c r="I159" s="367">
        <v>1221.8097261849432</v>
      </c>
      <c r="J159" s="402">
        <v>0.8430621131663748</v>
      </c>
      <c r="K159" s="99">
        <v>-988.34161217285623</v>
      </c>
      <c r="L159" s="403">
        <v>-0.45231708320508057</v>
      </c>
      <c r="M159" s="99">
        <v>-804.87637814988261</v>
      </c>
      <c r="N159" s="403">
        <v>-0.44375453660475167</v>
      </c>
      <c r="O159" s="248">
        <v>106.05864597460743</v>
      </c>
      <c r="P159" s="248">
        <v>40.583059491960967</v>
      </c>
      <c r="Q159" s="248">
        <v>146.6417054665684</v>
      </c>
      <c r="R159" s="403">
        <v>0.12253614630713067</v>
      </c>
      <c r="S159" s="100">
        <v>6204.6984824962728</v>
      </c>
      <c r="T159" s="259">
        <v>2886.7337375549778</v>
      </c>
      <c r="U159" s="262">
        <f t="shared" si="22"/>
        <v>0.46524964036505245</v>
      </c>
      <c r="V159" s="101">
        <f t="shared" si="23"/>
        <v>0.35620608230887174</v>
      </c>
      <c r="W159" s="260">
        <f t="shared" si="24"/>
        <v>0.42324988629529742</v>
      </c>
      <c r="X159" s="262">
        <f t="shared" si="25"/>
        <v>0.55281722340913553</v>
      </c>
      <c r="Y159" s="262">
        <f t="shared" si="26"/>
        <v>0.48646805404613297</v>
      </c>
      <c r="Z159" s="102">
        <v>20.75</v>
      </c>
      <c r="AA159" s="382">
        <f t="shared" si="27"/>
        <v>8.36</v>
      </c>
      <c r="AB159" s="263">
        <f t="shared" si="28"/>
        <v>0.40289156626506023</v>
      </c>
      <c r="AC159" s="207">
        <v>499</v>
      </c>
      <c r="AD159" s="87" t="s">
        <v>160</v>
      </c>
      <c r="AE159" s="96">
        <v>19453</v>
      </c>
      <c r="AF159" s="96">
        <v>30609253.678658504</v>
      </c>
      <c r="AG159" s="103">
        <v>4674352.2173989695</v>
      </c>
      <c r="AH159" s="93">
        <f t="shared" si="29"/>
        <v>35283605.896057472</v>
      </c>
      <c r="AI159" s="227">
        <v>-1321634</v>
      </c>
      <c r="AJ159" s="104">
        <v>9032102.0890167914</v>
      </c>
      <c r="AK159" s="94">
        <v>42994073.985074267</v>
      </c>
      <c r="AL159" s="92">
        <v>2210.151338357799</v>
      </c>
      <c r="AM159" s="105">
        <v>3716942.5971084535</v>
      </c>
      <c r="AN159" s="106">
        <v>9.4633759283329275E-2</v>
      </c>
      <c r="AO159" s="105">
        <v>190.55387908353873</v>
      </c>
      <c r="AP159" s="107">
        <v>6.9233590327987704E-2</v>
      </c>
      <c r="AQ159" s="107">
        <v>0.11675255191694434</v>
      </c>
    </row>
    <row r="160" spans="1:43" x14ac:dyDescent="0.25">
      <c r="A160" s="95">
        <v>500</v>
      </c>
      <c r="B160" s="87" t="s">
        <v>161</v>
      </c>
      <c r="C160" s="248">
        <v>10267</v>
      </c>
      <c r="D160" s="200">
        <v>784.52700604734252</v>
      </c>
      <c r="E160" s="200">
        <v>91.698752170264129</v>
      </c>
      <c r="F160" s="200">
        <v>219.42502927792825</v>
      </c>
      <c r="G160" s="200">
        <v>124.47965948607882</v>
      </c>
      <c r="H160" s="282">
        <v>-55.405376448816597</v>
      </c>
      <c r="I160" s="367">
        <v>1164.725070532797</v>
      </c>
      <c r="J160" s="402">
        <v>0.68834647274539573</v>
      </c>
      <c r="K160" s="99">
        <v>-256.61676147113894</v>
      </c>
      <c r="L160" s="403">
        <v>-0.18377765063867829</v>
      </c>
      <c r="M160" s="99">
        <v>-368.30460351740646</v>
      </c>
      <c r="N160" s="403">
        <v>-0.31947823121926688</v>
      </c>
      <c r="O160" s="248">
        <v>219.42502927792825</v>
      </c>
      <c r="P160" s="248">
        <v>124.47965948607882</v>
      </c>
      <c r="Q160" s="248">
        <v>343.90468876400706</v>
      </c>
      <c r="R160" s="403">
        <v>0.30174306001777346</v>
      </c>
      <c r="S160" s="100">
        <v>5487.6955293659294</v>
      </c>
      <c r="T160" s="259">
        <v>2733.778012938355</v>
      </c>
      <c r="U160" s="262">
        <f t="shared" si="22"/>
        <v>0.49816503089671721</v>
      </c>
      <c r="V160" s="101">
        <f t="shared" si="23"/>
        <v>0.25900522804117088</v>
      </c>
      <c r="W160" s="260">
        <f t="shared" si="24"/>
        <v>0.42604961522860152</v>
      </c>
      <c r="X160" s="262">
        <f t="shared" si="25"/>
        <v>0.81945457757382834</v>
      </c>
      <c r="Y160" s="262">
        <f t="shared" si="26"/>
        <v>0.57749681553488297</v>
      </c>
      <c r="Z160" s="102">
        <v>19.5</v>
      </c>
      <c r="AA160" s="382">
        <f t="shared" si="27"/>
        <v>7.1099999999999994</v>
      </c>
      <c r="AB160" s="263">
        <f t="shared" si="28"/>
        <v>0.36461538461538456</v>
      </c>
      <c r="AC160" s="207">
        <v>500</v>
      </c>
      <c r="AD160" s="87" t="s">
        <v>161</v>
      </c>
      <c r="AE160" s="96">
        <v>10267</v>
      </c>
      <c r="AF160" s="96">
        <v>11417210.362136094</v>
      </c>
      <c r="AG160" s="103">
        <v>418911.77326518437</v>
      </c>
      <c r="AH160" s="93">
        <f t="shared" si="29"/>
        <v>11836122.135401279</v>
      </c>
      <c r="AI160" s="227">
        <v>-568847</v>
      </c>
      <c r="AJ160" s="104">
        <v>3325641.4537831368</v>
      </c>
      <c r="AK160" s="94">
        <v>14592916.589184415</v>
      </c>
      <c r="AL160" s="92">
        <v>1421.3418320039364</v>
      </c>
      <c r="AM160" s="105">
        <v>1271072.7659399435</v>
      </c>
      <c r="AN160" s="106">
        <v>9.5412675813097758E-2</v>
      </c>
      <c r="AO160" s="105">
        <v>110.65275061427951</v>
      </c>
      <c r="AP160" s="107">
        <v>5.001132059335367E-2</v>
      </c>
      <c r="AQ160" s="107">
        <v>0.15675648754309734</v>
      </c>
    </row>
    <row r="161" spans="1:43" x14ac:dyDescent="0.25">
      <c r="A161" s="95">
        <v>503</v>
      </c>
      <c r="B161" s="87" t="s">
        <v>162</v>
      </c>
      <c r="C161" s="248">
        <v>7645</v>
      </c>
      <c r="D161" s="200">
        <v>524.30158741596483</v>
      </c>
      <c r="E161" s="200">
        <v>167.34109272477335</v>
      </c>
      <c r="F161" s="200">
        <v>-56.564737468394455</v>
      </c>
      <c r="G161" s="200">
        <v>-84.935230418594443</v>
      </c>
      <c r="H161" s="282">
        <v>-24.702550686723349</v>
      </c>
      <c r="I161" s="367">
        <v>525.44016156702594</v>
      </c>
      <c r="J161" s="402">
        <v>0.97571205144167394</v>
      </c>
      <c r="K161" s="99">
        <v>-2010.2999611632545</v>
      </c>
      <c r="L161" s="403">
        <v>-0.78907926711166443</v>
      </c>
      <c r="M161" s="99">
        <v>-1458.0630312386618</v>
      </c>
      <c r="N161" s="403">
        <v>-0.73551707769492314</v>
      </c>
      <c r="O161" s="248">
        <v>-56.564737468394455</v>
      </c>
      <c r="P161" s="248">
        <v>-84.935230418594443</v>
      </c>
      <c r="Q161" s="248">
        <v>-141.49996788698888</v>
      </c>
      <c r="R161" s="403">
        <v>-0.26332787704571597</v>
      </c>
      <c r="S161" s="100">
        <v>6442.1092217135383</v>
      </c>
      <c r="T161" s="259">
        <v>2311.5654832528076</v>
      </c>
      <c r="U161" s="262">
        <f t="shared" si="22"/>
        <v>0.35882121890475394</v>
      </c>
      <c r="V161" s="101">
        <f t="shared" si="23"/>
        <v>0.39361954842109903</v>
      </c>
      <c r="W161" s="260">
        <f t="shared" si="24"/>
        <v>0.2273092263116997</v>
      </c>
      <c r="X161" s="262">
        <f t="shared" si="25"/>
        <v>0.20721372701287477</v>
      </c>
      <c r="Y161" s="262">
        <f t="shared" si="26"/>
        <v>0.26301596266730498</v>
      </c>
      <c r="Z161" s="102">
        <v>21.25</v>
      </c>
      <c r="AA161" s="382">
        <f t="shared" si="27"/>
        <v>8.86</v>
      </c>
      <c r="AB161" s="263">
        <f t="shared" si="28"/>
        <v>0.4169411764705882</v>
      </c>
      <c r="AC161" s="207">
        <v>503</v>
      </c>
      <c r="AD161" s="87" t="s">
        <v>162</v>
      </c>
      <c r="AE161" s="96">
        <v>7645</v>
      </c>
      <c r="AF161" s="96">
        <v>10844055.812800316</v>
      </c>
      <c r="AG161" s="103">
        <v>4311121.6968143051</v>
      </c>
      <c r="AH161" s="93">
        <f t="shared" si="29"/>
        <v>15155177.50961462</v>
      </c>
      <c r="AI161" s="227">
        <v>-188851</v>
      </c>
      <c r="AJ161" s="104">
        <v>4419406.7286583744</v>
      </c>
      <c r="AK161" s="94">
        <v>19385733.238272995</v>
      </c>
      <c r="AL161" s="92">
        <v>2535.7401227302807</v>
      </c>
      <c r="AM161" s="105">
        <v>1363572.7462482303</v>
      </c>
      <c r="AN161" s="106">
        <v>7.5660892424725873E-2</v>
      </c>
      <c r="AO161" s="105">
        <v>181.13331687389655</v>
      </c>
      <c r="AP161" s="107">
        <v>7.2796822318047516E-2</v>
      </c>
      <c r="AQ161" s="107">
        <v>0.10674766662909185</v>
      </c>
    </row>
    <row r="162" spans="1:43" x14ac:dyDescent="0.25">
      <c r="A162" s="95">
        <v>504</v>
      </c>
      <c r="B162" s="87" t="s">
        <v>163</v>
      </c>
      <c r="C162" s="248">
        <v>1871</v>
      </c>
      <c r="D162" s="200">
        <v>738.09192931874975</v>
      </c>
      <c r="E162" s="200">
        <v>188.89662826255713</v>
      </c>
      <c r="F162" s="200">
        <v>22.012989828964777</v>
      </c>
      <c r="G162" s="200">
        <v>88.545606081606891</v>
      </c>
      <c r="H162" s="282">
        <v>-267.53340459647245</v>
      </c>
      <c r="I162" s="367">
        <v>770.01374889540614</v>
      </c>
      <c r="J162" s="402">
        <v>0.94182214081645743</v>
      </c>
      <c r="K162" s="99">
        <v>-2082.9807607246453</v>
      </c>
      <c r="L162" s="403">
        <v>-0.72662141315103346</v>
      </c>
      <c r="M162" s="99">
        <v>-1735.7180494379973</v>
      </c>
      <c r="N162" s="403">
        <v>-0.70163758103615959</v>
      </c>
      <c r="O162" s="248">
        <v>22.012989828964777</v>
      </c>
      <c r="P162" s="248">
        <v>88.545606081606891</v>
      </c>
      <c r="Q162" s="248">
        <v>110.55859591057167</v>
      </c>
      <c r="R162" s="403">
        <v>0.14107529069212804</v>
      </c>
      <c r="S162" s="100">
        <v>6706.056039551042</v>
      </c>
      <c r="T162" s="259">
        <v>2736.8931401846939</v>
      </c>
      <c r="U162" s="262">
        <f t="shared" si="22"/>
        <v>0.408122616936545</v>
      </c>
      <c r="V162" s="101">
        <f t="shared" si="23"/>
        <v>0.42543553062987138</v>
      </c>
      <c r="W162" s="260">
        <f t="shared" si="24"/>
        <v>0.28134593111788181</v>
      </c>
      <c r="X162" s="262">
        <f t="shared" si="25"/>
        <v>0.26989668094312352</v>
      </c>
      <c r="Y162" s="262">
        <f t="shared" si="26"/>
        <v>0.23114490783673383</v>
      </c>
      <c r="Z162" s="102">
        <v>21.5</v>
      </c>
      <c r="AA162" s="382">
        <f t="shared" si="27"/>
        <v>9.11</v>
      </c>
      <c r="AB162" s="263">
        <f t="shared" si="28"/>
        <v>0.42372093023255814</v>
      </c>
      <c r="AC162" s="207">
        <v>504</v>
      </c>
      <c r="AD162" s="87" t="s">
        <v>163</v>
      </c>
      <c r="AE162" s="96">
        <v>1871</v>
      </c>
      <c r="AF162" s="96">
        <v>3334295.472745182</v>
      </c>
      <c r="AG162" s="103">
        <v>1294202.9975086919</v>
      </c>
      <c r="AH162" s="93">
        <f t="shared" si="29"/>
        <v>4628498.4702538736</v>
      </c>
      <c r="AI162" s="227">
        <v>-500555</v>
      </c>
      <c r="AJ162" s="104">
        <v>1210009.2572452431</v>
      </c>
      <c r="AK162" s="94">
        <v>5337952.7274991162</v>
      </c>
      <c r="AL162" s="92">
        <v>2852.9945096200513</v>
      </c>
      <c r="AM162" s="105">
        <v>199585.57757425867</v>
      </c>
      <c r="AN162" s="106">
        <v>3.8842218111482626E-2</v>
      </c>
      <c r="AO162" s="105">
        <v>122.7250356961099</v>
      </c>
      <c r="AP162" s="107">
        <v>2.5622978349569836E-2</v>
      </c>
      <c r="AQ162" s="107">
        <v>9.9530886859640066E-2</v>
      </c>
    </row>
    <row r="163" spans="1:43" x14ac:dyDescent="0.25">
      <c r="A163" s="95">
        <v>505</v>
      </c>
      <c r="B163" s="87" t="s">
        <v>164</v>
      </c>
      <c r="C163" s="248">
        <v>20783</v>
      </c>
      <c r="D163" s="200">
        <v>701.90364367348172</v>
      </c>
      <c r="E163" s="200">
        <v>130.08899873400568</v>
      </c>
      <c r="F163" s="200">
        <v>-133.78877153910037</v>
      </c>
      <c r="G163" s="200">
        <v>-74.401311532334319</v>
      </c>
      <c r="H163" s="282">
        <v>-100.15392388009431</v>
      </c>
      <c r="I163" s="367">
        <v>523.64863545595847</v>
      </c>
      <c r="J163" s="402">
        <v>1.3622809433978462</v>
      </c>
      <c r="K163" s="99">
        <v>-1154.8786502691507</v>
      </c>
      <c r="L163" s="403">
        <v>-0.69149436155605448</v>
      </c>
      <c r="M163" s="99">
        <v>-625.73212794248968</v>
      </c>
      <c r="N163" s="403">
        <v>-0.47131309755299922</v>
      </c>
      <c r="O163" s="248">
        <v>-133.78877153910037</v>
      </c>
      <c r="P163" s="248">
        <v>-74.401311532334319</v>
      </c>
      <c r="Q163" s="248">
        <v>-208.19008307143469</v>
      </c>
      <c r="R163" s="403">
        <v>-0.40406312936104949</v>
      </c>
      <c r="S163" s="100">
        <v>6208.036888803349</v>
      </c>
      <c r="T163" s="259">
        <v>2727.7766565650004</v>
      </c>
      <c r="U163" s="262">
        <f t="shared" si="22"/>
        <v>0.43939440203468283</v>
      </c>
      <c r="V163" s="101">
        <f t="shared" si="23"/>
        <v>0.27037972160772056</v>
      </c>
      <c r="W163" s="260">
        <f t="shared" si="24"/>
        <v>0.19196902876768951</v>
      </c>
      <c r="X163" s="262">
        <f t="shared" si="25"/>
        <v>0.31196909332918399</v>
      </c>
      <c r="Y163" s="262">
        <f t="shared" si="26"/>
        <v>0.43600048968596011</v>
      </c>
      <c r="Z163" s="102">
        <v>20.999999999999996</v>
      </c>
      <c r="AA163" s="382">
        <f t="shared" si="27"/>
        <v>8.6099999999999959</v>
      </c>
      <c r="AB163" s="263">
        <f t="shared" si="28"/>
        <v>0.40999999999999986</v>
      </c>
      <c r="AC163" s="207">
        <v>505</v>
      </c>
      <c r="AD163" s="87" t="s">
        <v>164</v>
      </c>
      <c r="AE163" s="96">
        <v>20783</v>
      </c>
      <c r="AF163" s="96">
        <v>23739309.143954791</v>
      </c>
      <c r="AG163" s="103">
        <v>3852945.0975399436</v>
      </c>
      <c r="AH163" s="93">
        <f t="shared" si="29"/>
        <v>27592254.241494734</v>
      </c>
      <c r="AI163" s="227">
        <v>-2081499</v>
      </c>
      <c r="AJ163" s="104">
        <v>9374077.3377302065</v>
      </c>
      <c r="AK163" s="94">
        <v>34884832.579224944</v>
      </c>
      <c r="AL163" s="92">
        <v>1678.5272857251091</v>
      </c>
      <c r="AM163" s="105">
        <v>1923759.7872512601</v>
      </c>
      <c r="AN163" s="106">
        <v>5.8364598731134532E-2</v>
      </c>
      <c r="AO163" s="105">
        <v>87.818690967438897</v>
      </c>
      <c r="AP163" s="107">
        <v>2.7295535643744095E-2</v>
      </c>
      <c r="AQ163" s="107">
        <v>0.12154560015306881</v>
      </c>
    </row>
    <row r="164" spans="1:43" x14ac:dyDescent="0.25">
      <c r="A164" s="95">
        <v>508</v>
      </c>
      <c r="B164" s="87" t="s">
        <v>166</v>
      </c>
      <c r="C164" s="248">
        <v>9673</v>
      </c>
      <c r="D164" s="200">
        <v>38.760463332521226</v>
      </c>
      <c r="E164" s="200">
        <v>158.53342162403709</v>
      </c>
      <c r="F164" s="200">
        <v>38.303790664467869</v>
      </c>
      <c r="G164" s="200">
        <v>29.872055162855105</v>
      </c>
      <c r="H164" s="282">
        <v>-116.42137909645405</v>
      </c>
      <c r="I164" s="367">
        <v>149.04835168742724</v>
      </c>
      <c r="J164" s="402">
        <v>0.23781767699740727</v>
      </c>
      <c r="K164" s="99">
        <v>-2581.9215962798626</v>
      </c>
      <c r="L164" s="403">
        <v>-0.94062311321047598</v>
      </c>
      <c r="M164" s="99">
        <v>-2253.6753341552735</v>
      </c>
      <c r="N164" s="403">
        <v>-0.98309201794222645</v>
      </c>
      <c r="O164" s="248">
        <v>38.303790664467869</v>
      </c>
      <c r="P164" s="248">
        <v>29.872055162855105</v>
      </c>
      <c r="Q164" s="248">
        <v>68.175845827322973</v>
      </c>
      <c r="R164" s="403">
        <v>0.41829792236729457</v>
      </c>
      <c r="S164" s="100">
        <v>7264.0536545022223</v>
      </c>
      <c r="T164" s="259">
        <v>2441.9169115453396</v>
      </c>
      <c r="U164" s="262">
        <f t="shared" si="22"/>
        <v>0.33616449267715037</v>
      </c>
      <c r="V164" s="101">
        <f t="shared" si="23"/>
        <v>0.37595674231765192</v>
      </c>
      <c r="W164" s="260">
        <f t="shared" si="24"/>
        <v>6.1037437835304423E-2</v>
      </c>
      <c r="X164" s="262">
        <f t="shared" si="25"/>
        <v>5.4577075005298625E-2</v>
      </c>
      <c r="Y164" s="262">
        <f t="shared" si="26"/>
        <v>2.9613107211340476E-2</v>
      </c>
      <c r="Z164" s="102">
        <v>22.500000000000004</v>
      </c>
      <c r="AA164" s="382">
        <f t="shared" si="27"/>
        <v>10.110000000000003</v>
      </c>
      <c r="AB164" s="263">
        <f t="shared" si="28"/>
        <v>0.44933333333333342</v>
      </c>
      <c r="AC164" s="207">
        <v>508</v>
      </c>
      <c r="AD164" s="87" t="s">
        <v>166</v>
      </c>
      <c r="AE164" s="96">
        <v>9673</v>
      </c>
      <c r="AF164" s="96">
        <v>19228686.124074284</v>
      </c>
      <c r="AG164" s="103">
        <v>2946045.3450251571</v>
      </c>
      <c r="AH164" s="93">
        <f t="shared" si="29"/>
        <v>22174731.46909944</v>
      </c>
      <c r="AI164" s="227">
        <v>-1126144</v>
      </c>
      <c r="AJ164" s="104">
        <v>5368084.8375881538</v>
      </c>
      <c r="AK164" s="94">
        <v>26416672.306687593</v>
      </c>
      <c r="AL164" s="92">
        <v>2730.9699479672895</v>
      </c>
      <c r="AM164" s="105">
        <v>614139.96694880351</v>
      </c>
      <c r="AN164" s="106">
        <v>2.3801538502597249E-2</v>
      </c>
      <c r="AO164" s="105">
        <v>112.75256189536776</v>
      </c>
      <c r="AP164" s="107">
        <v>9.1706588665985134E-3</v>
      </c>
      <c r="AQ164" s="107">
        <v>0.11355926978347175</v>
      </c>
    </row>
    <row r="165" spans="1:43" x14ac:dyDescent="0.25">
      <c r="A165" s="95">
        <v>507</v>
      </c>
      <c r="B165" s="87" t="s">
        <v>165</v>
      </c>
      <c r="C165" s="248">
        <v>5676</v>
      </c>
      <c r="D165" s="200">
        <v>146.92113749860815</v>
      </c>
      <c r="E165" s="200">
        <v>184.71132533915093</v>
      </c>
      <c r="F165" s="200">
        <v>27.764376411166708</v>
      </c>
      <c r="G165" s="200">
        <v>88.590212435157113</v>
      </c>
      <c r="H165" s="282">
        <v>0.48995771670190275</v>
      </c>
      <c r="I165" s="367">
        <v>448.47700940078482</v>
      </c>
      <c r="J165" s="402">
        <v>0.36286729209551877</v>
      </c>
      <c r="K165" s="99">
        <v>-3121.5813180021278</v>
      </c>
      <c r="L165" s="403">
        <v>-0.88518565029059415</v>
      </c>
      <c r="M165" s="99">
        <v>-2780.3898656531055</v>
      </c>
      <c r="N165" s="403">
        <v>-0.94981020556393769</v>
      </c>
      <c r="O165" s="248">
        <v>27.764376411166708</v>
      </c>
      <c r="P165" s="248">
        <v>88.590212435157113</v>
      </c>
      <c r="Q165" s="248">
        <v>116.35458884632382</v>
      </c>
      <c r="R165" s="403">
        <v>0.28737372509080228</v>
      </c>
      <c r="S165" s="100">
        <v>7531.2491190979563</v>
      </c>
      <c r="T165" s="259">
        <v>2553.8690381860151</v>
      </c>
      <c r="U165" s="262">
        <f t="shared" si="22"/>
        <v>0.33910298249328141</v>
      </c>
      <c r="V165" s="101">
        <f t="shared" si="23"/>
        <v>0.47403269642878448</v>
      </c>
      <c r="W165" s="260">
        <f t="shared" si="24"/>
        <v>0.1756068939695252</v>
      </c>
      <c r="X165" s="262">
        <f t="shared" si="25"/>
        <v>0.12562175972263051</v>
      </c>
      <c r="Y165" s="262">
        <f t="shared" si="26"/>
        <v>9.3029970408373686E-2</v>
      </c>
      <c r="Z165" s="102">
        <v>20.750000000000004</v>
      </c>
      <c r="AA165" s="382">
        <f t="shared" si="27"/>
        <v>8.360000000000003</v>
      </c>
      <c r="AB165" s="263">
        <f t="shared" si="28"/>
        <v>0.40289156626506034</v>
      </c>
      <c r="AC165" s="207">
        <v>507</v>
      </c>
      <c r="AD165" s="87" t="s">
        <v>165</v>
      </c>
      <c r="AE165" s="96">
        <v>5676</v>
      </c>
      <c r="AF165" s="96">
        <v>13412086.340751713</v>
      </c>
      <c r="AG165" s="103">
        <v>3203330.9131374126</v>
      </c>
      <c r="AH165" s="93">
        <f t="shared" si="29"/>
        <v>16615417.253889125</v>
      </c>
      <c r="AI165" s="227">
        <v>2781</v>
      </c>
      <c r="AJ165" s="104">
        <v>3645452.8124498068</v>
      </c>
      <c r="AK165" s="94">
        <v>20263651.06633893</v>
      </c>
      <c r="AL165" s="92">
        <v>3570.0583274029123</v>
      </c>
      <c r="AM165" s="105">
        <v>773845.63829934224</v>
      </c>
      <c r="AN165" s="106">
        <v>3.9705149502725474E-2</v>
      </c>
      <c r="AO165" s="105">
        <v>204.52466688839195</v>
      </c>
      <c r="AP165" s="107">
        <v>1.1759403873742302E-2</v>
      </c>
      <c r="AQ165" s="107">
        <v>0.10063811166697745</v>
      </c>
    </row>
    <row r="166" spans="1:43" x14ac:dyDescent="0.25">
      <c r="A166" s="95">
        <v>529</v>
      </c>
      <c r="B166" s="87" t="s">
        <v>167</v>
      </c>
      <c r="C166" s="248">
        <v>19427</v>
      </c>
      <c r="D166" s="200">
        <v>198.70384734270297</v>
      </c>
      <c r="E166" s="200">
        <v>105.27981502137044</v>
      </c>
      <c r="F166" s="200">
        <v>73.865744869928648</v>
      </c>
      <c r="G166" s="200">
        <v>-22.870683081477168</v>
      </c>
      <c r="H166" s="282">
        <v>-54.760539455397129</v>
      </c>
      <c r="I166" s="367">
        <v>300.21818469712781</v>
      </c>
      <c r="J166" s="402">
        <v>0.62831011410763671</v>
      </c>
      <c r="K166" s="99">
        <v>-769.26937143294708</v>
      </c>
      <c r="L166" s="403">
        <v>-0.7086639989726643</v>
      </c>
      <c r="M166" s="99">
        <v>-554.81326386323087</v>
      </c>
      <c r="N166" s="403">
        <v>-0.73629816179662333</v>
      </c>
      <c r="O166" s="248">
        <v>73.865744869928648</v>
      </c>
      <c r="P166" s="248">
        <v>-22.870683081477168</v>
      </c>
      <c r="Q166" s="248">
        <v>50.99506178845148</v>
      </c>
      <c r="R166" s="403">
        <v>0.16124857932905329</v>
      </c>
      <c r="S166" s="100">
        <v>6148.895300355176</v>
      </c>
      <c r="T166" s="259">
        <v>2619.7532908653229</v>
      </c>
      <c r="U166" s="262">
        <f t="shared" si="22"/>
        <v>0.42605267497626759</v>
      </c>
      <c r="V166" s="101">
        <f t="shared" si="23"/>
        <v>0.17393165827173843</v>
      </c>
      <c r="W166" s="260">
        <f t="shared" si="24"/>
        <v>0.11459788436718163</v>
      </c>
      <c r="X166" s="262">
        <f t="shared" si="25"/>
        <v>0.28071218124637459</v>
      </c>
      <c r="Y166" s="262">
        <f t="shared" si="26"/>
        <v>0.23303040926486943</v>
      </c>
      <c r="Z166" s="102">
        <v>19</v>
      </c>
      <c r="AA166" s="382">
        <f t="shared" si="27"/>
        <v>6.6099999999999994</v>
      </c>
      <c r="AB166" s="263">
        <f t="shared" si="28"/>
        <v>0.34789473684210526</v>
      </c>
      <c r="AC166" s="207">
        <v>529</v>
      </c>
      <c r="AD166" s="87" t="s">
        <v>167</v>
      </c>
      <c r="AE166" s="96">
        <v>19427</v>
      </c>
      <c r="AF166" s="96">
        <v>20142467.378507145</v>
      </c>
      <c r="AG166" s="103">
        <v>-5503890.4591094684</v>
      </c>
      <c r="AH166" s="93">
        <f t="shared" si="29"/>
        <v>14638576.919397676</v>
      </c>
      <c r="AI166" s="227">
        <v>-1063833</v>
      </c>
      <c r="AJ166" s="104">
        <v>7202190.8335412871</v>
      </c>
      <c r="AK166" s="94">
        <v>20776934.752938963</v>
      </c>
      <c r="AL166" s="92">
        <v>1069.4875561300748</v>
      </c>
      <c r="AM166" s="105">
        <v>1737326.1391054876</v>
      </c>
      <c r="AN166" s="106">
        <v>9.124799644480143E-2</v>
      </c>
      <c r="AO166" s="105">
        <v>83.694420900009845</v>
      </c>
      <c r="AP166" s="107">
        <v>8.3757694096126878E-2</v>
      </c>
      <c r="AQ166" s="107">
        <v>0.14598324920892436</v>
      </c>
    </row>
    <row r="167" spans="1:43" x14ac:dyDescent="0.25">
      <c r="A167" s="95">
        <v>531</v>
      </c>
      <c r="B167" s="87" t="s">
        <v>168</v>
      </c>
      <c r="C167" s="248">
        <v>5256</v>
      </c>
      <c r="D167" s="200">
        <v>556.59652746795064</v>
      </c>
      <c r="E167" s="200">
        <v>154.5018016558098</v>
      </c>
      <c r="F167" s="200">
        <v>18.75432414019415</v>
      </c>
      <c r="G167" s="200">
        <v>-37.484627457068001</v>
      </c>
      <c r="H167" s="282">
        <v>-34.514079147640793</v>
      </c>
      <c r="I167" s="367">
        <v>657.85394665924582</v>
      </c>
      <c r="J167" s="402">
        <v>0.86400328282103478</v>
      </c>
      <c r="K167" s="99">
        <v>-1901.3833427926306</v>
      </c>
      <c r="L167" s="403">
        <v>-0.74693232732259451</v>
      </c>
      <c r="M167" s="99">
        <v>-1500.738455600841</v>
      </c>
      <c r="N167" s="403">
        <v>-0.72945751078528198</v>
      </c>
      <c r="O167" s="248">
        <v>18.75432414019415</v>
      </c>
      <c r="P167" s="248">
        <v>-37.484627457068001</v>
      </c>
      <c r="Q167" s="248">
        <v>-18.730303316873851</v>
      </c>
      <c r="R167" s="403">
        <v>-2.9074999133810727E-2</v>
      </c>
      <c r="S167" s="100">
        <v>6397.8310502283102</v>
      </c>
      <c r="T167" s="259">
        <v>2416.4449034095705</v>
      </c>
      <c r="U167" s="262">
        <f t="shared" si="22"/>
        <v>0.37769751724271278</v>
      </c>
      <c r="V167" s="101">
        <f t="shared" si="23"/>
        <v>0.40001639139260303</v>
      </c>
      <c r="W167" s="260">
        <f t="shared" si="24"/>
        <v>0.27224040810159705</v>
      </c>
      <c r="X167" s="262">
        <f t="shared" si="25"/>
        <v>0.25705078203207232</v>
      </c>
      <c r="Y167" s="262">
        <f t="shared" si="26"/>
        <v>0.2643694872549418</v>
      </c>
      <c r="Z167" s="102">
        <v>21.75</v>
      </c>
      <c r="AA167" s="382">
        <f t="shared" si="27"/>
        <v>9.36</v>
      </c>
      <c r="AB167" s="263">
        <f t="shared" si="28"/>
        <v>0.43034482758620685</v>
      </c>
      <c r="AC167" s="207">
        <v>531</v>
      </c>
      <c r="AD167" s="87" t="s">
        <v>168</v>
      </c>
      <c r="AE167" s="96">
        <v>5256</v>
      </c>
      <c r="AF167" s="96">
        <v>7339538.9104668815</v>
      </c>
      <c r="AG167" s="103">
        <v>3473813.760542687</v>
      </c>
      <c r="AH167" s="93">
        <f t="shared" si="29"/>
        <v>10813352.671009568</v>
      </c>
      <c r="AI167" s="227">
        <v>-181406</v>
      </c>
      <c r="AJ167" s="104">
        <v>2819404.5223494945</v>
      </c>
      <c r="AK167" s="94">
        <v>13451351.193359062</v>
      </c>
      <c r="AL167" s="92">
        <v>2559.2372894518762</v>
      </c>
      <c r="AM167" s="105">
        <v>719878.53045352921</v>
      </c>
      <c r="AN167" s="106">
        <v>5.6543225557163547E-2</v>
      </c>
      <c r="AO167" s="105">
        <v>170.14502769441106</v>
      </c>
      <c r="AP167" s="107">
        <v>3.5114940292321872E-2</v>
      </c>
      <c r="AQ167" s="107">
        <v>0.11083882593443439</v>
      </c>
    </row>
    <row r="168" spans="1:43" x14ac:dyDescent="0.25">
      <c r="A168" s="95">
        <v>535</v>
      </c>
      <c r="B168" s="87" t="s">
        <v>169</v>
      </c>
      <c r="C168" s="248">
        <v>10500</v>
      </c>
      <c r="D168" s="200">
        <v>1392.5820584231208</v>
      </c>
      <c r="E168" s="200">
        <v>171.56868401962794</v>
      </c>
      <c r="F168" s="200">
        <v>37.112920919797908</v>
      </c>
      <c r="G168" s="200">
        <v>-44.390220418969989</v>
      </c>
      <c r="H168" s="282">
        <v>-87.978285714285718</v>
      </c>
      <c r="I168" s="367">
        <v>1468.895157229291</v>
      </c>
      <c r="J168" s="402">
        <v>0.94991096163648137</v>
      </c>
      <c r="K168" s="99">
        <v>-2693.8708846383906</v>
      </c>
      <c r="L168" s="403">
        <v>-0.64758315276363465</v>
      </c>
      <c r="M168" s="99">
        <v>-2266.4088723705454</v>
      </c>
      <c r="N168" s="403">
        <v>-0.61940816887429173</v>
      </c>
      <c r="O168" s="248">
        <v>37.112920919797908</v>
      </c>
      <c r="P168" s="248">
        <v>-44.390220418969989</v>
      </c>
      <c r="Q168" s="248">
        <v>-7.2772994991720807</v>
      </c>
      <c r="R168" s="403">
        <v>-4.9640066260819666E-3</v>
      </c>
      <c r="S168" s="100">
        <v>7279.1290476190479</v>
      </c>
      <c r="T168" s="259">
        <v>2987.5452420279271</v>
      </c>
      <c r="U168" s="262">
        <f t="shared" si="22"/>
        <v>0.41042619556320853</v>
      </c>
      <c r="V168" s="101">
        <f t="shared" si="23"/>
        <v>0.57187693948485419</v>
      </c>
      <c r="W168" s="260">
        <f t="shared" si="24"/>
        <v>0.49167294157266522</v>
      </c>
      <c r="X168" s="262">
        <f t="shared" si="25"/>
        <v>0.35286517244919463</v>
      </c>
      <c r="Y168" s="262">
        <f t="shared" si="26"/>
        <v>0.35461336089552564</v>
      </c>
      <c r="Z168" s="102">
        <v>22</v>
      </c>
      <c r="AA168" s="382">
        <f t="shared" si="27"/>
        <v>9.61</v>
      </c>
      <c r="AB168" s="263">
        <f t="shared" si="28"/>
        <v>0.43681818181818177</v>
      </c>
      <c r="AC168" s="207">
        <v>535</v>
      </c>
      <c r="AD168" s="87" t="s">
        <v>169</v>
      </c>
      <c r="AE168" s="96">
        <v>10500</v>
      </c>
      <c r="AF168" s="96">
        <v>26925203.144507404</v>
      </c>
      <c r="AG168" s="103">
        <v>11494201.628826091</v>
      </c>
      <c r="AH168" s="93">
        <f t="shared" si="29"/>
        <v>38419404.773333497</v>
      </c>
      <c r="AI168" s="227">
        <v>-923772</v>
      </c>
      <c r="AJ168" s="104">
        <v>6213410.6662771665</v>
      </c>
      <c r="AK168" s="94">
        <v>43709043.43961066</v>
      </c>
      <c r="AL168" s="92">
        <v>4162.7660418676824</v>
      </c>
      <c r="AM168" s="105">
        <v>2742870.8990065232</v>
      </c>
      <c r="AN168" s="106">
        <v>6.6954531724629437E-2</v>
      </c>
      <c r="AO168" s="105">
        <v>312.19996041226977</v>
      </c>
      <c r="AP168" s="107">
        <v>5.8946942358929721E-2</v>
      </c>
      <c r="AQ168" s="107">
        <v>0.10177797206840755</v>
      </c>
    </row>
    <row r="169" spans="1:43" x14ac:dyDescent="0.25">
      <c r="A169" s="95">
        <v>536</v>
      </c>
      <c r="B169" s="87" t="s">
        <v>170</v>
      </c>
      <c r="C169" s="248">
        <v>34476</v>
      </c>
      <c r="D169" s="200">
        <v>571.11098379386385</v>
      </c>
      <c r="E169" s="200">
        <v>111.04948661630849</v>
      </c>
      <c r="F169" s="200">
        <v>48.036701166684182</v>
      </c>
      <c r="G169" s="200">
        <v>26.617105143563094</v>
      </c>
      <c r="H169" s="282">
        <v>-63.416434621185751</v>
      </c>
      <c r="I169" s="367">
        <v>693.39784209923391</v>
      </c>
      <c r="J169" s="402">
        <v>0.82784710231723746</v>
      </c>
      <c r="K169" s="99">
        <v>-799.18758108963902</v>
      </c>
      <c r="L169" s="403">
        <v>-0.53670518252529564</v>
      </c>
      <c r="M169" s="99">
        <v>-593.83990433960139</v>
      </c>
      <c r="N169" s="403">
        <v>-0.50975531276780039</v>
      </c>
      <c r="O169" s="248">
        <v>48.036701166684182</v>
      </c>
      <c r="P169" s="248">
        <v>26.617105143563094</v>
      </c>
      <c r="Q169" s="248">
        <v>74.653806310247276</v>
      </c>
      <c r="R169" s="403">
        <v>0.10821353289397991</v>
      </c>
      <c r="S169" s="100">
        <v>5674.0964439030049</v>
      </c>
      <c r="T169" s="259">
        <v>2527.600654294758</v>
      </c>
      <c r="U169" s="262">
        <f t="shared" si="22"/>
        <v>0.44546311104929215</v>
      </c>
      <c r="V169" s="101">
        <f t="shared" si="23"/>
        <v>0.26305252967504683</v>
      </c>
      <c r="W169" s="260">
        <f t="shared" si="24"/>
        <v>0.27433045679943585</v>
      </c>
      <c r="X169" s="262">
        <f t="shared" si="25"/>
        <v>0.46456157974382872</v>
      </c>
      <c r="Y169" s="262">
        <f t="shared" si="26"/>
        <v>0.41454514172264578</v>
      </c>
      <c r="Z169" s="102">
        <v>21</v>
      </c>
      <c r="AA169" s="382">
        <f t="shared" si="27"/>
        <v>8.61</v>
      </c>
      <c r="AB169" s="263">
        <f t="shared" si="28"/>
        <v>0.41</v>
      </c>
      <c r="AC169" s="207">
        <v>536</v>
      </c>
      <c r="AD169" s="87" t="s">
        <v>170</v>
      </c>
      <c r="AE169" s="96">
        <v>34476</v>
      </c>
      <c r="AF169" s="96">
        <v>37030044.444852181</v>
      </c>
      <c r="AG169" s="103">
        <v>3132802.3744371678</v>
      </c>
      <c r="AH169" s="93">
        <f t="shared" si="29"/>
        <v>40162846.819289349</v>
      </c>
      <c r="AI169" s="227">
        <v>-2186345</v>
      </c>
      <c r="AJ169" s="104">
        <v>13481873.230570234</v>
      </c>
      <c r="AK169" s="94">
        <v>51458375.049859583</v>
      </c>
      <c r="AL169" s="92">
        <v>1492.5854231888729</v>
      </c>
      <c r="AM169" s="105">
        <v>4713718.7357785478</v>
      </c>
      <c r="AN169" s="106">
        <v>0.10083973458071227</v>
      </c>
      <c r="AO169" s="105">
        <v>114.86558723493863</v>
      </c>
      <c r="AP169" s="107">
        <v>7.9882511197074679E-2</v>
      </c>
      <c r="AQ169" s="107">
        <v>0.136695063404215</v>
      </c>
    </row>
    <row r="170" spans="1:43" x14ac:dyDescent="0.25">
      <c r="A170" s="95">
        <v>538</v>
      </c>
      <c r="B170" s="87" t="s">
        <v>171</v>
      </c>
      <c r="C170" s="248">
        <v>4693</v>
      </c>
      <c r="D170" s="200">
        <v>869.68917732015552</v>
      </c>
      <c r="E170" s="200">
        <v>149.42394041682687</v>
      </c>
      <c r="F170" s="200">
        <v>69.001947059325389</v>
      </c>
      <c r="G170" s="200">
        <v>1.9519070056073247</v>
      </c>
      <c r="H170" s="282">
        <v>151.25761772853187</v>
      </c>
      <c r="I170" s="367">
        <v>1241.3245895304469</v>
      </c>
      <c r="J170" s="402">
        <v>0.70490993808507185</v>
      </c>
      <c r="K170" s="99">
        <v>-1091.8111941689726</v>
      </c>
      <c r="L170" s="403">
        <v>-0.46948101832801992</v>
      </c>
      <c r="M170" s="99">
        <v>-795.27270281684264</v>
      </c>
      <c r="N170" s="403">
        <v>-0.47765219871064263</v>
      </c>
      <c r="O170" s="248">
        <v>69.001947059325389</v>
      </c>
      <c r="P170" s="248">
        <v>1.9519070056073247</v>
      </c>
      <c r="Q170" s="248">
        <v>70.953854064932713</v>
      </c>
      <c r="R170" s="403">
        <v>5.7510290089992352E-2</v>
      </c>
      <c r="S170" s="100">
        <v>6289.927125506073</v>
      </c>
      <c r="T170" s="259">
        <v>2973.9380559980623</v>
      </c>
      <c r="U170" s="262">
        <f t="shared" si="22"/>
        <v>0.47280962031158447</v>
      </c>
      <c r="V170" s="101">
        <f t="shared" si="23"/>
        <v>0.37093208508543746</v>
      </c>
      <c r="W170" s="260">
        <f t="shared" si="24"/>
        <v>0.41740095662949334</v>
      </c>
      <c r="X170" s="262">
        <f t="shared" si="25"/>
        <v>0.53204129746885231</v>
      </c>
      <c r="Y170" s="262">
        <f t="shared" si="26"/>
        <v>0.50162992811750307</v>
      </c>
      <c r="Z170" s="102">
        <v>21.5</v>
      </c>
      <c r="AA170" s="382">
        <f t="shared" si="27"/>
        <v>9.11</v>
      </c>
      <c r="AB170" s="263">
        <f t="shared" si="28"/>
        <v>0.42372093023255814</v>
      </c>
      <c r="AC170" s="207">
        <v>538</v>
      </c>
      <c r="AD170" s="87" t="s">
        <v>171</v>
      </c>
      <c r="AE170" s="96">
        <v>4693</v>
      </c>
      <c r="AF170" s="96">
        <v>5634453.2115925355</v>
      </c>
      <c r="AG170" s="103">
        <v>2179212.8918903964</v>
      </c>
      <c r="AH170" s="93">
        <f t="shared" si="29"/>
        <v>7813666.1034829319</v>
      </c>
      <c r="AI170" s="226">
        <v>709852</v>
      </c>
      <c r="AJ170" s="104">
        <v>2425888.1294184453</v>
      </c>
      <c r="AK170" s="94">
        <v>10949406.232901378</v>
      </c>
      <c r="AL170" s="92">
        <v>2333.1357836994198</v>
      </c>
      <c r="AM170" s="105">
        <v>853958.04764164798</v>
      </c>
      <c r="AN170" s="106">
        <v>8.4588423611395902E-2</v>
      </c>
      <c r="AO170" s="105">
        <v>192.00149202185275</v>
      </c>
      <c r="AP170" s="107">
        <v>7.8935585013584442E-2</v>
      </c>
      <c r="AQ170" s="107">
        <v>0.11325913650172059</v>
      </c>
    </row>
    <row r="171" spans="1:43" x14ac:dyDescent="0.25">
      <c r="A171" s="95">
        <v>541</v>
      </c>
      <c r="B171" s="87" t="s">
        <v>172</v>
      </c>
      <c r="C171" s="248">
        <v>9501</v>
      </c>
      <c r="D171" s="200">
        <v>600.95891041235529</v>
      </c>
      <c r="E171" s="200">
        <v>196.26388210303557</v>
      </c>
      <c r="F171" s="200">
        <v>505.60245992888844</v>
      </c>
      <c r="G171" s="200">
        <v>361.38496286367763</v>
      </c>
      <c r="H171" s="282">
        <v>-101.27765498368593</v>
      </c>
      <c r="I171" s="367">
        <v>1562.932560324271</v>
      </c>
      <c r="J171" s="402">
        <v>0.38518102499099999</v>
      </c>
      <c r="K171" s="99">
        <v>-3019.2409676240168</v>
      </c>
      <c r="L171" s="403">
        <v>-0.65930358906654285</v>
      </c>
      <c r="M171" s="99">
        <v>-3407.8622035560202</v>
      </c>
      <c r="N171" s="403">
        <v>-0.85009086379076182</v>
      </c>
      <c r="O171" s="248">
        <v>505.60245992888844</v>
      </c>
      <c r="P171" s="248">
        <v>361.38496286367763</v>
      </c>
      <c r="Q171" s="248">
        <v>866.98742279256612</v>
      </c>
      <c r="R171" s="403">
        <v>0.55569041140667041</v>
      </c>
      <c r="S171" s="100">
        <v>7982.3410167350803</v>
      </c>
      <c r="T171" s="259">
        <v>3281.4028798758322</v>
      </c>
      <c r="U171" s="262">
        <f t="shared" si="22"/>
        <v>0.41108277296050483</v>
      </c>
      <c r="V171" s="101">
        <f t="shared" si="23"/>
        <v>0.57403880870808488</v>
      </c>
      <c r="W171" s="260">
        <f t="shared" si="24"/>
        <v>0.47630011234201514</v>
      </c>
      <c r="X171" s="262">
        <f t="shared" si="25"/>
        <v>0.34108977994643708</v>
      </c>
      <c r="Y171" s="262">
        <f t="shared" si="26"/>
        <v>0.15188100871494514</v>
      </c>
      <c r="Z171" s="102">
        <v>21</v>
      </c>
      <c r="AA171" s="382">
        <f t="shared" si="27"/>
        <v>8.61</v>
      </c>
      <c r="AB171" s="263">
        <f t="shared" si="28"/>
        <v>0.41</v>
      </c>
      <c r="AC171" s="207">
        <v>541</v>
      </c>
      <c r="AD171" s="87" t="s">
        <v>172</v>
      </c>
      <c r="AE171" s="96">
        <v>9501</v>
      </c>
      <c r="AF171" s="96">
        <v>29783734.260173354</v>
      </c>
      <c r="AG171" s="103">
        <v>8304075.1436401801</v>
      </c>
      <c r="AH171" s="93">
        <f t="shared" si="29"/>
        <v>38087809.403813533</v>
      </c>
      <c r="AI171" s="227">
        <v>-962239</v>
      </c>
      <c r="AJ171" s="104">
        <v>6409660.2852231525</v>
      </c>
      <c r="AK171" s="94">
        <v>43535230.689036682</v>
      </c>
      <c r="AL171" s="92">
        <v>4582.1735279482882</v>
      </c>
      <c r="AM171" s="105">
        <v>2096965.1374113858</v>
      </c>
      <c r="AN171" s="106">
        <v>5.0604558600526137E-2</v>
      </c>
      <c r="AO171" s="105">
        <v>243.99664859053064</v>
      </c>
      <c r="AP171" s="107">
        <v>4.1791545718689482E-2</v>
      </c>
      <c r="AQ171" s="107">
        <v>9.2574576972171085E-2</v>
      </c>
    </row>
    <row r="172" spans="1:43" x14ac:dyDescent="0.25">
      <c r="A172" s="95">
        <v>543</v>
      </c>
      <c r="B172" s="87" t="s">
        <v>173</v>
      </c>
      <c r="C172" s="248">
        <v>43663</v>
      </c>
      <c r="D172" s="200">
        <v>621.16614322545934</v>
      </c>
      <c r="E172" s="200">
        <v>101.09418643312159</v>
      </c>
      <c r="F172" s="200">
        <v>-12.964857732960519</v>
      </c>
      <c r="G172" s="200">
        <v>7.8299530762966603</v>
      </c>
      <c r="H172" s="282">
        <v>-151.23981403018573</v>
      </c>
      <c r="I172" s="367">
        <v>565.88561097173147</v>
      </c>
      <c r="J172" s="402">
        <v>1.0993537364333343</v>
      </c>
      <c r="K172" s="99">
        <v>-443.88805892971629</v>
      </c>
      <c r="L172" s="403">
        <v>-0.43996510393981958</v>
      </c>
      <c r="M172" s="99">
        <v>-184.81768640431721</v>
      </c>
      <c r="N172" s="403">
        <v>-0.22930694092114978</v>
      </c>
      <c r="O172" s="248">
        <v>-12.964857732960519</v>
      </c>
      <c r="P172" s="248">
        <v>7.8299530762966603</v>
      </c>
      <c r="Q172" s="248">
        <v>-5.134904656663859</v>
      </c>
      <c r="R172" s="403">
        <v>-9.0878691346888106E-3</v>
      </c>
      <c r="S172" s="100">
        <v>5760.0762331951537</v>
      </c>
      <c r="T172" s="259">
        <v>2690.8866158253431</v>
      </c>
      <c r="U172" s="262">
        <f t="shared" si="22"/>
        <v>0.46716163239608549</v>
      </c>
      <c r="V172" s="101">
        <f t="shared" si="23"/>
        <v>0.17530560864492573</v>
      </c>
      <c r="W172" s="260">
        <f t="shared" si="24"/>
        <v>0.21029708485066145</v>
      </c>
      <c r="X172" s="262">
        <f t="shared" si="25"/>
        <v>0.5604083646060618</v>
      </c>
      <c r="Y172" s="262">
        <f t="shared" si="26"/>
        <v>0.56549356816179019</v>
      </c>
      <c r="Z172" s="102">
        <v>19.75</v>
      </c>
      <c r="AA172" s="382">
        <f t="shared" si="27"/>
        <v>7.3599999999999994</v>
      </c>
      <c r="AB172" s="263">
        <f t="shared" si="28"/>
        <v>0.37265822784810126</v>
      </c>
      <c r="AC172" s="207">
        <v>543</v>
      </c>
      <c r="AD172" s="87" t="s">
        <v>173</v>
      </c>
      <c r="AE172" s="96">
        <v>43663</v>
      </c>
      <c r="AF172" s="96">
        <v>41759598.481664777</v>
      </c>
      <c r="AG172" s="103">
        <v>-6567926.5285398457</v>
      </c>
      <c r="AH172" s="93">
        <f t="shared" si="29"/>
        <v>35191671.953124933</v>
      </c>
      <c r="AI172" s="227">
        <v>-6603584</v>
      </c>
      <c r="AJ172" s="104">
        <v>15501659.795781972</v>
      </c>
      <c r="AK172" s="94">
        <v>44089747.748906903</v>
      </c>
      <c r="AL172" s="92">
        <v>1009.7736699014475</v>
      </c>
      <c r="AM172" s="105">
        <v>2525196.0215076134</v>
      </c>
      <c r="AN172" s="106">
        <v>6.0753596912799322E-2</v>
      </c>
      <c r="AO172" s="105">
        <v>42.998805914303375</v>
      </c>
      <c r="AP172" s="107">
        <v>1.5858269795725466E-2</v>
      </c>
      <c r="AQ172" s="107">
        <v>0.14291574901124426</v>
      </c>
    </row>
    <row r="173" spans="1:43" x14ac:dyDescent="0.25">
      <c r="A173" s="95">
        <v>545</v>
      </c>
      <c r="B173" s="87" t="s">
        <v>174</v>
      </c>
      <c r="C173" s="248">
        <v>9558</v>
      </c>
      <c r="D173" s="200">
        <v>1103.6937987314047</v>
      </c>
      <c r="E173" s="200">
        <v>208.95979933914492</v>
      </c>
      <c r="F173" s="200">
        <v>200.10478743231909</v>
      </c>
      <c r="G173" s="200">
        <v>169.14024673609003</v>
      </c>
      <c r="H173" s="282">
        <v>35.798702657459721</v>
      </c>
      <c r="I173" s="367">
        <v>1717.6973348964184</v>
      </c>
      <c r="J173" s="402">
        <v>0.65070083004237833</v>
      </c>
      <c r="K173" s="99">
        <v>-2185.7446189140855</v>
      </c>
      <c r="L173" s="403">
        <v>-0.56305960603068372</v>
      </c>
      <c r="M173" s="99">
        <v>-2049.6376040737896</v>
      </c>
      <c r="N173" s="403">
        <v>-0.64999118146936219</v>
      </c>
      <c r="O173" s="248">
        <v>200.10478743231909</v>
      </c>
      <c r="P173" s="248">
        <v>169.14024673609003</v>
      </c>
      <c r="Q173" s="248">
        <v>369.24503416840912</v>
      </c>
      <c r="R173" s="403">
        <v>0.21769448238141445</v>
      </c>
      <c r="S173" s="100">
        <v>7202.7592592592591</v>
      </c>
      <c r="T173" s="259">
        <v>3115.2411874608852</v>
      </c>
      <c r="U173" s="262">
        <f t="shared" si="22"/>
        <v>0.43250663743289686</v>
      </c>
      <c r="V173" s="101">
        <f t="shared" si="23"/>
        <v>0.54193702903405638</v>
      </c>
      <c r="W173" s="260">
        <f t="shared" si="24"/>
        <v>0.55138502335238071</v>
      </c>
      <c r="X173" s="262">
        <f t="shared" si="25"/>
        <v>0.44004684973466002</v>
      </c>
      <c r="Y173" s="262">
        <f t="shared" si="26"/>
        <v>0.34545212063718866</v>
      </c>
      <c r="Z173" s="102">
        <v>21</v>
      </c>
      <c r="AA173" s="382">
        <f t="shared" si="27"/>
        <v>8.61</v>
      </c>
      <c r="AB173" s="263">
        <f t="shared" si="28"/>
        <v>0.41</v>
      </c>
      <c r="AC173" s="207">
        <v>545</v>
      </c>
      <c r="AD173" s="87" t="s">
        <v>174</v>
      </c>
      <c r="AE173" s="96">
        <v>9558</v>
      </c>
      <c r="AF173" s="96">
        <v>22957402.476173267</v>
      </c>
      <c r="AG173" s="103">
        <v>7182139.0718387812</v>
      </c>
      <c r="AH173" s="93">
        <f t="shared" si="29"/>
        <v>30139541.548012048</v>
      </c>
      <c r="AI173" s="226">
        <v>342164</v>
      </c>
      <c r="AJ173" s="104">
        <v>6827392.6465087468</v>
      </c>
      <c r="AK173" s="94">
        <v>37309098.194520794</v>
      </c>
      <c r="AL173" s="92">
        <v>3903.4419538105035</v>
      </c>
      <c r="AM173" s="105">
        <v>2634204.8910876811</v>
      </c>
      <c r="AN173" s="106">
        <v>7.5968651670713927E-2</v>
      </c>
      <c r="AO173" s="105">
        <v>245.36691388718737</v>
      </c>
      <c r="AP173" s="107">
        <v>6.4057051154682298E-2</v>
      </c>
      <c r="AQ173" s="107">
        <v>9.8808782194538924E-2</v>
      </c>
    </row>
    <row r="174" spans="1:43" x14ac:dyDescent="0.25">
      <c r="A174" s="95">
        <v>560</v>
      </c>
      <c r="B174" s="87" t="s">
        <v>175</v>
      </c>
      <c r="C174" s="248">
        <v>15882</v>
      </c>
      <c r="D174" s="200">
        <v>661.31353958059378</v>
      </c>
      <c r="E174" s="200">
        <v>158.83322955775262</v>
      </c>
      <c r="F174" s="200">
        <v>66.172994520945366</v>
      </c>
      <c r="G174" s="200">
        <v>46.78503289529948</v>
      </c>
      <c r="H174" s="282">
        <v>-121.39094572471981</v>
      </c>
      <c r="I174" s="367">
        <v>811.71385082987149</v>
      </c>
      <c r="J174" s="402">
        <v>0.82716050267509711</v>
      </c>
      <c r="K174" s="99">
        <v>-1615.4066557433639</v>
      </c>
      <c r="L174" s="403">
        <v>-0.6689317323777082</v>
      </c>
      <c r="M174" s="99">
        <v>-1338.8786749053234</v>
      </c>
      <c r="N174" s="403">
        <v>-0.66937500566636166</v>
      </c>
      <c r="O174" s="248">
        <v>66.172994520945366</v>
      </c>
      <c r="P174" s="248">
        <v>46.78503289529948</v>
      </c>
      <c r="Q174" s="248">
        <v>112.95802741624485</v>
      </c>
      <c r="R174" s="403">
        <v>0.14128611187677295</v>
      </c>
      <c r="S174" s="100">
        <v>6336.1037652688574</v>
      </c>
      <c r="T174" s="259">
        <v>2664.9008853886535</v>
      </c>
      <c r="U174" s="262">
        <f t="shared" si="22"/>
        <v>0.42058984260898935</v>
      </c>
      <c r="V174" s="101">
        <f t="shared" si="23"/>
        <v>0.38306198832749799</v>
      </c>
      <c r="W174" s="260">
        <f t="shared" si="24"/>
        <v>0.30459438671074246</v>
      </c>
      <c r="X174" s="262">
        <f t="shared" si="25"/>
        <v>0.33443491933406361</v>
      </c>
      <c r="Y174" s="262">
        <f t="shared" si="26"/>
        <v>0.28789498565119659</v>
      </c>
      <c r="Z174" s="102">
        <v>21.25</v>
      </c>
      <c r="AA174" s="382">
        <f t="shared" si="27"/>
        <v>8.86</v>
      </c>
      <c r="AB174" s="263">
        <f t="shared" si="28"/>
        <v>0.4169411764705882</v>
      </c>
      <c r="AC174" s="207">
        <v>560</v>
      </c>
      <c r="AD174" s="87" t="s">
        <v>175</v>
      </c>
      <c r="AE174" s="96">
        <v>15882</v>
      </c>
      <c r="AF174" s="96">
        <v>21840793.089433618</v>
      </c>
      <c r="AG174" s="103">
        <v>9926259.6610317193</v>
      </c>
      <c r="AH174" s="93">
        <f t="shared" si="29"/>
        <v>31767052.750465337</v>
      </c>
      <c r="AI174" s="227">
        <v>-1927931</v>
      </c>
      <c r="AJ174" s="104">
        <v>8708406.1349307839</v>
      </c>
      <c r="AK174" s="94">
        <v>38547527.885396123</v>
      </c>
      <c r="AL174" s="92">
        <v>2427.1205065732352</v>
      </c>
      <c r="AM174" s="105">
        <v>2392933.157936804</v>
      </c>
      <c r="AN174" s="106">
        <v>6.6186142479959201E-2</v>
      </c>
      <c r="AO174" s="105">
        <v>167.88194333763431</v>
      </c>
      <c r="AP174" s="107">
        <v>4.4272561507634256E-2</v>
      </c>
      <c r="AQ174" s="107">
        <v>0.10846697692722573</v>
      </c>
    </row>
    <row r="175" spans="1:43" x14ac:dyDescent="0.25">
      <c r="A175" s="95">
        <v>561</v>
      </c>
      <c r="B175" s="87" t="s">
        <v>176</v>
      </c>
      <c r="C175" s="248">
        <v>1334</v>
      </c>
      <c r="D175" s="200">
        <v>682.21329404860057</v>
      </c>
      <c r="E175" s="200">
        <v>199.17658940394455</v>
      </c>
      <c r="F175" s="200">
        <v>71.088285187487614</v>
      </c>
      <c r="G175" s="200">
        <v>105.78515281550895</v>
      </c>
      <c r="H175" s="282">
        <v>-222.62593703148426</v>
      </c>
      <c r="I175" s="367">
        <v>835.63738442405747</v>
      </c>
      <c r="J175" s="402">
        <v>0.81804767555011759</v>
      </c>
      <c r="K175" s="99">
        <v>-2319.8322308979014</v>
      </c>
      <c r="L175" s="403">
        <v>-0.73557077551194705</v>
      </c>
      <c r="M175" s="99">
        <v>-2014.6062122513588</v>
      </c>
      <c r="N175" s="403">
        <v>-0.74703042140754972</v>
      </c>
      <c r="O175" s="248">
        <v>71.088285187487614</v>
      </c>
      <c r="P175" s="248">
        <v>105.78515281550895</v>
      </c>
      <c r="Q175" s="248">
        <v>176.87343800299658</v>
      </c>
      <c r="R175" s="403">
        <v>0.212090421114839</v>
      </c>
      <c r="S175" s="100">
        <v>6499.4152923538231</v>
      </c>
      <c r="T175" s="259">
        <v>2394.7195219763489</v>
      </c>
      <c r="U175" s="262">
        <f t="shared" si="22"/>
        <v>0.36845153206221404</v>
      </c>
      <c r="V175" s="101">
        <f t="shared" si="23"/>
        <v>0.48550053710741975</v>
      </c>
      <c r="W175" s="260">
        <f t="shared" si="24"/>
        <v>0.34895000301931411</v>
      </c>
      <c r="X175" s="262">
        <f t="shared" si="25"/>
        <v>0.26482187639090787</v>
      </c>
      <c r="Y175" s="262">
        <f t="shared" si="26"/>
        <v>0.20876890819113336</v>
      </c>
      <c r="Z175" s="102">
        <v>21</v>
      </c>
      <c r="AA175" s="382">
        <f t="shared" si="27"/>
        <v>8.61</v>
      </c>
      <c r="AB175" s="263">
        <f t="shared" si="28"/>
        <v>0.41</v>
      </c>
      <c r="AC175" s="207">
        <v>561</v>
      </c>
      <c r="AD175" s="87" t="s">
        <v>176</v>
      </c>
      <c r="AE175" s="96">
        <v>1334</v>
      </c>
      <c r="AF175" s="96">
        <v>2666642.3752184939</v>
      </c>
      <c r="AG175" s="103">
        <v>930914.84618565219</v>
      </c>
      <c r="AH175" s="93">
        <f t="shared" si="29"/>
        <v>3597557.2214041459</v>
      </c>
      <c r="AI175" s="227">
        <v>-296983</v>
      </c>
      <c r="AJ175" s="104">
        <v>908822.2454353472</v>
      </c>
      <c r="AK175" s="94">
        <v>4209396.4668394933</v>
      </c>
      <c r="AL175" s="92">
        <v>3155.4696153219588</v>
      </c>
      <c r="AM175" s="105">
        <v>161820.9645751873</v>
      </c>
      <c r="AN175" s="106">
        <v>3.997972724280522E-2</v>
      </c>
      <c r="AO175" s="105">
        <v>109.8898544007352</v>
      </c>
      <c r="AP175" s="107">
        <v>2.2227150182331679E-2</v>
      </c>
      <c r="AQ175" s="107">
        <v>9.8310436163433268E-2</v>
      </c>
    </row>
    <row r="176" spans="1:43" x14ac:dyDescent="0.25">
      <c r="A176" s="95">
        <v>562</v>
      </c>
      <c r="B176" s="87" t="s">
        <v>177</v>
      </c>
      <c r="C176" s="248">
        <v>9008</v>
      </c>
      <c r="D176" s="200">
        <v>540.53884038328238</v>
      </c>
      <c r="E176" s="200">
        <v>170.54983757585089</v>
      </c>
      <c r="F176" s="200">
        <v>56.4289864201942</v>
      </c>
      <c r="G176" s="200">
        <v>30.806981032001605</v>
      </c>
      <c r="H176" s="282">
        <v>-64.778863232682056</v>
      </c>
      <c r="I176" s="367">
        <v>733.54578217864707</v>
      </c>
      <c r="J176" s="402">
        <v>0.72912056403796888</v>
      </c>
      <c r="K176" s="99">
        <v>-2206.6067233661424</v>
      </c>
      <c r="L176" s="403">
        <v>-0.74851888237135988</v>
      </c>
      <c r="M176" s="99">
        <v>-1874.1913728593843</v>
      </c>
      <c r="N176" s="403">
        <v>-0.77614938620517382</v>
      </c>
      <c r="O176" s="248">
        <v>56.4289864201942</v>
      </c>
      <c r="P176" s="248">
        <v>30.806981032001605</v>
      </c>
      <c r="Q176" s="248">
        <v>87.235967452195808</v>
      </c>
      <c r="R176" s="403">
        <v>0.11767061502563225</v>
      </c>
      <c r="S176" s="100">
        <v>6857.7136989342807</v>
      </c>
      <c r="T176" s="259">
        <v>2712.4580848636297</v>
      </c>
      <c r="U176" s="262">
        <f t="shared" si="22"/>
        <v>0.39553387673287638</v>
      </c>
      <c r="V176" s="101">
        <f t="shared" si="23"/>
        <v>0.4287365490340756</v>
      </c>
      <c r="W176" s="260">
        <f t="shared" si="24"/>
        <v>0.2704358036985211</v>
      </c>
      <c r="X176" s="262">
        <f t="shared" si="25"/>
        <v>0.24949242625859175</v>
      </c>
      <c r="Y176" s="262">
        <f t="shared" si="26"/>
        <v>0.21982186757577551</v>
      </c>
      <c r="Z176" s="102">
        <v>22</v>
      </c>
      <c r="AA176" s="382">
        <f t="shared" si="27"/>
        <v>9.61</v>
      </c>
      <c r="AB176" s="263">
        <f t="shared" si="28"/>
        <v>0.43681818181818177</v>
      </c>
      <c r="AC176" s="207">
        <v>562</v>
      </c>
      <c r="AD176" s="87" t="s">
        <v>177</v>
      </c>
      <c r="AE176" s="96">
        <v>9008</v>
      </c>
      <c r="AF176" s="96">
        <v>15898465.501495533</v>
      </c>
      <c r="AG176" s="103">
        <v>5853424.2593944091</v>
      </c>
      <c r="AH176" s="93">
        <f t="shared" si="29"/>
        <v>21751889.76088994</v>
      </c>
      <c r="AI176" s="227">
        <v>-583528</v>
      </c>
      <c r="AJ176" s="104">
        <v>5316532.00905752</v>
      </c>
      <c r="AK176" s="94">
        <v>26484893.769947462</v>
      </c>
      <c r="AL176" s="92">
        <v>2940.1525055447892</v>
      </c>
      <c r="AM176" s="105">
        <v>1207420.1684304252</v>
      </c>
      <c r="AN176" s="106">
        <v>4.7766647389870541E-2</v>
      </c>
      <c r="AO176" s="105">
        <v>180.00033241560868</v>
      </c>
      <c r="AP176" s="107">
        <v>3.6686525448179186E-2</v>
      </c>
      <c r="AQ176" s="107">
        <v>0.10565124639849488</v>
      </c>
    </row>
    <row r="177" spans="1:43" x14ac:dyDescent="0.25">
      <c r="A177" s="95">
        <v>563</v>
      </c>
      <c r="B177" s="87" t="s">
        <v>178</v>
      </c>
      <c r="C177" s="248">
        <v>7155</v>
      </c>
      <c r="D177" s="200">
        <v>886.53772578659198</v>
      </c>
      <c r="E177" s="200">
        <v>167.55764940244242</v>
      </c>
      <c r="F177" s="200">
        <v>102.29077767822371</v>
      </c>
      <c r="G177" s="200">
        <v>-14.148637101058284</v>
      </c>
      <c r="H177" s="282">
        <v>-48.277428371767996</v>
      </c>
      <c r="I177" s="367">
        <v>1093.9600873944319</v>
      </c>
      <c r="J177" s="402">
        <v>0.80229156897474929</v>
      </c>
      <c r="K177" s="99">
        <v>-2959.6513569528024</v>
      </c>
      <c r="L177" s="403">
        <v>-0.72814272791835422</v>
      </c>
      <c r="M177" s="99">
        <v>-2634.8354304919158</v>
      </c>
      <c r="N177" s="403">
        <v>-0.7482409030676227</v>
      </c>
      <c r="O177" s="248">
        <v>102.29077767822371</v>
      </c>
      <c r="P177" s="248">
        <v>-14.148637101058284</v>
      </c>
      <c r="Q177" s="248">
        <v>88.142140577165421</v>
      </c>
      <c r="R177" s="403">
        <v>7.9766144405985159E-2</v>
      </c>
      <c r="S177" s="100">
        <v>7759.6086652690428</v>
      </c>
      <c r="T177" s="259">
        <v>2986.4953141132114</v>
      </c>
      <c r="U177" s="262">
        <f t="shared" si="22"/>
        <v>0.38487705281844431</v>
      </c>
      <c r="V177" s="101">
        <f t="shared" si="23"/>
        <v>0.52239895324755881</v>
      </c>
      <c r="W177" s="260">
        <f t="shared" si="24"/>
        <v>0.36630229494241295</v>
      </c>
      <c r="X177" s="262">
        <f t="shared" si="25"/>
        <v>0.26987295215972423</v>
      </c>
      <c r="Y177" s="262">
        <f t="shared" si="26"/>
        <v>0.248128850193543</v>
      </c>
      <c r="Z177" s="102">
        <v>22</v>
      </c>
      <c r="AA177" s="382">
        <f t="shared" si="27"/>
        <v>9.61</v>
      </c>
      <c r="AB177" s="263">
        <f t="shared" si="28"/>
        <v>0.43681818181818177</v>
      </c>
      <c r="AC177" s="207">
        <v>563</v>
      </c>
      <c r="AD177" s="87" t="s">
        <v>178</v>
      </c>
      <c r="AE177" s="96">
        <v>7155</v>
      </c>
      <c r="AF177" s="96">
        <v>19546522.493419517</v>
      </c>
      <c r="AG177" s="103">
        <v>5648902.4397532102</v>
      </c>
      <c r="AH177" s="93">
        <f t="shared" si="29"/>
        <v>25195424.933172725</v>
      </c>
      <c r="AI177" s="227">
        <v>-345425</v>
      </c>
      <c r="AJ177" s="104">
        <v>4153589.9511317387</v>
      </c>
      <c r="AK177" s="94">
        <v>29003589.884304464</v>
      </c>
      <c r="AL177" s="92">
        <v>4053.6114443472347</v>
      </c>
      <c r="AM177" s="105">
        <v>1611636.0420061536</v>
      </c>
      <c r="AN177" s="106">
        <v>5.8836111191071211E-2</v>
      </c>
      <c r="AO177" s="105">
        <v>295.11064271464556</v>
      </c>
      <c r="AP177" s="107">
        <v>5.4155328868604968E-2</v>
      </c>
      <c r="AQ177" s="107">
        <v>0.10547687803150874</v>
      </c>
    </row>
    <row r="178" spans="1:43" x14ac:dyDescent="0.25">
      <c r="A178" s="95">
        <v>564</v>
      </c>
      <c r="B178" s="87" t="s">
        <v>179</v>
      </c>
      <c r="C178" s="248">
        <v>207327</v>
      </c>
      <c r="D178" s="200">
        <v>590.71023166157192</v>
      </c>
      <c r="E178" s="200">
        <v>127.34733048209314</v>
      </c>
      <c r="F178" s="200">
        <v>-162.13083974991611</v>
      </c>
      <c r="G178" s="200">
        <v>-95.827213450742917</v>
      </c>
      <c r="H178" s="282">
        <v>-8.7567128256329365</v>
      </c>
      <c r="I178" s="367">
        <v>451.34279611737321</v>
      </c>
      <c r="J178" s="402">
        <v>1.3347348047655769</v>
      </c>
      <c r="K178" s="99">
        <v>-1185.8824683802502</v>
      </c>
      <c r="L178" s="403">
        <v>-0.72822776202546746</v>
      </c>
      <c r="M178" s="99">
        <v>-612.1271966751342</v>
      </c>
      <c r="N178" s="403">
        <v>-0.50890268481384793</v>
      </c>
      <c r="O178" s="248">
        <v>-162.13083974991611</v>
      </c>
      <c r="P178" s="248">
        <v>-95.827213450742917</v>
      </c>
      <c r="Q178" s="248">
        <v>-257.95805320065904</v>
      </c>
      <c r="R178" s="403">
        <v>-0.58286715435419878</v>
      </c>
      <c r="S178" s="100">
        <v>6190.086189738915</v>
      </c>
      <c r="T178" s="259">
        <v>2733.527971416755</v>
      </c>
      <c r="U178" s="262">
        <f t="shared" si="22"/>
        <v>0.44159772378420625</v>
      </c>
      <c r="V178" s="101">
        <f t="shared" si="23"/>
        <v>0.26449151341569255</v>
      </c>
      <c r="W178" s="260">
        <f t="shared" si="24"/>
        <v>0.16511365562630317</v>
      </c>
      <c r="X178" s="262">
        <f t="shared" si="25"/>
        <v>0.27567544057895182</v>
      </c>
      <c r="Y178" s="262">
        <f t="shared" si="26"/>
        <v>0.43323351080566103</v>
      </c>
      <c r="Z178" s="102">
        <v>20.5</v>
      </c>
      <c r="AA178" s="382">
        <f t="shared" si="27"/>
        <v>8.11</v>
      </c>
      <c r="AB178" s="263">
        <f t="shared" si="28"/>
        <v>0.39560975609756094</v>
      </c>
      <c r="AC178" s="207">
        <v>564</v>
      </c>
      <c r="AD178" s="87" t="s">
        <v>179</v>
      </c>
      <c r="AE178" s="96">
        <v>207327</v>
      </c>
      <c r="AF178" s="96">
        <v>204122068.50922742</v>
      </c>
      <c r="AG178" s="103">
        <v>45258606.995536819</v>
      </c>
      <c r="AH178" s="93">
        <f t="shared" si="29"/>
        <v>249380675.50476426</v>
      </c>
      <c r="AI178" s="227">
        <v>-1815503</v>
      </c>
      <c r="AJ178" s="104">
        <v>91875829.907734528</v>
      </c>
      <c r="AK178" s="94">
        <v>339441002.41249877</v>
      </c>
      <c r="AL178" s="92">
        <v>1637.2252644976234</v>
      </c>
      <c r="AM178" s="105">
        <v>17740795.111878574</v>
      </c>
      <c r="AN178" s="106">
        <v>5.514698066482835E-2</v>
      </c>
      <c r="AO178" s="105">
        <v>71.6903341577015</v>
      </c>
      <c r="AP178" s="107">
        <v>2.2909149757291747E-2</v>
      </c>
      <c r="AQ178" s="107">
        <v>0.12676412861624708</v>
      </c>
    </row>
    <row r="179" spans="1:43" x14ac:dyDescent="0.25">
      <c r="A179" s="95">
        <v>309</v>
      </c>
      <c r="B179" s="87" t="s">
        <v>118</v>
      </c>
      <c r="C179" s="248">
        <v>6552</v>
      </c>
      <c r="D179" s="200">
        <v>643.22076512657327</v>
      </c>
      <c r="E179" s="200">
        <v>176.09075643171505</v>
      </c>
      <c r="F179" s="200">
        <v>70.084715524183054</v>
      </c>
      <c r="G179" s="200">
        <v>25.777166738763981</v>
      </c>
      <c r="H179" s="282">
        <v>-100.34554334554335</v>
      </c>
      <c r="I179" s="367">
        <v>814.82786047569198</v>
      </c>
      <c r="J179" s="402">
        <v>0.80074738627082487</v>
      </c>
      <c r="K179" s="99">
        <v>-2858.3900098753138</v>
      </c>
      <c r="L179" s="403">
        <v>-0.78062564543986801</v>
      </c>
      <c r="M179" s="99">
        <v>-2518.1938176153417</v>
      </c>
      <c r="N179" s="403">
        <v>-0.79654020430034711</v>
      </c>
      <c r="O179" s="248">
        <v>70.084715524183054</v>
      </c>
      <c r="P179" s="248">
        <v>25.777166738763981</v>
      </c>
      <c r="Q179" s="248">
        <v>95.861882262947034</v>
      </c>
      <c r="R179" s="403">
        <v>0.11933873380152969</v>
      </c>
      <c r="S179" s="100">
        <v>7018.1045482295485</v>
      </c>
      <c r="T179" s="259">
        <v>2392.750480134554</v>
      </c>
      <c r="U179" s="262">
        <f t="shared" si="22"/>
        <v>0.34093970297694853</v>
      </c>
      <c r="V179" s="101">
        <f t="shared" si="23"/>
        <v>0.52339172850846827</v>
      </c>
      <c r="W179" s="260">
        <f t="shared" si="24"/>
        <v>0.34054025576033775</v>
      </c>
      <c r="X179" s="262">
        <f t="shared" si="25"/>
        <v>0.22182943926433324</v>
      </c>
      <c r="Y179" s="262">
        <f t="shared" si="26"/>
        <v>0.1957319177868537</v>
      </c>
      <c r="Z179" s="102">
        <v>21.5</v>
      </c>
      <c r="AA179" s="382">
        <f t="shared" si="27"/>
        <v>9.11</v>
      </c>
      <c r="AB179" s="263">
        <f t="shared" si="28"/>
        <v>0.42372093023255814</v>
      </c>
      <c r="AC179" s="207">
        <v>309</v>
      </c>
      <c r="AD179" s="87" t="s">
        <v>118</v>
      </c>
      <c r="AE179" s="96">
        <v>6552</v>
      </c>
      <c r="AF179" s="96">
        <v>14185369.406632604</v>
      </c>
      <c r="AG179" s="103">
        <v>6528218.939492425</v>
      </c>
      <c r="AH179" s="93">
        <f t="shared" si="29"/>
        <v>20713588.346125029</v>
      </c>
      <c r="AI179" s="227">
        <v>-657464</v>
      </c>
      <c r="AJ179" s="104">
        <v>4010799.1404147623</v>
      </c>
      <c r="AK179" s="94">
        <v>24066923.486539792</v>
      </c>
      <c r="AL179" s="92">
        <v>3673.2178703510062</v>
      </c>
      <c r="AM179" s="105">
        <v>1729844.1769579351</v>
      </c>
      <c r="AN179" s="106">
        <v>7.7442719926946318E-2</v>
      </c>
      <c r="AO179" s="105">
        <v>333.34357166950849</v>
      </c>
      <c r="AP179" s="107">
        <v>6.5837990545174918E-2</v>
      </c>
      <c r="AQ179" s="107">
        <v>0.10303541433767038</v>
      </c>
    </row>
    <row r="180" spans="1:43" x14ac:dyDescent="0.25">
      <c r="A180" s="95">
        <v>576</v>
      </c>
      <c r="B180" s="87" t="s">
        <v>180</v>
      </c>
      <c r="C180" s="248">
        <v>2861</v>
      </c>
      <c r="D180" s="200">
        <v>162.78366909653698</v>
      </c>
      <c r="E180" s="200">
        <v>202.21851731620649</v>
      </c>
      <c r="F180" s="200">
        <v>256.86969288569327</v>
      </c>
      <c r="G180" s="200">
        <v>234.91021607868919</v>
      </c>
      <c r="H180" s="282">
        <v>-86.322963998601892</v>
      </c>
      <c r="I180" s="367">
        <v>770.45913137852403</v>
      </c>
      <c r="J180" s="402">
        <v>0.21128348948868422</v>
      </c>
      <c r="K180" s="99">
        <v>-3096.1514706845687</v>
      </c>
      <c r="L180" s="403">
        <v>-0.8007420313888638</v>
      </c>
      <c r="M180" s="99">
        <v>-3091.7640013102377</v>
      </c>
      <c r="N180" s="403">
        <v>-0.94998270556098785</v>
      </c>
      <c r="O180" s="248">
        <v>256.86969288569327</v>
      </c>
      <c r="P180" s="248">
        <v>234.91021607868919</v>
      </c>
      <c r="Q180" s="248">
        <v>491.77990896438246</v>
      </c>
      <c r="R180" s="403">
        <v>0.63830097824372378</v>
      </c>
      <c r="S180" s="100">
        <v>7371.1062565536522</v>
      </c>
      <c r="T180" s="259">
        <v>2537.3279569297015</v>
      </c>
      <c r="U180" s="262">
        <f t="shared" si="22"/>
        <v>0.34422620819958505</v>
      </c>
      <c r="V180" s="101">
        <f t="shared" si="23"/>
        <v>0.52456313441761726</v>
      </c>
      <c r="W180" s="260">
        <f t="shared" si="24"/>
        <v>0.30364980186117507</v>
      </c>
      <c r="X180" s="262">
        <f t="shared" si="25"/>
        <v>0.19925956106555781</v>
      </c>
      <c r="Y180" s="262">
        <f t="shared" si="26"/>
        <v>7.2073257717094066E-2</v>
      </c>
      <c r="Z180" s="102">
        <v>21</v>
      </c>
      <c r="AA180" s="382">
        <f t="shared" si="27"/>
        <v>8.61</v>
      </c>
      <c r="AB180" s="263">
        <f t="shared" si="28"/>
        <v>0.41</v>
      </c>
      <c r="AC180" s="207">
        <v>576</v>
      </c>
      <c r="AD180" s="87" t="s">
        <v>180</v>
      </c>
      <c r="AE180" s="96">
        <v>2861</v>
      </c>
      <c r="AF180" s="96">
        <v>7271415.5098695662</v>
      </c>
      <c r="AG180" s="103">
        <v>2039845.3751642159</v>
      </c>
      <c r="AH180" s="93">
        <f t="shared" si="29"/>
        <v>9311260.8850337826</v>
      </c>
      <c r="AI180" s="227">
        <v>-246970</v>
      </c>
      <c r="AJ180" s="104">
        <v>1998082.0474687258</v>
      </c>
      <c r="AK180" s="94">
        <v>11062372.932502508</v>
      </c>
      <c r="AL180" s="92">
        <v>3866.6106020630928</v>
      </c>
      <c r="AM180" s="105">
        <v>586710.08175417408</v>
      </c>
      <c r="AN180" s="106">
        <v>5.6006964916044635E-2</v>
      </c>
      <c r="AO180" s="105">
        <v>249.32370608645806</v>
      </c>
      <c r="AP180" s="107">
        <v>4.628891958667225E-2</v>
      </c>
      <c r="AQ180" s="107">
        <v>9.5839894742505871E-2</v>
      </c>
    </row>
    <row r="181" spans="1:43" x14ac:dyDescent="0.25">
      <c r="A181" s="95">
        <v>577</v>
      </c>
      <c r="B181" s="87" t="s">
        <v>181</v>
      </c>
      <c r="C181" s="248">
        <v>10922</v>
      </c>
      <c r="D181" s="200">
        <v>724.11163541945939</v>
      </c>
      <c r="E181" s="200">
        <v>129.26227915264039</v>
      </c>
      <c r="F181" s="200">
        <v>-97.059202987265479</v>
      </c>
      <c r="G181" s="200">
        <v>-100.33067222971576</v>
      </c>
      <c r="H181" s="282">
        <v>12.32402490386376</v>
      </c>
      <c r="I181" s="367">
        <v>668.30806425898231</v>
      </c>
      <c r="J181" s="402">
        <v>1.0781545382420712</v>
      </c>
      <c r="K181" s="99">
        <v>-1177.0181820417276</v>
      </c>
      <c r="L181" s="403">
        <v>-0.63669425247737366</v>
      </c>
      <c r="M181" s="99">
        <v>-660.06873611050264</v>
      </c>
      <c r="N181" s="403">
        <v>-0.47686612936211165</v>
      </c>
      <c r="O181" s="248">
        <v>-97.059202987265479</v>
      </c>
      <c r="P181" s="248">
        <v>-100.33067222971576</v>
      </c>
      <c r="Q181" s="248">
        <v>-197.38987521698124</v>
      </c>
      <c r="R181" s="403">
        <v>-0.29390052494453445</v>
      </c>
      <c r="S181" s="100">
        <v>5996.1572971983151</v>
      </c>
      <c r="T181" s="259">
        <v>2638.9574382533874</v>
      </c>
      <c r="U181" s="262">
        <f t="shared" si="22"/>
        <v>0.44010810715163051</v>
      </c>
      <c r="V181" s="101">
        <f t="shared" si="23"/>
        <v>0.30775147395865221</v>
      </c>
      <c r="W181" s="260">
        <f t="shared" si="24"/>
        <v>0.25324700374906645</v>
      </c>
      <c r="X181" s="262">
        <f t="shared" si="25"/>
        <v>0.36216255288121907</v>
      </c>
      <c r="Y181" s="262">
        <f t="shared" si="26"/>
        <v>0.46913002034811552</v>
      </c>
      <c r="Z181" s="102">
        <v>20.75</v>
      </c>
      <c r="AA181" s="382">
        <f t="shared" si="27"/>
        <v>8.36</v>
      </c>
      <c r="AB181" s="263">
        <f t="shared" si="28"/>
        <v>0.40289156626506023</v>
      </c>
      <c r="AC181" s="207">
        <v>577</v>
      </c>
      <c r="AD181" s="87" t="s">
        <v>181</v>
      </c>
      <c r="AE181" s="96">
        <v>10922</v>
      </c>
      <c r="AF181" s="96">
        <v>12104867.555130918</v>
      </c>
      <c r="AG181" s="103">
        <v>3013150.4627193273</v>
      </c>
      <c r="AH181" s="93">
        <f t="shared" si="29"/>
        <v>15118018.017850244</v>
      </c>
      <c r="AI181" s="226">
        <v>134603</v>
      </c>
      <c r="AJ181" s="104">
        <v>4902032.2442461085</v>
      </c>
      <c r="AK181" s="94">
        <v>20154653.262096353</v>
      </c>
      <c r="AL181" s="92">
        <v>1845.3262463007097</v>
      </c>
      <c r="AM181" s="105">
        <v>1645750.3206693865</v>
      </c>
      <c r="AN181" s="106">
        <v>8.8916686519860552E-2</v>
      </c>
      <c r="AO181" s="105">
        <v>139.4365742797911</v>
      </c>
      <c r="AP181" s="107">
        <v>8.1661552131078174E-2</v>
      </c>
      <c r="AQ181" s="107">
        <v>0.12394557303531828</v>
      </c>
    </row>
    <row r="182" spans="1:43" x14ac:dyDescent="0.25">
      <c r="A182" s="95">
        <v>578</v>
      </c>
      <c r="B182" s="87" t="s">
        <v>182</v>
      </c>
      <c r="C182" s="248">
        <v>3235</v>
      </c>
      <c r="D182" s="200">
        <v>646.40257133226851</v>
      </c>
      <c r="E182" s="200">
        <v>193.55710677749633</v>
      </c>
      <c r="F182" s="200">
        <v>240.06151312100266</v>
      </c>
      <c r="G182" s="200">
        <v>152.07443063475688</v>
      </c>
      <c r="H182" s="282">
        <v>-35.892426584234933</v>
      </c>
      <c r="I182" s="367">
        <v>1196.2031952812895</v>
      </c>
      <c r="J182" s="402">
        <v>0.50847946702661229</v>
      </c>
      <c r="K182" s="99">
        <v>-3010.2296784875189</v>
      </c>
      <c r="L182" s="403">
        <v>-0.70308225248926282</v>
      </c>
      <c r="M182" s="99">
        <v>-2926.0486505539725</v>
      </c>
      <c r="N182" s="403">
        <v>-0.81905909103190766</v>
      </c>
      <c r="O182" s="248">
        <v>240.06151312100266</v>
      </c>
      <c r="P182" s="248">
        <v>152.07443063475688</v>
      </c>
      <c r="Q182" s="248">
        <v>392.13594375575951</v>
      </c>
      <c r="R182" s="403">
        <v>0.30846578359356924</v>
      </c>
      <c r="S182" s="100">
        <v>7773.3455950540956</v>
      </c>
      <c r="T182" s="259">
        <v>3057.0016734955088</v>
      </c>
      <c r="U182" s="262">
        <f t="shared" si="22"/>
        <v>0.39326717641893738</v>
      </c>
      <c r="V182" s="101">
        <f t="shared" si="23"/>
        <v>0.54113545092414428</v>
      </c>
      <c r="W182" s="260">
        <f t="shared" si="24"/>
        <v>0.3912994898408082</v>
      </c>
      <c r="X182" s="262">
        <f t="shared" si="25"/>
        <v>0.28437472584925277</v>
      </c>
      <c r="Y182" s="262">
        <f t="shared" si="26"/>
        <v>0.19115180858814354</v>
      </c>
      <c r="Z182" s="102">
        <v>22</v>
      </c>
      <c r="AA182" s="382">
        <f t="shared" si="27"/>
        <v>9.61</v>
      </c>
      <c r="AB182" s="263">
        <f t="shared" si="28"/>
        <v>0.43681818181818177</v>
      </c>
      <c r="AC182" s="207">
        <v>578</v>
      </c>
      <c r="AD182" s="87" t="s">
        <v>182</v>
      </c>
      <c r="AE182" s="96">
        <v>3235</v>
      </c>
      <c r="AF182" s="96">
        <v>8347293.2142442083</v>
      </c>
      <c r="AG182" s="103">
        <v>3209586.4885577806</v>
      </c>
      <c r="AH182" s="93">
        <f t="shared" si="29"/>
        <v>11556879.702801989</v>
      </c>
      <c r="AI182" s="226">
        <v>-116112</v>
      </c>
      <c r="AJ182" s="104">
        <v>2167042.6438401067</v>
      </c>
      <c r="AK182" s="94">
        <v>13607810.346642096</v>
      </c>
      <c r="AL182" s="92">
        <v>4206.4328737688083</v>
      </c>
      <c r="AM182" s="105">
        <v>-171223.65987657197</v>
      </c>
      <c r="AN182" s="106">
        <v>-1.2426390688604764E-2</v>
      </c>
      <c r="AO182" s="105">
        <v>-3.4766913148050662</v>
      </c>
      <c r="AP182" s="107">
        <v>-9.7344571093902488E-3</v>
      </c>
      <c r="AQ182" s="107">
        <v>9.3418694959781501E-2</v>
      </c>
    </row>
    <row r="183" spans="1:43" x14ac:dyDescent="0.25">
      <c r="A183" s="95">
        <v>445</v>
      </c>
      <c r="B183" s="87" t="s">
        <v>149</v>
      </c>
      <c r="C183" s="248">
        <v>15105</v>
      </c>
      <c r="D183" s="200">
        <v>794.85461016779777</v>
      </c>
      <c r="E183" s="200">
        <v>130.78588469366764</v>
      </c>
      <c r="F183" s="200">
        <v>-240.88122425549219</v>
      </c>
      <c r="G183" s="200">
        <v>-18.703664355957528</v>
      </c>
      <c r="H183" s="282">
        <v>-22.154981794107911</v>
      </c>
      <c r="I183" s="367">
        <v>643.90062445590775</v>
      </c>
      <c r="J183" s="402">
        <v>1.2561548400848783</v>
      </c>
      <c r="K183" s="99">
        <v>-1666.4963901285385</v>
      </c>
      <c r="L183" s="403">
        <v>-0.72479545338611417</v>
      </c>
      <c r="M183" s="99">
        <v>-1081.5321796040439</v>
      </c>
      <c r="N183" s="403">
        <v>-0.57639085155547931</v>
      </c>
      <c r="O183" s="248">
        <v>-240.88122425549219</v>
      </c>
      <c r="P183" s="248">
        <v>-18.703664355957528</v>
      </c>
      <c r="Q183" s="248">
        <v>-259.58488861144974</v>
      </c>
      <c r="R183" s="403">
        <v>-0.41023705476568817</v>
      </c>
      <c r="S183" s="100">
        <v>6822.7811320754718</v>
      </c>
      <c r="T183" s="259">
        <v>2738.422704944493</v>
      </c>
      <c r="U183" s="262">
        <f t="shared" si="22"/>
        <v>0.40136458314198803</v>
      </c>
      <c r="V183" s="101">
        <f t="shared" si="23"/>
        <v>0.33862980064283987</v>
      </c>
      <c r="W183" s="260">
        <f t="shared" si="24"/>
        <v>0.23513558490925507</v>
      </c>
      <c r="X183" s="262">
        <f t="shared" si="25"/>
        <v>0.27869696004248051</v>
      </c>
      <c r="Y183" s="262">
        <f t="shared" si="26"/>
        <v>0.3910520604744897</v>
      </c>
      <c r="Z183" s="102">
        <v>20.5</v>
      </c>
      <c r="AA183" s="382">
        <f t="shared" si="27"/>
        <v>8.11</v>
      </c>
      <c r="AB183" s="263">
        <f t="shared" si="28"/>
        <v>0.39560975609756094</v>
      </c>
      <c r="AC183" s="207">
        <v>445</v>
      </c>
      <c r="AD183" s="87" t="s">
        <v>149</v>
      </c>
      <c r="AE183" s="96">
        <v>15105</v>
      </c>
      <c r="AF183" s="96">
        <v>27384695.617770441</v>
      </c>
      <c r="AG183" s="103">
        <v>958126.84173322958</v>
      </c>
      <c r="AH183" s="93">
        <f t="shared" si="29"/>
        <v>28342822.459503669</v>
      </c>
      <c r="AI183" s="227">
        <v>-334651</v>
      </c>
      <c r="AJ183" s="104">
        <v>6890375.4457943914</v>
      </c>
      <c r="AK183" s="94">
        <v>34898546.905298062</v>
      </c>
      <c r="AL183" s="92">
        <v>2310.3970145844464</v>
      </c>
      <c r="AM183" s="105">
        <v>3246028.7958647311</v>
      </c>
      <c r="AN183" s="106">
        <v>0.10255199237678737</v>
      </c>
      <c r="AO183" s="105">
        <v>218.63663198906397</v>
      </c>
      <c r="AP183" s="107">
        <v>8.8697455434120442E-2</v>
      </c>
      <c r="AQ183" s="107">
        <v>0.1255790037716713</v>
      </c>
    </row>
    <row r="184" spans="1:43" x14ac:dyDescent="0.25">
      <c r="A184" s="95">
        <v>580</v>
      </c>
      <c r="B184" s="87" t="s">
        <v>183</v>
      </c>
      <c r="C184" s="248">
        <v>4655</v>
      </c>
      <c r="D184" s="200">
        <v>316.82718683274106</v>
      </c>
      <c r="E184" s="200">
        <v>203.31282852132415</v>
      </c>
      <c r="F184" s="200">
        <v>-19.339021580297121</v>
      </c>
      <c r="G184" s="200">
        <v>42.653525345041544</v>
      </c>
      <c r="H184" s="282">
        <v>-50.695810955961335</v>
      </c>
      <c r="I184" s="367">
        <v>492.75870816284834</v>
      </c>
      <c r="J184" s="402">
        <v>0.64240521991779365</v>
      </c>
      <c r="K184" s="99">
        <v>-3480.8917569778037</v>
      </c>
      <c r="L184" s="403">
        <v>-0.87589859679265591</v>
      </c>
      <c r="M184" s="99">
        <v>-3006.2957278932054</v>
      </c>
      <c r="N184" s="403">
        <v>-0.90465980495973641</v>
      </c>
      <c r="O184" s="248">
        <v>-19.339021580297121</v>
      </c>
      <c r="P184" s="248">
        <v>42.653525345041544</v>
      </c>
      <c r="Q184" s="248">
        <v>23.314503764744423</v>
      </c>
      <c r="R184" s="403">
        <v>4.7272959962781518E-2</v>
      </c>
      <c r="S184" s="100">
        <v>7591.9196562835659</v>
      </c>
      <c r="T184" s="259">
        <v>2269.1778695975208</v>
      </c>
      <c r="U184" s="262">
        <f t="shared" si="22"/>
        <v>0.29889382031584089</v>
      </c>
      <c r="V184" s="101">
        <f t="shared" si="23"/>
        <v>0.52340523148869211</v>
      </c>
      <c r="W184" s="260">
        <f t="shared" si="24"/>
        <v>0.21715296749754037</v>
      </c>
      <c r="X184" s="262">
        <f t="shared" si="25"/>
        <v>0.12400655580696794</v>
      </c>
      <c r="Y184" s="262">
        <f t="shared" si="26"/>
        <v>0.11813927986780977</v>
      </c>
      <c r="Z184" s="102">
        <v>21.5</v>
      </c>
      <c r="AA184" s="382">
        <f t="shared" si="27"/>
        <v>9.11</v>
      </c>
      <c r="AB184" s="263">
        <f t="shared" si="28"/>
        <v>0.42372093023255814</v>
      </c>
      <c r="AC184" s="207">
        <v>580</v>
      </c>
      <c r="AD184" s="87" t="s">
        <v>183</v>
      </c>
      <c r="AE184" s="96">
        <v>4655</v>
      </c>
      <c r="AF184" s="96">
        <v>12003308.690755239</v>
      </c>
      <c r="AG184" s="103">
        <v>3465828.4772940422</v>
      </c>
      <c r="AH184" s="93">
        <f t="shared" si="29"/>
        <v>15469137.168049281</v>
      </c>
      <c r="AI184" s="227">
        <v>-235989</v>
      </c>
      <c r="AJ184" s="104">
        <v>3264194.7471804535</v>
      </c>
      <c r="AK184" s="94">
        <v>18497342.915229734</v>
      </c>
      <c r="AL184" s="92">
        <v>3973.6504651406517</v>
      </c>
      <c r="AM184" s="105">
        <v>594404.65895830095</v>
      </c>
      <c r="AN184" s="106">
        <v>3.3201514212343325E-2</v>
      </c>
      <c r="AO184" s="105">
        <v>191.87221075293883</v>
      </c>
      <c r="AP184" s="107">
        <v>2.1469064352098721E-2</v>
      </c>
      <c r="AQ184" s="107">
        <v>9.0640717628101219E-2</v>
      </c>
    </row>
    <row r="185" spans="1:43" x14ac:dyDescent="0.25">
      <c r="A185" s="95">
        <v>581</v>
      </c>
      <c r="B185" s="87" t="s">
        <v>184</v>
      </c>
      <c r="C185" s="248">
        <v>6352</v>
      </c>
      <c r="D185" s="200">
        <v>553.16353960381866</v>
      </c>
      <c r="E185" s="200">
        <v>180.33727378569702</v>
      </c>
      <c r="F185" s="200">
        <v>136.18335372730351</v>
      </c>
      <c r="G185" s="200">
        <v>77.602791701327504</v>
      </c>
      <c r="H185" s="282">
        <v>-56.004722921914357</v>
      </c>
      <c r="I185" s="367">
        <v>891.28223589623235</v>
      </c>
      <c r="J185" s="402">
        <v>0.62849578865646694</v>
      </c>
      <c r="K185" s="99">
        <v>-2580.5607944430053</v>
      </c>
      <c r="L185" s="403">
        <v>-0.74567604373476881</v>
      </c>
      <c r="M185" s="99">
        <v>-2351.1816770050764</v>
      </c>
      <c r="N185" s="403">
        <v>-0.80953932871324064</v>
      </c>
      <c r="O185" s="248">
        <v>136.18335372730351</v>
      </c>
      <c r="P185" s="248">
        <v>77.602791701327504</v>
      </c>
      <c r="Q185" s="248">
        <v>213.78614542863102</v>
      </c>
      <c r="R185" s="403">
        <v>0.24290048503779954</v>
      </c>
      <c r="S185" s="100">
        <v>6997.7959697732995</v>
      </c>
      <c r="T185" s="259">
        <v>2684.2708771469884</v>
      </c>
      <c r="U185" s="262">
        <f t="shared" si="22"/>
        <v>0.38358804525619056</v>
      </c>
      <c r="V185" s="101">
        <f t="shared" si="23"/>
        <v>0.49613378917243733</v>
      </c>
      <c r="W185" s="260">
        <f t="shared" si="24"/>
        <v>0.33203885773388975</v>
      </c>
      <c r="X185" s="262">
        <f t="shared" si="25"/>
        <v>0.2567173193337442</v>
      </c>
      <c r="Y185" s="262">
        <f t="shared" si="26"/>
        <v>0.19514018478001363</v>
      </c>
      <c r="Z185" s="102">
        <v>22</v>
      </c>
      <c r="AA185" s="382">
        <f t="shared" si="27"/>
        <v>9.61</v>
      </c>
      <c r="AB185" s="263">
        <f t="shared" si="28"/>
        <v>0.43681818181818177</v>
      </c>
      <c r="AC185" s="207">
        <v>581</v>
      </c>
      <c r="AD185" s="87" t="s">
        <v>184</v>
      </c>
      <c r="AE185" s="96">
        <v>6352</v>
      </c>
      <c r="AF185" s="96">
        <v>13923934.085892785</v>
      </c>
      <c r="AG185" s="103">
        <v>4524466.7300069164</v>
      </c>
      <c r="AH185" s="93">
        <f t="shared" si="29"/>
        <v>18448400.8158997</v>
      </c>
      <c r="AI185" s="227">
        <v>-355742</v>
      </c>
      <c r="AJ185" s="104">
        <v>3960488.1128151375</v>
      </c>
      <c r="AK185" s="94">
        <v>22053146.928714838</v>
      </c>
      <c r="AL185" s="92">
        <v>3471.8430303392379</v>
      </c>
      <c r="AM185" s="105">
        <v>1569031.0569083542</v>
      </c>
      <c r="AN185" s="106">
        <v>7.6597450762710517E-2</v>
      </c>
      <c r="AO185" s="105">
        <v>273.19907783978715</v>
      </c>
      <c r="AP185" s="107">
        <v>6.5506618721515641E-2</v>
      </c>
      <c r="AQ185" s="107">
        <v>0.10122606685728575</v>
      </c>
    </row>
    <row r="186" spans="1:43" x14ac:dyDescent="0.25">
      <c r="A186" s="95">
        <v>599</v>
      </c>
      <c r="B186" s="87" t="s">
        <v>192</v>
      </c>
      <c r="C186" s="248">
        <v>11174</v>
      </c>
      <c r="D186" s="200">
        <v>1582.5250483321067</v>
      </c>
      <c r="E186" s="200">
        <v>164.64588763143846</v>
      </c>
      <c r="F186" s="200">
        <v>-158.60625036739631</v>
      </c>
      <c r="G186" s="200">
        <v>-155.82117188280398</v>
      </c>
      <c r="H186" s="282">
        <v>-76.37551458743512</v>
      </c>
      <c r="I186" s="367">
        <v>1356.3679991259096</v>
      </c>
      <c r="J186" s="402">
        <v>1.1682079718101066</v>
      </c>
      <c r="K186" s="99">
        <v>-1497.2815938681281</v>
      </c>
      <c r="L186" s="403">
        <v>-0.52500422890408383</v>
      </c>
      <c r="M186" s="99">
        <v>-783.54227324328917</v>
      </c>
      <c r="N186" s="403">
        <v>-0.33115806388872493</v>
      </c>
      <c r="O186" s="248">
        <v>-158.60625036739631</v>
      </c>
      <c r="P186" s="248">
        <v>-155.82117188280398</v>
      </c>
      <c r="Q186" s="248">
        <v>-314.42742225020027</v>
      </c>
      <c r="R186" s="403">
        <v>-0.2321079351101063</v>
      </c>
      <c r="S186" s="100">
        <v>6080.1391623411491</v>
      </c>
      <c r="T186" s="259">
        <v>2792.3491863943991</v>
      </c>
      <c r="U186" s="262">
        <f t="shared" si="22"/>
        <v>0.45925744655476092</v>
      </c>
      <c r="V186" s="101">
        <f t="shared" si="23"/>
        <v>0.46933951950784691</v>
      </c>
      <c r="W186" s="260">
        <f t="shared" si="24"/>
        <v>0.48574440680082354</v>
      </c>
      <c r="X186" s="262">
        <f t="shared" si="25"/>
        <v>0.47530993379702713</v>
      </c>
      <c r="Y186" s="262">
        <f t="shared" si="26"/>
        <v>0.58549424760421198</v>
      </c>
      <c r="Z186" s="102">
        <v>21</v>
      </c>
      <c r="AA186" s="382">
        <f t="shared" si="27"/>
        <v>8.61</v>
      </c>
      <c r="AB186" s="263">
        <f t="shared" si="28"/>
        <v>0.41</v>
      </c>
      <c r="AC186" s="207">
        <v>599</v>
      </c>
      <c r="AD186" s="87" t="s">
        <v>192</v>
      </c>
      <c r="AE186" s="96">
        <v>11174</v>
      </c>
      <c r="AF186" s="96">
        <v>17881643.429342289</v>
      </c>
      <c r="AG186" s="103">
        <v>8556792.8219411876</v>
      </c>
      <c r="AH186" s="93">
        <f t="shared" si="29"/>
        <v>26438436.251283474</v>
      </c>
      <c r="AI186" s="227">
        <v>-853420</v>
      </c>
      <c r="AJ186" s="104">
        <v>6301664.3008319046</v>
      </c>
      <c r="AK186" s="94">
        <v>31886680.552115381</v>
      </c>
      <c r="AL186" s="92">
        <v>2853.6495929940379</v>
      </c>
      <c r="AM186" s="105">
        <v>2058185.5191408545</v>
      </c>
      <c r="AN186" s="106">
        <v>6.9000649106352521E-2</v>
      </c>
      <c r="AO186" s="105">
        <v>161.79010080249145</v>
      </c>
      <c r="AP186" s="107">
        <v>5.7157442588699148E-2</v>
      </c>
      <c r="AQ186" s="107">
        <v>0.10710713105464564</v>
      </c>
    </row>
    <row r="187" spans="1:43" x14ac:dyDescent="0.25">
      <c r="A187" s="95">
        <v>583</v>
      </c>
      <c r="B187" s="87" t="s">
        <v>185</v>
      </c>
      <c r="C187" s="248">
        <v>931</v>
      </c>
      <c r="D187" s="200">
        <v>816.99448715654546</v>
      </c>
      <c r="E187" s="200">
        <v>189.27439326577743</v>
      </c>
      <c r="F187" s="200">
        <v>-1012.7887282941421</v>
      </c>
      <c r="G187" s="200">
        <v>48.480719576503112</v>
      </c>
      <c r="H187" s="282">
        <v>-168.29860365198712</v>
      </c>
      <c r="I187" s="367">
        <v>-126.33773194730315</v>
      </c>
      <c r="J187" s="402">
        <v>-4.0749398454046384</v>
      </c>
      <c r="K187" s="99">
        <v>-5657.2562146150231</v>
      </c>
      <c r="L187" s="403">
        <v>-1.0367419978788797</v>
      </c>
      <c r="M187" s="99">
        <v>-4219.0561448211947</v>
      </c>
      <c r="N187" s="403">
        <v>-0.83777079563719581</v>
      </c>
      <c r="O187" s="248">
        <v>-1012.7887282941421</v>
      </c>
      <c r="P187" s="248">
        <v>48.480719576503112</v>
      </c>
      <c r="Q187" s="248">
        <v>-964.30800871763893</v>
      </c>
      <c r="R187" s="403">
        <v>4.8096984615434426</v>
      </c>
      <c r="S187" s="100">
        <v>11294.039742212675</v>
      </c>
      <c r="T187" s="259">
        <v>3733.7088180615865</v>
      </c>
      <c r="U187" s="262">
        <f t="shared" si="22"/>
        <v>0.3305910819586062</v>
      </c>
      <c r="V187" s="101">
        <f t="shared" si="23"/>
        <v>0.48972011865650894</v>
      </c>
      <c r="W187" s="260">
        <f t="shared" si="24"/>
        <v>-3.3837060709220858E-2</v>
      </c>
      <c r="X187" s="262">
        <f t="shared" si="25"/>
        <v>-2.2842088948374244E-2</v>
      </c>
      <c r="Y187" s="262">
        <f t="shared" si="26"/>
        <v>0.1515065317625435</v>
      </c>
      <c r="Z187" s="102">
        <v>22</v>
      </c>
      <c r="AA187" s="382">
        <f t="shared" si="27"/>
        <v>9.61</v>
      </c>
      <c r="AB187" s="263">
        <f t="shared" si="28"/>
        <v>0.43681818181818177</v>
      </c>
      <c r="AC187" s="207">
        <v>583</v>
      </c>
      <c r="AD187" s="87" t="s">
        <v>185</v>
      </c>
      <c r="AE187" s="96">
        <v>931</v>
      </c>
      <c r="AF187" s="96">
        <v>4122738.8757671732</v>
      </c>
      <c r="AG187" s="103">
        <v>565824.26260410377</v>
      </c>
      <c r="AH187" s="93">
        <f t="shared" si="29"/>
        <v>4688563.1383712767</v>
      </c>
      <c r="AI187" s="227">
        <v>-156686</v>
      </c>
      <c r="AJ187" s="104">
        <v>617407.96899237006</v>
      </c>
      <c r="AK187" s="94">
        <v>5149285.1073636468</v>
      </c>
      <c r="AL187" s="92">
        <v>5530.9184826677192</v>
      </c>
      <c r="AM187" s="105">
        <v>510928.15829604212</v>
      </c>
      <c r="AN187" s="106">
        <v>0.11015283297650219</v>
      </c>
      <c r="AO187" s="105">
        <v>591.24122061489197</v>
      </c>
      <c r="AP187" s="107">
        <v>8.8054322464707457E-2</v>
      </c>
      <c r="AQ187" s="107">
        <v>0.11253703987406949</v>
      </c>
    </row>
    <row r="188" spans="1:43" x14ac:dyDescent="0.25">
      <c r="A188" s="95">
        <v>854</v>
      </c>
      <c r="B188" s="87" t="s">
        <v>271</v>
      </c>
      <c r="C188" s="248">
        <v>3304</v>
      </c>
      <c r="D188" s="200">
        <v>782.37386627622391</v>
      </c>
      <c r="E188" s="200">
        <v>191.36489513282299</v>
      </c>
      <c r="F188" s="200">
        <v>451.53754598480191</v>
      </c>
      <c r="G188" s="200">
        <v>256.51486038512616</v>
      </c>
      <c r="H188" s="282">
        <v>-96.51301452784503</v>
      </c>
      <c r="I188" s="367">
        <v>1585.2781532511299</v>
      </c>
      <c r="J188" s="402">
        <v>0.48422186879989115</v>
      </c>
      <c r="K188" s="99">
        <v>-3538.8965339775059</v>
      </c>
      <c r="L188" s="403">
        <v>-0.68654704295607405</v>
      </c>
      <c r="M188" s="99">
        <v>-3775.0270077305272</v>
      </c>
      <c r="N188" s="403">
        <v>-0.82832893398987295</v>
      </c>
      <c r="O188" s="248">
        <v>451.53754598480191</v>
      </c>
      <c r="P188" s="248">
        <v>256.51486038512616</v>
      </c>
      <c r="Q188" s="248">
        <v>708.05240636992812</v>
      </c>
      <c r="R188" s="403">
        <v>0.43822330243794061</v>
      </c>
      <c r="S188" s="100">
        <v>8308.0811138014524</v>
      </c>
      <c r="T188" s="259">
        <v>2849.2523560825966</v>
      </c>
      <c r="U188" s="262">
        <f t="shared" si="22"/>
        <v>0.34294951109100213</v>
      </c>
      <c r="V188" s="101">
        <f t="shared" si="23"/>
        <v>0.61676993965746374</v>
      </c>
      <c r="W188" s="260">
        <f t="shared" si="24"/>
        <v>0.55638390536621685</v>
      </c>
      <c r="X188" s="262">
        <f t="shared" si="25"/>
        <v>0.30937238677717943</v>
      </c>
      <c r="Y188" s="262">
        <f t="shared" si="26"/>
        <v>0.17119356782811818</v>
      </c>
      <c r="Z188" s="102">
        <v>21.25</v>
      </c>
      <c r="AA188" s="382">
        <f t="shared" si="27"/>
        <v>8.86</v>
      </c>
      <c r="AB188" s="263">
        <f t="shared" si="28"/>
        <v>0.4169411764705882</v>
      </c>
      <c r="AC188" s="207">
        <v>854</v>
      </c>
      <c r="AD188" s="87" t="s">
        <v>271</v>
      </c>
      <c r="AE188" s="96">
        <v>3304</v>
      </c>
      <c r="AF188" s="96">
        <v>12411217.810743965</v>
      </c>
      <c r="AG188" s="103">
        <v>2646434.6769743408</v>
      </c>
      <c r="AH188" s="93">
        <f t="shared" si="29"/>
        <v>15057652.487718306</v>
      </c>
      <c r="AI188" s="227">
        <v>-318879</v>
      </c>
      <c r="AJ188" s="104">
        <v>2191499.6788851069</v>
      </c>
      <c r="AK188" s="94">
        <v>16930273.166603412</v>
      </c>
      <c r="AL188" s="92">
        <v>5124.1746872286358</v>
      </c>
      <c r="AM188" s="105">
        <v>488801.63927131332</v>
      </c>
      <c r="AN188" s="106">
        <v>2.9729798726271885E-2</v>
      </c>
      <c r="AO188" s="105">
        <v>249.73901354583177</v>
      </c>
      <c r="AP188" s="107">
        <v>2.706512190122079E-2</v>
      </c>
      <c r="AQ188" s="107">
        <v>9.6369914249637478E-2</v>
      </c>
    </row>
    <row r="189" spans="1:43" x14ac:dyDescent="0.25">
      <c r="A189" s="95">
        <v>584</v>
      </c>
      <c r="B189" s="87" t="s">
        <v>186</v>
      </c>
      <c r="C189" s="248">
        <v>2706</v>
      </c>
      <c r="D189" s="200">
        <v>2051.6335973061859</v>
      </c>
      <c r="E189" s="200">
        <v>185.66535952153535</v>
      </c>
      <c r="F189" s="200">
        <v>-208.3867778787718</v>
      </c>
      <c r="G189" s="200">
        <v>-193.77809464177295</v>
      </c>
      <c r="H189" s="282">
        <v>110.89689578713968</v>
      </c>
      <c r="I189" s="367">
        <v>1946.0309800943164</v>
      </c>
      <c r="J189" s="402">
        <v>1.0699292724045506</v>
      </c>
      <c r="K189" s="99">
        <v>-3112.4993585873171</v>
      </c>
      <c r="L189" s="403">
        <v>-0.61878214369408191</v>
      </c>
      <c r="M189" s="99">
        <v>-2260.1175906482886</v>
      </c>
      <c r="N189" s="403">
        <v>-0.52417625510541221</v>
      </c>
      <c r="O189" s="248">
        <v>-208.3867778787718</v>
      </c>
      <c r="P189" s="248">
        <v>-193.77809464177295</v>
      </c>
      <c r="Q189" s="248">
        <v>-402.16487252054475</v>
      </c>
      <c r="R189" s="403">
        <v>-0.20972944194691848</v>
      </c>
      <c r="S189" s="100">
        <v>8056.5410199556545</v>
      </c>
      <c r="T189" s="259">
        <v>3579.8073967605683</v>
      </c>
      <c r="U189" s="262">
        <f t="shared" si="22"/>
        <v>0.44433552661043518</v>
      </c>
      <c r="V189" s="101">
        <f t="shared" si="23"/>
        <v>0.62787867971526523</v>
      </c>
      <c r="W189" s="260">
        <f t="shared" si="24"/>
        <v>0.54361331893311204</v>
      </c>
      <c r="X189" s="262">
        <f t="shared" si="25"/>
        <v>0.38470283853264303</v>
      </c>
      <c r="Y189" s="262">
        <f t="shared" si="26"/>
        <v>0.46420515355194125</v>
      </c>
      <c r="Z189" s="102">
        <v>21.5</v>
      </c>
      <c r="AA189" s="382">
        <f t="shared" si="27"/>
        <v>9.11</v>
      </c>
      <c r="AB189" s="263">
        <f t="shared" si="28"/>
        <v>0.42372093023255814</v>
      </c>
      <c r="AC189" s="207">
        <v>584</v>
      </c>
      <c r="AD189" s="87" t="s">
        <v>186</v>
      </c>
      <c r="AE189" s="96">
        <v>2706</v>
      </c>
      <c r="AF189" s="96">
        <v>8188808.692640245</v>
      </c>
      <c r="AG189" s="103">
        <v>3478790.0219645626</v>
      </c>
      <c r="AH189" s="93">
        <f t="shared" si="29"/>
        <v>11667598.714604808</v>
      </c>
      <c r="AI189" s="226">
        <v>300087</v>
      </c>
      <c r="AJ189" s="104">
        <v>1720697.3818676909</v>
      </c>
      <c r="AK189" s="94">
        <v>13688383.096472498</v>
      </c>
      <c r="AL189" s="92">
        <v>5058.5303386816331</v>
      </c>
      <c r="AM189" s="105">
        <v>690667.22067915834</v>
      </c>
      <c r="AN189" s="106">
        <v>5.3137584117024884E-2</v>
      </c>
      <c r="AO189" s="105">
        <v>347.50609953942967</v>
      </c>
      <c r="AP189" s="107">
        <v>4.1841786583611595E-2</v>
      </c>
      <c r="AQ189" s="107">
        <v>9.2014116939157287E-2</v>
      </c>
    </row>
    <row r="190" spans="1:43" x14ac:dyDescent="0.25">
      <c r="A190" s="95">
        <v>588</v>
      </c>
      <c r="B190" s="87" t="s">
        <v>187</v>
      </c>
      <c r="C190" s="248">
        <v>1654</v>
      </c>
      <c r="D190" s="200">
        <v>273.46438050499421</v>
      </c>
      <c r="E190" s="200">
        <v>218.83625421954216</v>
      </c>
      <c r="F190" s="200">
        <v>-53.733909833818771</v>
      </c>
      <c r="G190" s="200">
        <v>3.2260307510264283</v>
      </c>
      <c r="H190" s="282">
        <v>-213.45102781136637</v>
      </c>
      <c r="I190" s="367">
        <v>228.34172783037769</v>
      </c>
      <c r="J190" s="402">
        <v>1.2842231246321942</v>
      </c>
      <c r="K190" s="99">
        <v>-3557.7255019818813</v>
      </c>
      <c r="L190" s="403">
        <v>-0.9435268384422334</v>
      </c>
      <c r="M190" s="99">
        <v>-2973.4155497633974</v>
      </c>
      <c r="N190" s="403">
        <v>-0.91577625709048338</v>
      </c>
      <c r="O190" s="248">
        <v>-53.733909833818771</v>
      </c>
      <c r="P190" s="248">
        <v>3.2260307510264283</v>
      </c>
      <c r="Q190" s="248">
        <v>-50.507879082792343</v>
      </c>
      <c r="R190" s="403">
        <v>-0.23719135257933177</v>
      </c>
      <c r="S190" s="100">
        <v>6651.9830713422007</v>
      </c>
      <c r="T190" s="259">
        <v>1379.3185357401651</v>
      </c>
      <c r="U190" s="262">
        <f t="shared" si="22"/>
        <v>0.20735448676688437</v>
      </c>
      <c r="V190" s="101">
        <f t="shared" si="23"/>
        <v>0.56916368986614496</v>
      </c>
      <c r="W190" s="260">
        <f t="shared" si="24"/>
        <v>0.16554676959216369</v>
      </c>
      <c r="X190" s="262">
        <f t="shared" si="25"/>
        <v>6.0311059991848208E-2</v>
      </c>
      <c r="Y190" s="262">
        <f t="shared" si="26"/>
        <v>7.3651520162518996E-2</v>
      </c>
      <c r="Z190" s="102">
        <v>21.5</v>
      </c>
      <c r="AA190" s="382">
        <f t="shared" si="27"/>
        <v>9.11</v>
      </c>
      <c r="AB190" s="263">
        <f t="shared" si="28"/>
        <v>0.42372093023255814</v>
      </c>
      <c r="AC190" s="207">
        <v>588</v>
      </c>
      <c r="AD190" s="87" t="s">
        <v>187</v>
      </c>
      <c r="AE190" s="96">
        <v>1654</v>
      </c>
      <c r="AF190" s="96">
        <v>4104406.5798870707</v>
      </c>
      <c r="AG190" s="103">
        <v>1265932.824776849</v>
      </c>
      <c r="AH190" s="93">
        <f t="shared" si="29"/>
        <v>5370339.4046639195</v>
      </c>
      <c r="AI190" s="227">
        <v>-353048</v>
      </c>
      <c r="AJ190" s="104">
        <v>1244863.7934455564</v>
      </c>
      <c r="AK190" s="94">
        <v>6262155.1981094759</v>
      </c>
      <c r="AL190" s="92">
        <v>3786.0672298122586</v>
      </c>
      <c r="AM190" s="105">
        <v>332161.05008545984</v>
      </c>
      <c r="AN190" s="106">
        <v>5.6013723082027331E-2</v>
      </c>
      <c r="AO190" s="105">
        <v>277.19495287497102</v>
      </c>
      <c r="AP190" s="107">
        <v>3.9979733337293544E-2</v>
      </c>
      <c r="AQ190" s="107">
        <v>8.7572881085710819E-2</v>
      </c>
    </row>
    <row r="191" spans="1:43" x14ac:dyDescent="0.25">
      <c r="A191" s="95">
        <v>592</v>
      </c>
      <c r="B191" s="87" t="s">
        <v>188</v>
      </c>
      <c r="C191" s="248">
        <v>3772</v>
      </c>
      <c r="D191" s="200">
        <v>953.22655497997971</v>
      </c>
      <c r="E191" s="200">
        <v>166.44061307791711</v>
      </c>
      <c r="F191" s="200">
        <v>5.3880559692044372</v>
      </c>
      <c r="G191" s="200">
        <v>-10.73440979525412</v>
      </c>
      <c r="H191" s="282">
        <v>-21.293213149522799</v>
      </c>
      <c r="I191" s="367">
        <v>1093.0276010823243</v>
      </c>
      <c r="J191" s="402">
        <v>0.86856451570497861</v>
      </c>
      <c r="K191" s="99">
        <v>-1813.7780012575929</v>
      </c>
      <c r="L191" s="403">
        <v>-0.6230234622569184</v>
      </c>
      <c r="M191" s="99">
        <v>-1397.5207905828736</v>
      </c>
      <c r="N191" s="403">
        <v>-0.59450063539187237</v>
      </c>
      <c r="O191" s="248">
        <v>5.3880559692044372</v>
      </c>
      <c r="P191" s="248">
        <v>-10.73440979525412</v>
      </c>
      <c r="Q191" s="248">
        <v>-5.3463538260496826</v>
      </c>
      <c r="R191" s="403">
        <v>-4.8715105527120271E-3</v>
      </c>
      <c r="S191" s="100">
        <v>6764.1680805938495</v>
      </c>
      <c r="T191" s="259">
        <v>3133.1397940841011</v>
      </c>
      <c r="U191" s="262">
        <f t="shared" si="22"/>
        <v>0.46319662030175807</v>
      </c>
      <c r="V191" s="101">
        <f t="shared" si="23"/>
        <v>0.42973586222368365</v>
      </c>
      <c r="W191" s="260">
        <f t="shared" si="24"/>
        <v>0.34886014442960561</v>
      </c>
      <c r="X191" s="262">
        <f t="shared" si="25"/>
        <v>0.37602363233456687</v>
      </c>
      <c r="Y191" s="262">
        <f t="shared" si="26"/>
        <v>0.37786288633275167</v>
      </c>
      <c r="Z191" s="102">
        <v>21.75</v>
      </c>
      <c r="AA191" s="382">
        <f t="shared" si="27"/>
        <v>9.36</v>
      </c>
      <c r="AB191" s="263">
        <f t="shared" si="28"/>
        <v>0.43034482758620685</v>
      </c>
      <c r="AC191" s="207">
        <v>592</v>
      </c>
      <c r="AD191" s="87" t="s">
        <v>188</v>
      </c>
      <c r="AE191" s="96">
        <v>3772</v>
      </c>
      <c r="AF191" s="96">
        <v>6173485.9105855841</v>
      </c>
      <c r="AG191" s="103">
        <v>2693533.0768774999</v>
      </c>
      <c r="AH191" s="93">
        <f t="shared" si="29"/>
        <v>8867018.9874630831</v>
      </c>
      <c r="AI191" s="227">
        <v>-80318</v>
      </c>
      <c r="AJ191" s="104">
        <v>2177769.7445630836</v>
      </c>
      <c r="AK191" s="94">
        <v>10964470.732026167</v>
      </c>
      <c r="AL191" s="92">
        <v>2906.8056023399172</v>
      </c>
      <c r="AM191" s="105">
        <v>128088.03707650118</v>
      </c>
      <c r="AN191" s="106">
        <v>1.1820183974879094E-2</v>
      </c>
      <c r="AO191" s="105">
        <v>85.565640103607166</v>
      </c>
      <c r="AP191" s="107">
        <v>-7.4229559296751235E-3</v>
      </c>
      <c r="AQ191" s="107">
        <v>0.10737809345258231</v>
      </c>
    </row>
    <row r="192" spans="1:43" x14ac:dyDescent="0.25">
      <c r="A192" s="95">
        <v>593</v>
      </c>
      <c r="B192" s="87" t="s">
        <v>189</v>
      </c>
      <c r="C192" s="248">
        <v>17375</v>
      </c>
      <c r="D192" s="200">
        <v>250.08908640895586</v>
      </c>
      <c r="E192" s="200">
        <v>177.72988667420813</v>
      </c>
      <c r="F192" s="200">
        <v>-57.431231672015336</v>
      </c>
      <c r="G192" s="200">
        <v>-68.946032632092852</v>
      </c>
      <c r="H192" s="282">
        <v>-113.49663309352518</v>
      </c>
      <c r="I192" s="367">
        <v>187.94507568553064</v>
      </c>
      <c r="J192" s="402">
        <v>1.3618649149338142</v>
      </c>
      <c r="K192" s="99">
        <v>-2977.2200855406791</v>
      </c>
      <c r="L192" s="403">
        <v>-0.94190271757175448</v>
      </c>
      <c r="M192" s="99">
        <v>-2412.9326183202816</v>
      </c>
      <c r="N192" s="403">
        <v>-0.90608822828412361</v>
      </c>
      <c r="O192" s="248">
        <v>-57.431231672015336</v>
      </c>
      <c r="P192" s="248">
        <v>-68.946032632092852</v>
      </c>
      <c r="Q192" s="248">
        <v>-126.37726430410819</v>
      </c>
      <c r="R192" s="403">
        <v>-0.68818981576686311</v>
      </c>
      <c r="S192" s="100">
        <v>6973.8217553956838</v>
      </c>
      <c r="T192" s="259">
        <v>2037.6896255787276</v>
      </c>
      <c r="U192" s="262">
        <f t="shared" si="22"/>
        <v>0.29219123990402479</v>
      </c>
      <c r="V192" s="101">
        <f t="shared" si="23"/>
        <v>0.45386378835640645</v>
      </c>
      <c r="W192" s="260">
        <f t="shared" si="24"/>
        <v>9.2234397881940461E-2</v>
      </c>
      <c r="X192" s="262">
        <f t="shared" si="25"/>
        <v>5.9379231765813847E-2</v>
      </c>
      <c r="Y192" s="262">
        <f t="shared" si="26"/>
        <v>9.9306773573821311E-2</v>
      </c>
      <c r="Z192" s="102">
        <v>22</v>
      </c>
      <c r="AA192" s="382">
        <f t="shared" si="27"/>
        <v>9.61</v>
      </c>
      <c r="AB192" s="263">
        <f t="shared" si="28"/>
        <v>0.43681818181818177</v>
      </c>
      <c r="AC192" s="207">
        <v>593</v>
      </c>
      <c r="AD192" s="87" t="s">
        <v>189</v>
      </c>
      <c r="AE192" s="96">
        <v>17375</v>
      </c>
      <c r="AF192" s="96">
        <v>36033111.290511683</v>
      </c>
      <c r="AG192" s="103">
        <v>10236890.829158818</v>
      </c>
      <c r="AH192" s="93">
        <f t="shared" si="29"/>
        <v>46270002.119670503</v>
      </c>
      <c r="AI192" s="227">
        <v>-1972004</v>
      </c>
      <c r="AJ192" s="104">
        <v>10696746.55663489</v>
      </c>
      <c r="AK192" s="94">
        <v>54994744.676305391</v>
      </c>
      <c r="AL192" s="92">
        <v>3165.1651612262094</v>
      </c>
      <c r="AM192" s="105">
        <v>2761145.9556211755</v>
      </c>
      <c r="AN192" s="106">
        <v>5.286149189884895E-2</v>
      </c>
      <c r="AO192" s="105">
        <v>211.11026242040589</v>
      </c>
      <c r="AP192" s="107">
        <v>3.7504170601317277E-2</v>
      </c>
      <c r="AQ192" s="107">
        <v>0.10468903492173709</v>
      </c>
    </row>
    <row r="193" spans="1:43" x14ac:dyDescent="0.25">
      <c r="A193" s="95">
        <v>595</v>
      </c>
      <c r="B193" s="87" t="s">
        <v>190</v>
      </c>
      <c r="C193" s="248">
        <v>4321</v>
      </c>
      <c r="D193" s="200">
        <v>828.66704742482261</v>
      </c>
      <c r="E193" s="200">
        <v>204.96853961912538</v>
      </c>
      <c r="F193" s="200">
        <v>181.20711641508632</v>
      </c>
      <c r="G193" s="200">
        <v>60.60990779862766</v>
      </c>
      <c r="H193" s="282">
        <v>-1.3941217310807683</v>
      </c>
      <c r="I193" s="367">
        <v>1274.0584895265811</v>
      </c>
      <c r="J193" s="402">
        <v>0.64959963404400844</v>
      </c>
      <c r="K193" s="99">
        <v>-4004.5668431881995</v>
      </c>
      <c r="L193" s="403">
        <v>-0.75840837685543849</v>
      </c>
      <c r="M193" s="99">
        <v>-3743.6626070469279</v>
      </c>
      <c r="N193" s="403">
        <v>-0.81876480699190535</v>
      </c>
      <c r="O193" s="248">
        <v>181.20711641508632</v>
      </c>
      <c r="P193" s="248">
        <v>60.60990779862766</v>
      </c>
      <c r="Q193" s="248">
        <v>241.81702421371398</v>
      </c>
      <c r="R193" s="403">
        <v>0.18956256426872162</v>
      </c>
      <c r="S193" s="100">
        <v>8229.2293450590132</v>
      </c>
      <c r="T193" s="259">
        <v>2745.2623539291112</v>
      </c>
      <c r="U193" s="262">
        <f t="shared" si="22"/>
        <v>0.33359896034218794</v>
      </c>
      <c r="V193" s="101">
        <f t="shared" si="23"/>
        <v>0.64144831932338464</v>
      </c>
      <c r="W193" s="260">
        <f t="shared" si="24"/>
        <v>0.46409352741937615</v>
      </c>
      <c r="X193" s="262">
        <f t="shared" si="25"/>
        <v>0.24136179577483605</v>
      </c>
      <c r="Y193" s="262">
        <f t="shared" si="26"/>
        <v>0.19555118998794108</v>
      </c>
      <c r="Z193" s="102">
        <v>21.750000000000004</v>
      </c>
      <c r="AA193" s="382">
        <f t="shared" si="27"/>
        <v>9.360000000000003</v>
      </c>
      <c r="AB193" s="263">
        <f t="shared" si="28"/>
        <v>0.43034482758620696</v>
      </c>
      <c r="AC193" s="207">
        <v>595</v>
      </c>
      <c r="AD193" s="87" t="s">
        <v>190</v>
      </c>
      <c r="AE193" s="96">
        <v>4321</v>
      </c>
      <c r="AF193" s="96">
        <v>15135287.339796346</v>
      </c>
      <c r="AG193" s="103">
        <v>4621749.0971760908</v>
      </c>
      <c r="AH193" s="93">
        <f t="shared" si="29"/>
        <v>19757036.436972436</v>
      </c>
      <c r="AI193" s="226">
        <v>-6024</v>
      </c>
      <c r="AJ193" s="104">
        <v>3057927.6256881347</v>
      </c>
      <c r="AK193" s="94">
        <v>22808940.062660571</v>
      </c>
      <c r="AL193" s="92">
        <v>5278.6253327147815</v>
      </c>
      <c r="AM193" s="105">
        <v>1358739.3281311877</v>
      </c>
      <c r="AN193" s="106">
        <v>6.334389803373551E-2</v>
      </c>
      <c r="AO193" s="105">
        <v>393.58758857235716</v>
      </c>
      <c r="AP193" s="107">
        <v>5.9623896343169891E-2</v>
      </c>
      <c r="AQ193" s="107">
        <v>9.0565494159940085E-2</v>
      </c>
    </row>
    <row r="194" spans="1:43" x14ac:dyDescent="0.25">
      <c r="A194" s="95">
        <v>598</v>
      </c>
      <c r="B194" s="87" t="s">
        <v>191</v>
      </c>
      <c r="C194" s="248">
        <v>19066</v>
      </c>
      <c r="D194" s="200">
        <v>597.15313300902881</v>
      </c>
      <c r="E194" s="200">
        <v>146.09987855451172</v>
      </c>
      <c r="F194" s="200">
        <v>-167.55635406892358</v>
      </c>
      <c r="G194" s="200">
        <v>-68.659845650678847</v>
      </c>
      <c r="H194" s="282">
        <v>117.37433127032413</v>
      </c>
      <c r="I194" s="367">
        <v>624.41114311426225</v>
      </c>
      <c r="J194" s="402">
        <v>0.96463958907877523</v>
      </c>
      <c r="K194" s="99">
        <v>-1996.4815871680426</v>
      </c>
      <c r="L194" s="403">
        <v>-0.76331983131642522</v>
      </c>
      <c r="M194" s="99">
        <v>-1396.0108907818098</v>
      </c>
      <c r="N194" s="403">
        <v>-0.70039940221613506</v>
      </c>
      <c r="O194" s="248">
        <v>-167.55635406892358</v>
      </c>
      <c r="P194" s="248">
        <v>-68.659845650678847</v>
      </c>
      <c r="Q194" s="248">
        <v>-236.21619971960243</v>
      </c>
      <c r="R194" s="403">
        <v>-0.38158302324074378</v>
      </c>
      <c r="S194" s="100">
        <v>6797.7065981328014</v>
      </c>
      <c r="T194" s="259">
        <v>2513.4121927248634</v>
      </c>
      <c r="U194" s="262">
        <f t="shared" si="22"/>
        <v>0.36974414185738014</v>
      </c>
      <c r="V194" s="101">
        <f t="shared" si="23"/>
        <v>0.38555543585864877</v>
      </c>
      <c r="W194" s="260">
        <f t="shared" si="24"/>
        <v>0.24843165196764638</v>
      </c>
      <c r="X194" s="262">
        <f t="shared" si="25"/>
        <v>0.23824368540524163</v>
      </c>
      <c r="Y194" s="262">
        <f t="shared" si="26"/>
        <v>0.32837183028897327</v>
      </c>
      <c r="Z194" s="102">
        <v>21.25</v>
      </c>
      <c r="AA194" s="382">
        <f t="shared" si="27"/>
        <v>8.86</v>
      </c>
      <c r="AB194" s="263">
        <f t="shared" si="28"/>
        <v>0.4169411764705882</v>
      </c>
      <c r="AC194" s="207">
        <v>598</v>
      </c>
      <c r="AD194" s="87" t="s">
        <v>191</v>
      </c>
      <c r="AE194" s="96">
        <v>19066</v>
      </c>
      <c r="AF194" s="96">
        <v>34648373.191145264</v>
      </c>
      <c r="AG194" s="103">
        <v>3353292.0864508674</v>
      </c>
      <c r="AH194" s="93">
        <f t="shared" si="29"/>
        <v>38001665.277596131</v>
      </c>
      <c r="AI194" s="226">
        <v>2237859</v>
      </c>
      <c r="AJ194" s="104">
        <v>9730416.5179662909</v>
      </c>
      <c r="AK194" s="94">
        <v>49969940.795562424</v>
      </c>
      <c r="AL194" s="92">
        <v>2620.8927302823049</v>
      </c>
      <c r="AM194" s="105">
        <v>3341133.1446737722</v>
      </c>
      <c r="AN194" s="106">
        <v>7.1653840468942312E-2</v>
      </c>
      <c r="AO194" s="105">
        <v>193.32048689993007</v>
      </c>
      <c r="AP194" s="107">
        <v>6.1191709396617888E-2</v>
      </c>
      <c r="AQ194" s="107">
        <v>0.12063680482376116</v>
      </c>
    </row>
    <row r="195" spans="1:43" x14ac:dyDescent="0.25">
      <c r="A195" s="95">
        <v>601</v>
      </c>
      <c r="B195" s="87" t="s">
        <v>193</v>
      </c>
      <c r="C195" s="248">
        <v>3931</v>
      </c>
      <c r="D195" s="200">
        <v>859.95727836848005</v>
      </c>
      <c r="E195" s="200">
        <v>203.74039179004083</v>
      </c>
      <c r="F195" s="200">
        <v>374.1145933885681</v>
      </c>
      <c r="G195" s="200">
        <v>240.06030560315153</v>
      </c>
      <c r="H195" s="282">
        <v>106.80386670058509</v>
      </c>
      <c r="I195" s="367">
        <v>1784.6764358508258</v>
      </c>
      <c r="J195" s="402">
        <v>0.48362468114558749</v>
      </c>
      <c r="K195" s="99">
        <v>-3105.968277333488</v>
      </c>
      <c r="L195" s="403">
        <v>-0.63593222627538992</v>
      </c>
      <c r="M195" s="99">
        <v>-3221.2867077871497</v>
      </c>
      <c r="N195" s="403">
        <v>-0.78929040231713121</v>
      </c>
      <c r="O195" s="248">
        <v>374.1145933885681</v>
      </c>
      <c r="P195" s="248">
        <v>240.06030560315153</v>
      </c>
      <c r="Q195" s="248">
        <v>614.1748989917196</v>
      </c>
      <c r="R195" s="403">
        <v>0.34540104161455842</v>
      </c>
      <c r="S195" s="100">
        <v>8091.7837700330701</v>
      </c>
      <c r="T195" s="259">
        <v>3357.1934850678904</v>
      </c>
      <c r="U195" s="262">
        <f t="shared" si="22"/>
        <v>0.4148891740657783</v>
      </c>
      <c r="V195" s="101">
        <f t="shared" si="23"/>
        <v>0.60439636700330734</v>
      </c>
      <c r="W195" s="260">
        <f t="shared" si="24"/>
        <v>0.5315977300053456</v>
      </c>
      <c r="X195" s="262">
        <f t="shared" si="25"/>
        <v>0.3649163945685226</v>
      </c>
      <c r="Y195" s="262">
        <f t="shared" si="26"/>
        <v>0.23933481279137719</v>
      </c>
      <c r="Z195" s="102">
        <v>21.000000000000004</v>
      </c>
      <c r="AA195" s="382">
        <f t="shared" si="27"/>
        <v>8.610000000000003</v>
      </c>
      <c r="AB195" s="263">
        <f t="shared" si="28"/>
        <v>0.41000000000000009</v>
      </c>
      <c r="AC195" s="207">
        <v>601</v>
      </c>
      <c r="AD195" s="87" t="s">
        <v>193</v>
      </c>
      <c r="AE195" s="96">
        <v>3931</v>
      </c>
      <c r="AF195" s="96">
        <v>12254774.602550291</v>
      </c>
      <c r="AG195" s="103">
        <v>3788595.5070274896</v>
      </c>
      <c r="AH195" s="93">
        <f t="shared" si="29"/>
        <v>16043370.109577781</v>
      </c>
      <c r="AI195" s="226">
        <v>419846</v>
      </c>
      <c r="AJ195" s="104">
        <v>2761908.2579497565</v>
      </c>
      <c r="AK195" s="94">
        <v>19225124.367527537</v>
      </c>
      <c r="AL195" s="92">
        <v>4890.6447131843133</v>
      </c>
      <c r="AM195" s="105">
        <v>1069331.3056505844</v>
      </c>
      <c r="AN195" s="106">
        <v>5.8897526646519101E-2</v>
      </c>
      <c r="AO195" s="105">
        <v>387.71984664737101</v>
      </c>
      <c r="AP195" s="107">
        <v>5.2812012396696195E-2</v>
      </c>
      <c r="AQ195" s="107">
        <v>9.4686698334666808E-2</v>
      </c>
    </row>
    <row r="196" spans="1:43" x14ac:dyDescent="0.25">
      <c r="A196" s="95">
        <v>604</v>
      </c>
      <c r="B196" s="87" t="s">
        <v>194</v>
      </c>
      <c r="C196" s="248">
        <v>19803</v>
      </c>
      <c r="D196" s="200">
        <v>577.78406701394488</v>
      </c>
      <c r="E196" s="200">
        <v>94.212946998216779</v>
      </c>
      <c r="F196" s="200">
        <v>28.541228134700813</v>
      </c>
      <c r="G196" s="200">
        <v>6.1567657259106454</v>
      </c>
      <c r="H196" s="282">
        <v>-117.42261273544412</v>
      </c>
      <c r="I196" s="367">
        <v>589.272395137329</v>
      </c>
      <c r="J196" s="402">
        <v>0.97354983511003612</v>
      </c>
      <c r="K196" s="99">
        <v>-385.40825886624498</v>
      </c>
      <c r="L196" s="403">
        <v>-0.39371967481489534</v>
      </c>
      <c r="M196" s="99">
        <v>-181.09782519857731</v>
      </c>
      <c r="N196" s="403">
        <v>-0.23863769455690412</v>
      </c>
      <c r="O196" s="248">
        <v>28.541228134700813</v>
      </c>
      <c r="P196" s="248">
        <v>6.1567657259106454</v>
      </c>
      <c r="Q196" s="248">
        <v>34.697993860611462</v>
      </c>
      <c r="R196" s="403">
        <v>5.8465139712535627E-2</v>
      </c>
      <c r="S196" s="100">
        <v>6550.4387719032466</v>
      </c>
      <c r="T196" s="259">
        <v>3494.7987496703508</v>
      </c>
      <c r="U196" s="262">
        <f t="shared" si="22"/>
        <v>0.53352132145110154</v>
      </c>
      <c r="V196" s="101">
        <f t="shared" si="23"/>
        <v>0.14879623914420287</v>
      </c>
      <c r="W196" s="260">
        <f t="shared" si="24"/>
        <v>0.16861411410110883</v>
      </c>
      <c r="X196" s="262">
        <f t="shared" si="25"/>
        <v>0.60457996443947914</v>
      </c>
      <c r="Y196" s="262">
        <f t="shared" si="26"/>
        <v>0.56898061841974767</v>
      </c>
      <c r="Z196" s="102">
        <v>20.5</v>
      </c>
      <c r="AA196" s="382">
        <f t="shared" si="27"/>
        <v>8.11</v>
      </c>
      <c r="AB196" s="263">
        <f t="shared" si="28"/>
        <v>0.39560975609756094</v>
      </c>
      <c r="AC196" s="207">
        <v>604</v>
      </c>
      <c r="AD196" s="87" t="s">
        <v>194</v>
      </c>
      <c r="AE196" s="96">
        <v>19803</v>
      </c>
      <c r="AF196" s="96">
        <v>18266727.873448707</v>
      </c>
      <c r="AG196" s="103">
        <v>-3238589.7619641316</v>
      </c>
      <c r="AH196" s="93">
        <f t="shared" si="29"/>
        <v>15028138.111484576</v>
      </c>
      <c r="AI196" s="227">
        <v>-2325320</v>
      </c>
      <c r="AJ196" s="104">
        <v>6598782.8797482001</v>
      </c>
      <c r="AK196" s="94">
        <v>19301600.991232775</v>
      </c>
      <c r="AL196" s="92">
        <v>974.68065400357398</v>
      </c>
      <c r="AM196" s="105">
        <v>2296440.1931014135</v>
      </c>
      <c r="AN196" s="106">
        <v>0.1350437211598588</v>
      </c>
      <c r="AO196" s="105">
        <v>108.08732993837691</v>
      </c>
      <c r="AP196" s="107">
        <v>0.11053515613801213</v>
      </c>
      <c r="AQ196" s="107">
        <v>0.15468633921441022</v>
      </c>
    </row>
    <row r="197" spans="1:43" x14ac:dyDescent="0.25">
      <c r="A197" s="95">
        <v>607</v>
      </c>
      <c r="B197" s="87" t="s">
        <v>195</v>
      </c>
      <c r="C197" s="248">
        <v>4201</v>
      </c>
      <c r="D197" s="200">
        <v>673.19783772417338</v>
      </c>
      <c r="E197" s="200">
        <v>206.29964092581989</v>
      </c>
      <c r="F197" s="200">
        <v>193.87353004947764</v>
      </c>
      <c r="G197" s="200">
        <v>180.06450092367882</v>
      </c>
      <c r="H197" s="282">
        <v>-139.47560104736968</v>
      </c>
      <c r="I197" s="367">
        <v>1113.95990857578</v>
      </c>
      <c r="J197" s="402">
        <v>0.59202123145492014</v>
      </c>
      <c r="K197" s="99">
        <v>-2863.6046305505706</v>
      </c>
      <c r="L197" s="403">
        <v>-0.7157718966246881</v>
      </c>
      <c r="M197" s="99">
        <v>-2734.9622018780874</v>
      </c>
      <c r="N197" s="403">
        <v>-0.8024746989866306</v>
      </c>
      <c r="O197" s="248">
        <v>193.87353004947764</v>
      </c>
      <c r="P197" s="248">
        <v>180.06450092367882</v>
      </c>
      <c r="Q197" s="248">
        <v>373.93803097315646</v>
      </c>
      <c r="R197" s="403">
        <v>0.32884724397356274</v>
      </c>
      <c r="S197" s="100">
        <v>7022.137586288979</v>
      </c>
      <c r="T197" s="259">
        <v>2623.4398818049617</v>
      </c>
      <c r="U197" s="262">
        <f t="shared" si="22"/>
        <v>0.37359562520212353</v>
      </c>
      <c r="V197" s="101">
        <f t="shared" si="23"/>
        <v>0.56643215691084059</v>
      </c>
      <c r="W197" s="260">
        <f t="shared" si="24"/>
        <v>0.4246180430135722</v>
      </c>
      <c r="X197" s="262">
        <f t="shared" si="25"/>
        <v>0.28006080042649789</v>
      </c>
      <c r="Y197" s="262">
        <f t="shared" si="26"/>
        <v>0.18604899312712728</v>
      </c>
      <c r="Z197" s="102">
        <v>20.25</v>
      </c>
      <c r="AA197" s="382">
        <f t="shared" si="27"/>
        <v>7.8599999999999994</v>
      </c>
      <c r="AB197" s="263">
        <f t="shared" si="28"/>
        <v>0.38814814814814813</v>
      </c>
      <c r="AC197" s="207">
        <v>607</v>
      </c>
      <c r="AD197" s="87" t="s">
        <v>195</v>
      </c>
      <c r="AE197" s="96">
        <v>4201</v>
      </c>
      <c r="AF197" s="96">
        <v>9488672.3809431307</v>
      </c>
      <c r="AG197" s="103">
        <v>4829007.9454259668</v>
      </c>
      <c r="AH197" s="93">
        <f t="shared" si="29"/>
        <v>14317680.326369097</v>
      </c>
      <c r="AI197" s="227">
        <v>-585937</v>
      </c>
      <c r="AJ197" s="104">
        <v>2978005.3025006996</v>
      </c>
      <c r="AK197" s="94">
        <v>16709748.628869798</v>
      </c>
      <c r="AL197" s="92">
        <v>3977.5645391263506</v>
      </c>
      <c r="AM197" s="105">
        <v>806124.11026728153</v>
      </c>
      <c r="AN197" s="106">
        <v>5.0688074867735702E-2</v>
      </c>
      <c r="AO197" s="105">
        <v>232.01001284219683</v>
      </c>
      <c r="AP197" s="107">
        <v>4.8434032600309429E-2</v>
      </c>
      <c r="AQ197" s="107">
        <v>8.844324295492112E-2</v>
      </c>
    </row>
    <row r="198" spans="1:43" x14ac:dyDescent="0.25">
      <c r="A198" s="95">
        <v>608</v>
      </c>
      <c r="B198" s="87" t="s">
        <v>196</v>
      </c>
      <c r="C198" s="248">
        <v>2063</v>
      </c>
      <c r="D198" s="200">
        <v>694.2249047896081</v>
      </c>
      <c r="E198" s="200">
        <v>187.44559330071638</v>
      </c>
      <c r="F198" s="200">
        <v>-148.88429362837897</v>
      </c>
      <c r="G198" s="200">
        <v>-109.46450255372653</v>
      </c>
      <c r="H198" s="282">
        <v>183.28356761997091</v>
      </c>
      <c r="I198" s="367">
        <v>806.60526952818987</v>
      </c>
      <c r="J198" s="402">
        <v>0.84576996206829813</v>
      </c>
      <c r="K198" s="99">
        <v>-3021.5856690166438</v>
      </c>
      <c r="L198" s="403">
        <v>-0.78637861930465003</v>
      </c>
      <c r="M198" s="99">
        <v>-2301.4267382061835</v>
      </c>
      <c r="N198" s="403">
        <v>-0.76825579622624252</v>
      </c>
      <c r="O198" s="248">
        <v>-148.88429362837897</v>
      </c>
      <c r="P198" s="248">
        <v>-109.46450255372653</v>
      </c>
      <c r="Q198" s="248">
        <v>-258.3487961821055</v>
      </c>
      <c r="R198" s="403">
        <v>-0.31474476072498381</v>
      </c>
      <c r="S198" s="100">
        <v>7434.0247939893361</v>
      </c>
      <c r="T198" s="259">
        <v>2746.3669100428165</v>
      </c>
      <c r="U198" s="262">
        <f t="shared" si="22"/>
        <v>0.3694320352904053</v>
      </c>
      <c r="V198" s="101">
        <f t="shared" si="23"/>
        <v>0.51495536329661662</v>
      </c>
      <c r="W198" s="260">
        <f t="shared" si="24"/>
        <v>0.29369901981363977</v>
      </c>
      <c r="X198" s="262">
        <f t="shared" si="25"/>
        <v>0.21070142071722145</v>
      </c>
      <c r="Y198" s="262">
        <f t="shared" si="26"/>
        <v>0.27818729076118243</v>
      </c>
      <c r="Z198" s="102">
        <v>21.5</v>
      </c>
      <c r="AA198" s="382">
        <f t="shared" si="27"/>
        <v>9.11</v>
      </c>
      <c r="AB198" s="263">
        <f t="shared" si="28"/>
        <v>0.42372093023255814</v>
      </c>
      <c r="AC198" s="207">
        <v>608</v>
      </c>
      <c r="AD198" s="87" t="s">
        <v>196</v>
      </c>
      <c r="AE198" s="96">
        <v>2063</v>
      </c>
      <c r="AF198" s="96">
        <v>4347004.3685498359</v>
      </c>
      <c r="AG198" s="103">
        <v>1833024.9709504819</v>
      </c>
      <c r="AH198" s="93">
        <f t="shared" si="29"/>
        <v>6180029.3395003174</v>
      </c>
      <c r="AI198" s="226">
        <v>378114</v>
      </c>
      <c r="AJ198" s="104">
        <v>1339414.5667176747</v>
      </c>
      <c r="AK198" s="94">
        <v>7897557.9062179923</v>
      </c>
      <c r="AL198" s="92">
        <v>3828.1909385448339</v>
      </c>
      <c r="AM198" s="105">
        <v>225151.91271393932</v>
      </c>
      <c r="AN198" s="106">
        <v>2.9345672388109707E-2</v>
      </c>
      <c r="AO198" s="105">
        <v>155.42598234375555</v>
      </c>
      <c r="AP198" s="107">
        <v>2.2786714258396845E-2</v>
      </c>
      <c r="AQ198" s="107">
        <v>9.552557041856069E-2</v>
      </c>
    </row>
    <row r="199" spans="1:43" x14ac:dyDescent="0.25">
      <c r="A199" s="95">
        <v>609</v>
      </c>
      <c r="B199" s="87" t="s">
        <v>197</v>
      </c>
      <c r="C199" s="248">
        <v>83684</v>
      </c>
      <c r="D199" s="200">
        <v>347.86579190998242</v>
      </c>
      <c r="E199" s="200">
        <v>147.34463746654023</v>
      </c>
      <c r="F199" s="200">
        <v>-136.96763892611338</v>
      </c>
      <c r="G199" s="200">
        <v>-23.723819607339323</v>
      </c>
      <c r="H199" s="282">
        <v>-66.967699918741928</v>
      </c>
      <c r="I199" s="367">
        <v>267.55127092432804</v>
      </c>
      <c r="J199" s="402">
        <v>1.3067506383241021</v>
      </c>
      <c r="K199" s="99">
        <v>-1920.7515817558606</v>
      </c>
      <c r="L199" s="403">
        <v>-0.87827535921262123</v>
      </c>
      <c r="M199" s="99">
        <v>-1395.4943389276318</v>
      </c>
      <c r="N199" s="403">
        <v>-0.80046245996066978</v>
      </c>
      <c r="O199" s="248">
        <v>-136.96763892611338</v>
      </c>
      <c r="P199" s="248">
        <v>-23.723819607339323</v>
      </c>
      <c r="Q199" s="248">
        <v>-160.6914585334527</v>
      </c>
      <c r="R199" s="403">
        <v>-0.60363413389655163</v>
      </c>
      <c r="S199" s="100">
        <v>6159.1279224224463</v>
      </c>
      <c r="T199" s="259">
        <v>2180.3501067412658</v>
      </c>
      <c r="U199" s="262">
        <f t="shared" si="22"/>
        <v>0.35400305598519088</v>
      </c>
      <c r="V199" s="101">
        <f t="shared" si="23"/>
        <v>0.3552942689684398</v>
      </c>
      <c r="W199" s="260">
        <f t="shared" si="24"/>
        <v>0.12271023359831329</v>
      </c>
      <c r="X199" s="262">
        <f t="shared" si="25"/>
        <v>0.12226427918632776</v>
      </c>
      <c r="Y199" s="262">
        <f t="shared" si="26"/>
        <v>0.19569628076537846</v>
      </c>
      <c r="Z199" s="102">
        <v>21.000000000000004</v>
      </c>
      <c r="AA199" s="382">
        <f t="shared" si="27"/>
        <v>8.610000000000003</v>
      </c>
      <c r="AB199" s="263">
        <f t="shared" si="28"/>
        <v>0.41000000000000009</v>
      </c>
      <c r="AC199" s="207">
        <v>609</v>
      </c>
      <c r="AD199" s="87" t="s">
        <v>197</v>
      </c>
      <c r="AE199" s="96">
        <v>83684</v>
      </c>
      <c r="AF199" s="96">
        <v>110117102.25285099</v>
      </c>
      <c r="AG199" s="103">
        <v>35774246.936163932</v>
      </c>
      <c r="AH199" s="93">
        <f t="shared" si="29"/>
        <v>145891349.18901491</v>
      </c>
      <c r="AI199" s="227">
        <v>-5604125</v>
      </c>
      <c r="AJ199" s="104">
        <v>42838711.734674007</v>
      </c>
      <c r="AK199" s="94">
        <v>183125935.92368892</v>
      </c>
      <c r="AL199" s="92">
        <v>2188.3028526801886</v>
      </c>
      <c r="AM199" s="105">
        <v>15678138.701798618</v>
      </c>
      <c r="AN199" s="106">
        <v>9.3630008646951784E-2</v>
      </c>
      <c r="AO199" s="105">
        <v>193.30920026412014</v>
      </c>
      <c r="AP199" s="107">
        <v>8.2005921585269981E-2</v>
      </c>
      <c r="AQ199" s="107">
        <v>0.11762034565427859</v>
      </c>
    </row>
    <row r="200" spans="1:43" x14ac:dyDescent="0.25">
      <c r="A200" s="95">
        <v>611</v>
      </c>
      <c r="B200" s="87" t="s">
        <v>198</v>
      </c>
      <c r="C200" s="248">
        <v>5070</v>
      </c>
      <c r="D200" s="200">
        <v>772.71818571611004</v>
      </c>
      <c r="E200" s="200">
        <v>128.12612974424567</v>
      </c>
      <c r="F200" s="200">
        <v>79.91061075519049</v>
      </c>
      <c r="G200" s="200">
        <v>40.684572479092274</v>
      </c>
      <c r="H200" s="282">
        <v>-254.02426035502958</v>
      </c>
      <c r="I200" s="367">
        <v>767.41523833960889</v>
      </c>
      <c r="J200" s="402">
        <v>0.9971160546071175</v>
      </c>
      <c r="K200" s="99">
        <v>-470.30637190880077</v>
      </c>
      <c r="L200" s="403">
        <v>-0.37767740734808564</v>
      </c>
      <c r="M200" s="99">
        <v>-275.97909518261179</v>
      </c>
      <c r="N200" s="403">
        <v>-0.26316373677073024</v>
      </c>
      <c r="O200" s="248">
        <v>79.91061075519049</v>
      </c>
      <c r="P200" s="248">
        <v>40.684572479092274</v>
      </c>
      <c r="Q200" s="248">
        <v>120.59518323428276</v>
      </c>
      <c r="R200" s="403">
        <v>0.15561610368953874</v>
      </c>
      <c r="S200" s="100">
        <v>5545.6</v>
      </c>
      <c r="T200" s="259">
        <v>2733.5787115683866</v>
      </c>
      <c r="U200" s="262">
        <f t="shared" si="22"/>
        <v>0.49292749415182963</v>
      </c>
      <c r="V200" s="101">
        <f t="shared" si="23"/>
        <v>0.22318984604883324</v>
      </c>
      <c r="W200" s="260">
        <f t="shared" si="24"/>
        <v>0.2807364701414819</v>
      </c>
      <c r="X200" s="262">
        <f t="shared" si="25"/>
        <v>0.6200224929300453</v>
      </c>
      <c r="Y200" s="262">
        <f t="shared" si="26"/>
        <v>0.52258928805122007</v>
      </c>
      <c r="Z200" s="102">
        <v>20.500000000000004</v>
      </c>
      <c r="AA200" s="382">
        <f t="shared" si="27"/>
        <v>8.110000000000003</v>
      </c>
      <c r="AB200" s="263">
        <f t="shared" si="28"/>
        <v>0.39560975609756105</v>
      </c>
      <c r="AC200" s="207">
        <v>611</v>
      </c>
      <c r="AD200" s="87" t="s">
        <v>198</v>
      </c>
      <c r="AE200" s="96">
        <v>5070</v>
      </c>
      <c r="AF200" s="96">
        <v>4382112.6138046468</v>
      </c>
      <c r="AG200" s="103">
        <v>934782.60035187239</v>
      </c>
      <c r="AH200" s="93">
        <f t="shared" si="29"/>
        <v>5316895.2141565196</v>
      </c>
      <c r="AI200" s="227">
        <v>-1287903</v>
      </c>
      <c r="AJ200" s="104">
        <v>2246256.3498029164</v>
      </c>
      <c r="AK200" s="94">
        <v>6275248.5639594365</v>
      </c>
      <c r="AL200" s="92">
        <v>1237.7216102484097</v>
      </c>
      <c r="AM200" s="105">
        <v>52137.832522822544</v>
      </c>
      <c r="AN200" s="106">
        <v>8.3780981526559543E-3</v>
      </c>
      <c r="AO200" s="105">
        <v>1.7512564377614126</v>
      </c>
      <c r="AP200" s="107">
        <v>-2.7260975937487553E-2</v>
      </c>
      <c r="AQ200" s="107">
        <v>0.11926909100779914</v>
      </c>
    </row>
    <row r="201" spans="1:43" x14ac:dyDescent="0.25">
      <c r="A201" s="95">
        <v>638</v>
      </c>
      <c r="B201" s="87" t="s">
        <v>212</v>
      </c>
      <c r="C201" s="248">
        <v>50619</v>
      </c>
      <c r="D201" s="200">
        <v>442.29162747721318</v>
      </c>
      <c r="E201" s="200">
        <v>124.54494469499443</v>
      </c>
      <c r="F201" s="200">
        <v>182.95645146800447</v>
      </c>
      <c r="G201" s="200">
        <v>57.427176625298046</v>
      </c>
      <c r="H201" s="282">
        <v>-13.654991208834627</v>
      </c>
      <c r="I201" s="367">
        <v>793.56520905667549</v>
      </c>
      <c r="J201" s="402">
        <v>0.58613623425414552</v>
      </c>
      <c r="K201" s="99">
        <v>-504.91227325839952</v>
      </c>
      <c r="L201" s="403">
        <v>-0.40088287951420259</v>
      </c>
      <c r="M201" s="99">
        <v>-434.93446422934574</v>
      </c>
      <c r="N201" s="403">
        <v>-0.49580657522762756</v>
      </c>
      <c r="O201" s="248">
        <v>182.95645146800447</v>
      </c>
      <c r="P201" s="248">
        <v>57.427176625298046</v>
      </c>
      <c r="Q201" s="248">
        <v>240.38362809330252</v>
      </c>
      <c r="R201" s="403">
        <v>0.31856256323598708</v>
      </c>
      <c r="S201" s="100">
        <v>6412.6167644560346</v>
      </c>
      <c r="T201" s="259">
        <v>2988.8001863288564</v>
      </c>
      <c r="U201" s="262">
        <f t="shared" si="22"/>
        <v>0.46608121085532989</v>
      </c>
      <c r="V201" s="101">
        <f t="shared" si="23"/>
        <v>0.20248792809704438</v>
      </c>
      <c r="W201" s="260">
        <f t="shared" si="24"/>
        <v>0.26551296827621379</v>
      </c>
      <c r="X201" s="262">
        <f t="shared" si="25"/>
        <v>0.61115053581200052</v>
      </c>
      <c r="Y201" s="262">
        <f t="shared" si="26"/>
        <v>0.42602323759754179</v>
      </c>
      <c r="Z201" s="102">
        <v>19.75</v>
      </c>
      <c r="AA201" s="382">
        <f t="shared" si="27"/>
        <v>7.3599999999999994</v>
      </c>
      <c r="AB201" s="263">
        <f t="shared" si="28"/>
        <v>0.37265822784810126</v>
      </c>
      <c r="AC201" s="207">
        <v>638</v>
      </c>
      <c r="AD201" s="87" t="s">
        <v>212</v>
      </c>
      <c r="AE201" s="96">
        <v>50619</v>
      </c>
      <c r="AF201" s="96">
        <v>61148083.407593526</v>
      </c>
      <c r="AG201" s="103">
        <v>-16743775.871499214</v>
      </c>
      <c r="AH201" s="93">
        <f t="shared" si="29"/>
        <v>44404307.536094308</v>
      </c>
      <c r="AI201" s="227">
        <v>-691202</v>
      </c>
      <c r="AJ201" s="104">
        <v>22014526.141212471</v>
      </c>
      <c r="AK201" s="94">
        <v>65727631.677306779</v>
      </c>
      <c r="AL201" s="92">
        <v>1298.4774823150749</v>
      </c>
      <c r="AM201" s="105">
        <v>4635459.5186784714</v>
      </c>
      <c r="AN201" s="106">
        <v>7.5876488834646649E-2</v>
      </c>
      <c r="AO201" s="105">
        <v>85.85000794770076</v>
      </c>
      <c r="AP201" s="107">
        <v>3.0564876855001533E-3</v>
      </c>
      <c r="AQ201" s="107">
        <v>0.12968352579873366</v>
      </c>
    </row>
    <row r="202" spans="1:43" x14ac:dyDescent="0.25">
      <c r="A202" s="95">
        <v>614</v>
      </c>
      <c r="B202" s="87" t="s">
        <v>199</v>
      </c>
      <c r="C202" s="248">
        <v>3117</v>
      </c>
      <c r="D202" s="200">
        <v>1128.6276923699538</v>
      </c>
      <c r="E202" s="200">
        <v>226.51142513006701</v>
      </c>
      <c r="F202" s="200">
        <v>-441.46547323704004</v>
      </c>
      <c r="G202" s="200">
        <v>-291.61272548260337</v>
      </c>
      <c r="H202" s="282">
        <v>88.822264998395895</v>
      </c>
      <c r="I202" s="367">
        <v>710.8831837787734</v>
      </c>
      <c r="J202" s="402">
        <v>1.6234819164760002</v>
      </c>
      <c r="K202" s="99">
        <v>-5264.7762646076899</v>
      </c>
      <c r="L202" s="403">
        <v>-0.88335678632502945</v>
      </c>
      <c r="M202" s="99">
        <v>-3976.3584934186269</v>
      </c>
      <c r="N202" s="403">
        <v>-0.77891660206410296</v>
      </c>
      <c r="O202" s="248">
        <v>-441.46547323704004</v>
      </c>
      <c r="P202" s="248">
        <v>-291.61272548260337</v>
      </c>
      <c r="Q202" s="248">
        <v>-733.07819871964341</v>
      </c>
      <c r="R202" s="403">
        <v>-1.0545011495199288</v>
      </c>
      <c r="S202" s="100">
        <v>9374.5996150144365</v>
      </c>
      <c r="T202" s="259">
        <v>2458.8873229620726</v>
      </c>
      <c r="U202" s="262">
        <f t="shared" si="22"/>
        <v>0.26229251636772821</v>
      </c>
      <c r="V202" s="101">
        <f t="shared" si="23"/>
        <v>0.63743089772237282</v>
      </c>
      <c r="W202" s="260">
        <f t="shared" si="24"/>
        <v>0.28910766961147916</v>
      </c>
      <c r="X202" s="262">
        <f t="shared" si="25"/>
        <v>0.11896313535248815</v>
      </c>
      <c r="Y202" s="262">
        <f t="shared" si="26"/>
        <v>0.24164050762436146</v>
      </c>
      <c r="Z202" s="102">
        <v>21.75</v>
      </c>
      <c r="AA202" s="382">
        <f t="shared" si="27"/>
        <v>9.36</v>
      </c>
      <c r="AB202" s="263">
        <f t="shared" si="28"/>
        <v>0.43034482758620685</v>
      </c>
      <c r="AC202" s="207">
        <v>614</v>
      </c>
      <c r="AD202" s="87" t="s">
        <v>199</v>
      </c>
      <c r="AE202" s="96">
        <v>3117</v>
      </c>
      <c r="AF202" s="96">
        <v>12512828.84298284</v>
      </c>
      <c r="AG202" s="103">
        <v>3399413.098120166</v>
      </c>
      <c r="AH202" s="93">
        <f t="shared" si="29"/>
        <v>15912241.941103006</v>
      </c>
      <c r="AI202" s="226">
        <v>276859</v>
      </c>
      <c r="AJ202" s="104">
        <v>2437029.5595175987</v>
      </c>
      <c r="AK202" s="94">
        <v>18626130.500620604</v>
      </c>
      <c r="AL202" s="92">
        <v>5975.6594483864628</v>
      </c>
      <c r="AM202" s="105">
        <v>549810.81360889226</v>
      </c>
      <c r="AN202" s="106">
        <v>3.0416081543631093E-2</v>
      </c>
      <c r="AO202" s="105">
        <v>296.63975406924237</v>
      </c>
      <c r="AP202" s="107">
        <v>1.9670994691249444E-2</v>
      </c>
      <c r="AQ202" s="107">
        <v>8.6452683941858899E-2</v>
      </c>
    </row>
    <row r="203" spans="1:43" x14ac:dyDescent="0.25">
      <c r="A203" s="95">
        <v>615</v>
      </c>
      <c r="B203" s="87" t="s">
        <v>200</v>
      </c>
      <c r="C203" s="248">
        <v>7779</v>
      </c>
      <c r="D203" s="200">
        <v>1491.4804441265828</v>
      </c>
      <c r="E203" s="200">
        <v>187.71079287194485</v>
      </c>
      <c r="F203" s="200">
        <v>217.61132962044394</v>
      </c>
      <c r="G203" s="200">
        <v>28.992918092086768</v>
      </c>
      <c r="H203" s="282">
        <v>-21.918755624116212</v>
      </c>
      <c r="I203" s="367">
        <v>1903.8767290869423</v>
      </c>
      <c r="J203" s="402">
        <v>0.78904460716585001</v>
      </c>
      <c r="K203" s="99">
        <v>-3223.1148447113501</v>
      </c>
      <c r="L203" s="403">
        <v>-0.63033322079026632</v>
      </c>
      <c r="M203" s="99">
        <v>-3010.9217076784257</v>
      </c>
      <c r="N203" s="403">
        <v>-0.66873673345046492</v>
      </c>
      <c r="O203" s="248">
        <v>217.61132962044394</v>
      </c>
      <c r="P203" s="248">
        <v>28.992918092086768</v>
      </c>
      <c r="Q203" s="248">
        <v>246.60424771253071</v>
      </c>
      <c r="R203" s="403">
        <v>0.13046215424950586</v>
      </c>
      <c r="S203" s="100">
        <v>7940.9947293996656</v>
      </c>
      <c r="T203" s="259">
        <v>3240.451920894353</v>
      </c>
      <c r="U203" s="262">
        <f t="shared" ref="U203:U266" si="30">T203/S203</f>
        <v>0.40806624753160226</v>
      </c>
      <c r="V203" s="101">
        <f t="shared" ref="V203:V266" si="31">AL203/S203</f>
        <v>0.64563593712218603</v>
      </c>
      <c r="W203" s="260">
        <f t="shared" ref="W203:W266" si="32">I203/T203</f>
        <v>0.58753432408942496</v>
      </c>
      <c r="X203" s="262">
        <f t="shared" ref="X203:X266" si="33">I203/AL203</f>
        <v>0.37134383813244104</v>
      </c>
      <c r="Y203" s="262">
        <f t="shared" ref="Y203:Y266" si="34">(I203-G203-F203)/AL203</f>
        <v>0.32324462748173272</v>
      </c>
      <c r="Z203" s="102">
        <v>21</v>
      </c>
      <c r="AA203" s="382">
        <f t="shared" ref="AA203:AA266" si="35">Z203-12.39</f>
        <v>8.61</v>
      </c>
      <c r="AB203" s="263">
        <f t="shared" ref="AB203:AB266" si="36">AA203/Z203</f>
        <v>0.41</v>
      </c>
      <c r="AC203" s="207">
        <v>615</v>
      </c>
      <c r="AD203" s="87" t="s">
        <v>200</v>
      </c>
      <c r="AE203" s="96">
        <v>7779</v>
      </c>
      <c r="AF203" s="96">
        <v>26808572.296881195</v>
      </c>
      <c r="AG203" s="103">
        <v>8215614.0420099655</v>
      </c>
      <c r="AH203" s="93">
        <f t="shared" ref="AH203:AH266" si="37">AF203+AG203</f>
        <v>35024186.338891163</v>
      </c>
      <c r="AI203" s="227">
        <v>-170506</v>
      </c>
      <c r="AJ203" s="104">
        <v>5029187.1136857569</v>
      </c>
      <c r="AK203" s="94">
        <v>39882867.45257692</v>
      </c>
      <c r="AL203" s="92">
        <v>5126.9915737982928</v>
      </c>
      <c r="AM203" s="105">
        <v>1282182.5353095829</v>
      </c>
      <c r="AN203" s="106">
        <v>3.3216574733263893E-2</v>
      </c>
      <c r="AO203" s="105">
        <v>224.07211269485833</v>
      </c>
      <c r="AP203" s="107">
        <v>2.1651451212311157E-2</v>
      </c>
      <c r="AQ203" s="107">
        <v>9.4403045832298194E-2</v>
      </c>
    </row>
    <row r="204" spans="1:43" x14ac:dyDescent="0.25">
      <c r="A204" s="95">
        <v>616</v>
      </c>
      <c r="B204" s="87" t="s">
        <v>201</v>
      </c>
      <c r="C204" s="248">
        <v>1833</v>
      </c>
      <c r="D204" s="200">
        <v>683.52477183435144</v>
      </c>
      <c r="E204" s="200">
        <v>187.6161946810073</v>
      </c>
      <c r="F204" s="200">
        <v>-26.485055530598668</v>
      </c>
      <c r="G204" s="200">
        <v>-29.816718842377639</v>
      </c>
      <c r="H204" s="282">
        <v>-266.60774686306598</v>
      </c>
      <c r="I204" s="367">
        <v>548.2314452793164</v>
      </c>
      <c r="J204" s="402">
        <v>1.25946113858394</v>
      </c>
      <c r="K204" s="99">
        <v>-1657.4776039077622</v>
      </c>
      <c r="L204" s="403">
        <v>-0.75333395908798917</v>
      </c>
      <c r="M204" s="99">
        <v>-1143.6390985686878</v>
      </c>
      <c r="N204" s="403">
        <v>-0.62590943105525709</v>
      </c>
      <c r="O204" s="248">
        <v>-26.485055530598668</v>
      </c>
      <c r="P204" s="248">
        <v>-29.816718842377639</v>
      </c>
      <c r="Q204" s="248">
        <v>-56.301774372976311</v>
      </c>
      <c r="R204" s="403">
        <v>-0.1037415171739664</v>
      </c>
      <c r="S204" s="100">
        <v>6408.3979759956346</v>
      </c>
      <c r="T204" s="259">
        <v>2790.8696196487722</v>
      </c>
      <c r="U204" s="262">
        <f t="shared" si="30"/>
        <v>0.43550191952851858</v>
      </c>
      <c r="V204" s="101">
        <f t="shared" si="31"/>
        <v>0.34419039788870026</v>
      </c>
      <c r="W204" s="260">
        <f t="shared" si="32"/>
        <v>0.19643749798255022</v>
      </c>
      <c r="X204" s="262">
        <f t="shared" si="33"/>
        <v>0.24855111578808131</v>
      </c>
      <c r="Y204" s="262">
        <f t="shared" si="34"/>
        <v>0.27407659223010183</v>
      </c>
      <c r="Z204" s="102">
        <v>21.5</v>
      </c>
      <c r="AA204" s="382">
        <f t="shared" si="35"/>
        <v>9.11</v>
      </c>
      <c r="AB204" s="263">
        <f t="shared" si="36"/>
        <v>0.42372093023255814</v>
      </c>
      <c r="AC204" s="207">
        <v>616</v>
      </c>
      <c r="AD204" s="87" t="s">
        <v>201</v>
      </c>
      <c r="AE204" s="96">
        <v>1833</v>
      </c>
      <c r="AF204" s="96">
        <v>2274189.2807875485</v>
      </c>
      <c r="AG204" s="103">
        <v>1075002.0936612226</v>
      </c>
      <c r="AH204" s="93">
        <f t="shared" si="37"/>
        <v>3349191.3744487711</v>
      </c>
      <c r="AI204" s="227">
        <v>-488692</v>
      </c>
      <c r="AJ204" s="104">
        <v>1182565.3127111441</v>
      </c>
      <c r="AK204" s="94">
        <v>4043064.6871599155</v>
      </c>
      <c r="AL204" s="92">
        <v>2205.709049187079</v>
      </c>
      <c r="AM204" s="105">
        <v>153728.0919440086</v>
      </c>
      <c r="AN204" s="106">
        <v>3.9525530429303138E-2</v>
      </c>
      <c r="AO204" s="105">
        <v>114.66786896347321</v>
      </c>
      <c r="AP204" s="107">
        <v>1.0550420562952745E-2</v>
      </c>
      <c r="AQ204" s="107">
        <v>0.10116633993775848</v>
      </c>
    </row>
    <row r="205" spans="1:43" x14ac:dyDescent="0.25">
      <c r="A205" s="95">
        <v>619</v>
      </c>
      <c r="B205" s="87" t="s">
        <v>202</v>
      </c>
      <c r="C205" s="248">
        <v>2785</v>
      </c>
      <c r="D205" s="200">
        <v>621.47298830373734</v>
      </c>
      <c r="E205" s="200">
        <v>220.2694468332131</v>
      </c>
      <c r="F205" s="200">
        <v>239.47795911269367</v>
      </c>
      <c r="G205" s="200">
        <v>135.5446074238597</v>
      </c>
      <c r="H205" s="282">
        <v>-70.294434470377013</v>
      </c>
      <c r="I205" s="367">
        <v>1146.4705672031268</v>
      </c>
      <c r="J205" s="402">
        <v>0.48133762576913147</v>
      </c>
      <c r="K205" s="99">
        <v>-3072.6211542370975</v>
      </c>
      <c r="L205" s="403">
        <v>-0.70412263848880929</v>
      </c>
      <c r="M205" s="99">
        <v>-2910.2216661361717</v>
      </c>
      <c r="N205" s="403">
        <v>-0.82402980746864807</v>
      </c>
      <c r="O205" s="248">
        <v>239.47795911269367</v>
      </c>
      <c r="P205" s="248">
        <v>135.5446074238597</v>
      </c>
      <c r="Q205" s="248">
        <v>375.02256653655337</v>
      </c>
      <c r="R205" s="403">
        <v>0.2904590789685737</v>
      </c>
      <c r="S205" s="100">
        <v>7488.563734290844</v>
      </c>
      <c r="T205" s="259">
        <v>2811.0554515178892</v>
      </c>
      <c r="U205" s="262">
        <f t="shared" si="30"/>
        <v>0.37537978593222082</v>
      </c>
      <c r="V205" s="101">
        <f t="shared" si="31"/>
        <v>0.56340466224792918</v>
      </c>
      <c r="W205" s="260">
        <f t="shared" si="32"/>
        <v>0.40784345487886609</v>
      </c>
      <c r="X205" s="262">
        <f t="shared" si="33"/>
        <v>0.27173397567469071</v>
      </c>
      <c r="Y205" s="262">
        <f t="shared" si="34"/>
        <v>0.18284693758760781</v>
      </c>
      <c r="Z205" s="102">
        <v>22</v>
      </c>
      <c r="AA205" s="382">
        <f t="shared" si="35"/>
        <v>9.61</v>
      </c>
      <c r="AB205" s="263">
        <f t="shared" si="36"/>
        <v>0.43681818181818177</v>
      </c>
      <c r="AC205" s="207">
        <v>619</v>
      </c>
      <c r="AD205" s="87" t="s">
        <v>202</v>
      </c>
      <c r="AE205" s="96">
        <v>2785</v>
      </c>
      <c r="AF205" s="96">
        <v>6873413.599927091</v>
      </c>
      <c r="AG205" s="103">
        <v>2962356.0126880556</v>
      </c>
      <c r="AH205" s="93">
        <f t="shared" si="37"/>
        <v>9835769.6126151457</v>
      </c>
      <c r="AI205" s="226">
        <v>-195770</v>
      </c>
      <c r="AJ205" s="104">
        <v>2110170.831595879</v>
      </c>
      <c r="AK205" s="94">
        <v>11750170.444211025</v>
      </c>
      <c r="AL205" s="92">
        <v>4219.0917214402243</v>
      </c>
      <c r="AM205" s="105">
        <v>597333.20302030072</v>
      </c>
      <c r="AN205" s="106">
        <v>5.355885593077362E-2</v>
      </c>
      <c r="AO205" s="105">
        <v>275.37275355100064</v>
      </c>
      <c r="AP205" s="107">
        <v>9.1499040200488269E-2</v>
      </c>
      <c r="AQ205" s="107">
        <v>9.0831268564434575E-2</v>
      </c>
    </row>
    <row r="206" spans="1:43" x14ac:dyDescent="0.25">
      <c r="A206" s="95">
        <v>620</v>
      </c>
      <c r="B206" s="87" t="s">
        <v>203</v>
      </c>
      <c r="C206" s="248">
        <v>2491</v>
      </c>
      <c r="D206" s="200">
        <v>1037.0040255935589</v>
      </c>
      <c r="E206" s="200">
        <v>212.45904622435771</v>
      </c>
      <c r="F206" s="200">
        <v>111.87026258988071</v>
      </c>
      <c r="G206" s="200">
        <v>152.44552154170847</v>
      </c>
      <c r="H206" s="282">
        <v>-46.687274187073463</v>
      </c>
      <c r="I206" s="367">
        <v>1467.0915817624325</v>
      </c>
      <c r="J206" s="402">
        <v>0.7224390572839845</v>
      </c>
      <c r="K206" s="99">
        <v>-4680.912592310071</v>
      </c>
      <c r="L206" s="403">
        <v>-0.76531351668660574</v>
      </c>
      <c r="M206" s="99">
        <v>-4422.7673570948637</v>
      </c>
      <c r="N206" s="403">
        <v>-0.81006456994121745</v>
      </c>
      <c r="O206" s="248">
        <v>111.87026258988071</v>
      </c>
      <c r="P206" s="248">
        <v>152.44552154170847</v>
      </c>
      <c r="Q206" s="248">
        <v>264.31578413158917</v>
      </c>
      <c r="R206" s="403">
        <v>0.18413819156006223</v>
      </c>
      <c r="S206" s="100">
        <v>9224.9662786029712</v>
      </c>
      <c r="T206" s="259">
        <v>2938.945501274407</v>
      </c>
      <c r="U206" s="262">
        <f t="shared" si="30"/>
        <v>0.31858604275781494</v>
      </c>
      <c r="V206" s="101">
        <f t="shared" si="31"/>
        <v>0.66645275314801011</v>
      </c>
      <c r="W206" s="260">
        <f t="shared" si="32"/>
        <v>0.49918978801283032</v>
      </c>
      <c r="X206" s="262">
        <f t="shared" si="33"/>
        <v>0.23862891764932154</v>
      </c>
      <c r="Y206" s="262">
        <f t="shared" si="34"/>
        <v>0.19563678936706247</v>
      </c>
      <c r="Z206" s="102">
        <v>21.5</v>
      </c>
      <c r="AA206" s="382">
        <f t="shared" si="35"/>
        <v>9.11</v>
      </c>
      <c r="AB206" s="263">
        <f t="shared" si="36"/>
        <v>0.42372093023255814</v>
      </c>
      <c r="AC206" s="207">
        <v>620</v>
      </c>
      <c r="AD206" s="87" t="s">
        <v>203</v>
      </c>
      <c r="AE206" s="96">
        <v>2491</v>
      </c>
      <c r="AF206" s="96">
        <v>11488346.956046814</v>
      </c>
      <c r="AG206" s="103">
        <v>2111943.5582300466</v>
      </c>
      <c r="AH206" s="93">
        <f t="shared" si="37"/>
        <v>13600290.51427686</v>
      </c>
      <c r="AI206" s="227">
        <v>-116298</v>
      </c>
      <c r="AJ206" s="104">
        <v>1830685.8833377452</v>
      </c>
      <c r="AK206" s="94">
        <v>15314678.397614606</v>
      </c>
      <c r="AL206" s="92">
        <v>6148.0041740725037</v>
      </c>
      <c r="AM206" s="105">
        <v>792862.33290687762</v>
      </c>
      <c r="AN206" s="106">
        <v>5.4598015108713961E-2</v>
      </c>
      <c r="AO206" s="105">
        <v>403.61490796976341</v>
      </c>
      <c r="AP206" s="107">
        <v>4.3004408139790673E-2</v>
      </c>
      <c r="AQ206" s="107">
        <v>9.1335558456279609E-2</v>
      </c>
    </row>
    <row r="207" spans="1:43" x14ac:dyDescent="0.25">
      <c r="A207" s="95">
        <v>623</v>
      </c>
      <c r="B207" s="87" t="s">
        <v>204</v>
      </c>
      <c r="C207" s="248">
        <v>2137</v>
      </c>
      <c r="D207" s="200">
        <v>412.97519905403647</v>
      </c>
      <c r="E207" s="200">
        <v>208.15789937987785</v>
      </c>
      <c r="F207" s="200">
        <v>-23.842007086360514</v>
      </c>
      <c r="G207" s="200">
        <v>-82.421936255934867</v>
      </c>
      <c r="H207" s="282">
        <v>-219.07533926064576</v>
      </c>
      <c r="I207" s="367">
        <v>295.79381583097319</v>
      </c>
      <c r="J207" s="402">
        <v>1.3755168300155001</v>
      </c>
      <c r="K207" s="99">
        <v>-3603.6063334234091</v>
      </c>
      <c r="L207" s="403">
        <v>-0.92309294963692112</v>
      </c>
      <c r="M207" s="99">
        <v>-2988.6539036200729</v>
      </c>
      <c r="N207" s="403">
        <v>-0.87859487716359619</v>
      </c>
      <c r="O207" s="248">
        <v>-23.842007086360514</v>
      </c>
      <c r="P207" s="248">
        <v>-82.421936255934867</v>
      </c>
      <c r="Q207" s="248">
        <v>-106.26394334229538</v>
      </c>
      <c r="R207" s="403">
        <v>-0.35393854843088352</v>
      </c>
      <c r="S207" s="100">
        <v>8566.6518483855871</v>
      </c>
      <c r="T207" s="259">
        <v>2999.9707410106316</v>
      </c>
      <c r="U207" s="262">
        <f t="shared" si="30"/>
        <v>0.35019174283077531</v>
      </c>
      <c r="V207" s="101">
        <f t="shared" si="31"/>
        <v>0.45518368415885102</v>
      </c>
      <c r="W207" s="260">
        <f t="shared" si="32"/>
        <v>9.8598900245049068E-2</v>
      </c>
      <c r="X207" s="262">
        <f t="shared" si="33"/>
        <v>7.5856235448812023E-2</v>
      </c>
      <c r="Y207" s="262">
        <f t="shared" si="34"/>
        <v>0.10310759188183019</v>
      </c>
      <c r="Z207" s="102">
        <v>19.5</v>
      </c>
      <c r="AA207" s="382">
        <f t="shared" si="35"/>
        <v>7.1099999999999994</v>
      </c>
      <c r="AB207" s="263">
        <f t="shared" si="36"/>
        <v>0.36461538461538456</v>
      </c>
      <c r="AC207" s="207">
        <v>623</v>
      </c>
      <c r="AD207" s="87" t="s">
        <v>204</v>
      </c>
      <c r="AE207" s="96">
        <v>2137</v>
      </c>
      <c r="AF207" s="96">
        <v>6886863.0608545011</v>
      </c>
      <c r="AG207" s="103">
        <v>382418.33156007074</v>
      </c>
      <c r="AH207" s="93">
        <f t="shared" si="37"/>
        <v>7269281.3924145717</v>
      </c>
      <c r="AI207" s="227">
        <v>-468164</v>
      </c>
      <c r="AJ207" s="104">
        <v>1531900.7265420435</v>
      </c>
      <c r="AK207" s="94">
        <v>8333018.1189566152</v>
      </c>
      <c r="AL207" s="92">
        <v>3899.4001492543825</v>
      </c>
      <c r="AM207" s="105">
        <v>-150374.76457002666</v>
      </c>
      <c r="AN207" s="106">
        <v>-1.7725781021179603E-2</v>
      </c>
      <c r="AO207" s="105">
        <v>-44.529596690128074</v>
      </c>
      <c r="AP207" s="107">
        <v>-3.5077358222786681E-2</v>
      </c>
      <c r="AQ207" s="107">
        <v>8.758606095176269E-2</v>
      </c>
    </row>
    <row r="208" spans="1:43" x14ac:dyDescent="0.25">
      <c r="A208" s="95">
        <v>624</v>
      </c>
      <c r="B208" s="87" t="s">
        <v>205</v>
      </c>
      <c r="C208" s="248">
        <v>5125</v>
      </c>
      <c r="D208" s="200">
        <v>526.65731526604964</v>
      </c>
      <c r="E208" s="200">
        <v>124.75296464996057</v>
      </c>
      <c r="F208" s="200">
        <v>209.23097006586704</v>
      </c>
      <c r="G208" s="200">
        <v>224.96959340206251</v>
      </c>
      <c r="H208" s="282">
        <v>-164.35863414634147</v>
      </c>
      <c r="I208" s="367">
        <v>921.25220923759844</v>
      </c>
      <c r="J208" s="402">
        <v>0.57084886176109206</v>
      </c>
      <c r="K208" s="99">
        <v>-1095.4857919511742</v>
      </c>
      <c r="L208" s="403">
        <v>-0.54283780005171811</v>
      </c>
      <c r="M208" s="99">
        <v>-1220.0264241803854</v>
      </c>
      <c r="N208" s="403">
        <v>-0.69848158348748379</v>
      </c>
      <c r="O208" s="248">
        <v>209.23097006586704</v>
      </c>
      <c r="P208" s="248">
        <v>224.96959340206251</v>
      </c>
      <c r="Q208" s="248">
        <v>434.20056346792956</v>
      </c>
      <c r="R208" s="403">
        <v>0.47063411111356229</v>
      </c>
      <c r="S208" s="100">
        <v>6251.9235375609751</v>
      </c>
      <c r="T208" s="259">
        <v>2876.0055531688645</v>
      </c>
      <c r="U208" s="262">
        <f t="shared" si="30"/>
        <v>0.46001931019950748</v>
      </c>
      <c r="V208" s="101">
        <f t="shared" si="31"/>
        <v>0.32257880139966494</v>
      </c>
      <c r="W208" s="260">
        <f t="shared" si="32"/>
        <v>0.32032351544750554</v>
      </c>
      <c r="X208" s="262">
        <f t="shared" si="33"/>
        <v>0.4568031190440025</v>
      </c>
      <c r="Y208" s="262">
        <f t="shared" si="34"/>
        <v>0.24150467015674559</v>
      </c>
      <c r="Z208" s="102">
        <v>20.75</v>
      </c>
      <c r="AA208" s="382">
        <f t="shared" si="35"/>
        <v>8.36</v>
      </c>
      <c r="AB208" s="263">
        <f t="shared" si="36"/>
        <v>0.40289156626506023</v>
      </c>
      <c r="AC208" s="207">
        <v>624</v>
      </c>
      <c r="AD208" s="87" t="s">
        <v>205</v>
      </c>
      <c r="AE208" s="96">
        <v>5125</v>
      </c>
      <c r="AF208" s="96">
        <v>7817906.6986004747</v>
      </c>
      <c r="AG208" s="103">
        <v>1133847.4660625055</v>
      </c>
      <c r="AH208" s="93">
        <f t="shared" si="37"/>
        <v>8951754.1646629795</v>
      </c>
      <c r="AI208" s="227">
        <v>-842338</v>
      </c>
      <c r="AJ208" s="104">
        <v>2226366.0914294785</v>
      </c>
      <c r="AK208" s="94">
        <v>10335782.256092459</v>
      </c>
      <c r="AL208" s="92">
        <v>2016.7380011887724</v>
      </c>
      <c r="AM208" s="105">
        <v>456294.4438006673</v>
      </c>
      <c r="AN208" s="106">
        <v>4.6186042482177878E-2</v>
      </c>
      <c r="AO208" s="105">
        <v>94.658660275972352</v>
      </c>
      <c r="AP208" s="107">
        <v>2.3956364527576435E-2</v>
      </c>
      <c r="AQ208" s="107">
        <v>0.12860609616148122</v>
      </c>
    </row>
    <row r="209" spans="1:43" x14ac:dyDescent="0.25">
      <c r="A209" s="95">
        <v>625</v>
      </c>
      <c r="B209" s="87" t="s">
        <v>206</v>
      </c>
      <c r="C209" s="248">
        <v>3051</v>
      </c>
      <c r="D209" s="200">
        <v>866.80319642132451</v>
      </c>
      <c r="E209" s="200">
        <v>163.09996195124023</v>
      </c>
      <c r="F209" s="200">
        <v>229.55766069053433</v>
      </c>
      <c r="G209" s="200">
        <v>154.74838306053448</v>
      </c>
      <c r="H209" s="282">
        <v>193.50344149459193</v>
      </c>
      <c r="I209" s="367">
        <v>1607.7126436182255</v>
      </c>
      <c r="J209" s="402">
        <v>0.54776463070423587</v>
      </c>
      <c r="K209" s="99">
        <v>-2185.6555802740295</v>
      </c>
      <c r="L209" s="403">
        <v>-0.58004291183091627</v>
      </c>
      <c r="M209" s="99">
        <v>-2165.7571273405756</v>
      </c>
      <c r="N209" s="403">
        <v>-0.71416786349494521</v>
      </c>
      <c r="O209" s="248">
        <v>229.55766069053433</v>
      </c>
      <c r="P209" s="248">
        <v>154.74838306053448</v>
      </c>
      <c r="Q209" s="248">
        <v>384.30604375106884</v>
      </c>
      <c r="R209" s="403">
        <v>0.24285703952386964</v>
      </c>
      <c r="S209" s="100">
        <v>7843.5119632907245</v>
      </c>
      <c r="T209" s="259">
        <v>3669.4448387220182</v>
      </c>
      <c r="U209" s="262">
        <f t="shared" si="30"/>
        <v>0.46783186612014965</v>
      </c>
      <c r="V209" s="101">
        <f t="shared" si="31"/>
        <v>0.48363134290430249</v>
      </c>
      <c r="W209" s="260">
        <f t="shared" si="32"/>
        <v>0.43813511696721791</v>
      </c>
      <c r="X209" s="262">
        <f t="shared" si="33"/>
        <v>0.42382193046595468</v>
      </c>
      <c r="Y209" s="262">
        <f t="shared" si="34"/>
        <v>0.32251195445820913</v>
      </c>
      <c r="Z209" s="102">
        <v>20.75</v>
      </c>
      <c r="AA209" s="382">
        <f t="shared" si="35"/>
        <v>8.36</v>
      </c>
      <c r="AB209" s="263">
        <f t="shared" si="36"/>
        <v>0.40289156626506023</v>
      </c>
      <c r="AC209" s="207">
        <v>625</v>
      </c>
      <c r="AD209" s="87" t="s">
        <v>206</v>
      </c>
      <c r="AE209" s="96">
        <v>3051</v>
      </c>
      <c r="AF209" s="96">
        <v>7432744.6743099988</v>
      </c>
      <c r="AG209" s="103">
        <v>1819596.8734875591</v>
      </c>
      <c r="AH209" s="93">
        <f t="shared" si="37"/>
        <v>9252341.547797557</v>
      </c>
      <c r="AI209" s="226">
        <v>590379</v>
      </c>
      <c r="AJ209" s="104">
        <v>1730845.9032977123</v>
      </c>
      <c r="AK209" s="94">
        <v>11573566.45109527</v>
      </c>
      <c r="AL209" s="92">
        <v>3793.3682238922552</v>
      </c>
      <c r="AM209" s="105">
        <v>553701.71599461511</v>
      </c>
      <c r="AN209" s="106">
        <v>5.0245781532231998E-2</v>
      </c>
      <c r="AO209" s="105">
        <v>212.00171914716111</v>
      </c>
      <c r="AP209" s="107">
        <v>3.4762274793295855E-2</v>
      </c>
      <c r="AQ209" s="107">
        <v>0.10591065529496668</v>
      </c>
    </row>
    <row r="210" spans="1:43" x14ac:dyDescent="0.25">
      <c r="A210" s="95">
        <v>626</v>
      </c>
      <c r="B210" s="87" t="s">
        <v>207</v>
      </c>
      <c r="C210" s="248">
        <v>5033</v>
      </c>
      <c r="D210" s="200">
        <v>392.03771257180819</v>
      </c>
      <c r="E210" s="200">
        <v>178.36218270527408</v>
      </c>
      <c r="F210" s="200">
        <v>-86.568624619438765</v>
      </c>
      <c r="G210" s="200">
        <v>-84.539122747183953</v>
      </c>
      <c r="H210" s="282">
        <v>-58.599244983111461</v>
      </c>
      <c r="I210" s="367">
        <v>340.69290292734803</v>
      </c>
      <c r="J210" s="402">
        <v>1.1744346409302349</v>
      </c>
      <c r="K210" s="99">
        <v>-3725.137031822786</v>
      </c>
      <c r="L210" s="403">
        <v>-0.91775951957698576</v>
      </c>
      <c r="M210" s="99">
        <v>-3114.2042987548161</v>
      </c>
      <c r="N210" s="403">
        <v>-0.88818863292797168</v>
      </c>
      <c r="O210" s="248">
        <v>-86.568624619438765</v>
      </c>
      <c r="P210" s="248">
        <v>-84.539122747183953</v>
      </c>
      <c r="Q210" s="248">
        <v>-171.10774736662273</v>
      </c>
      <c r="R210" s="403">
        <v>-0.51259064981431524</v>
      </c>
      <c r="S210" s="100">
        <v>8282.366381879594</v>
      </c>
      <c r="T210" s="259">
        <v>2600.5806101143148</v>
      </c>
      <c r="U210" s="262">
        <f t="shared" si="30"/>
        <v>0.3139900470720472</v>
      </c>
      <c r="V210" s="101">
        <f t="shared" si="31"/>
        <v>0.49090196536650166</v>
      </c>
      <c r="W210" s="260">
        <f t="shared" si="32"/>
        <v>0.13100647663152884</v>
      </c>
      <c r="X210" s="262">
        <f t="shared" si="33"/>
        <v>8.3794184310437794E-2</v>
      </c>
      <c r="Y210" s="262">
        <f t="shared" si="34"/>
        <v>0.12587851890205129</v>
      </c>
      <c r="Z210" s="102">
        <v>21.75</v>
      </c>
      <c r="AA210" s="382">
        <f t="shared" si="35"/>
        <v>9.36</v>
      </c>
      <c r="AB210" s="263">
        <f t="shared" si="36"/>
        <v>0.43034482758620685</v>
      </c>
      <c r="AC210" s="207">
        <v>626</v>
      </c>
      <c r="AD210" s="87" t="s">
        <v>207</v>
      </c>
      <c r="AE210" s="96">
        <v>5033</v>
      </c>
      <c r="AF210" s="96">
        <v>16686011.888123786</v>
      </c>
      <c r="AG210" s="103">
        <v>960904.15488311625</v>
      </c>
      <c r="AH210" s="93">
        <f t="shared" si="37"/>
        <v>17646916.043006901</v>
      </c>
      <c r="AI210" s="227">
        <v>-294930</v>
      </c>
      <c r="AJ210" s="104">
        <v>3111336.0185905239</v>
      </c>
      <c r="AK210" s="94">
        <v>20463322.061597425</v>
      </c>
      <c r="AL210" s="92">
        <v>4065.8299347501343</v>
      </c>
      <c r="AM210" s="105">
        <v>969301.88288052008</v>
      </c>
      <c r="AN210" s="106">
        <v>4.9723036807912006E-2</v>
      </c>
      <c r="AO210" s="105">
        <v>266.56659841863848</v>
      </c>
      <c r="AP210" s="107">
        <v>3.855236890572189E-2</v>
      </c>
      <c r="AQ210" s="107">
        <v>9.8731493166027029E-2</v>
      </c>
    </row>
    <row r="211" spans="1:43" x14ac:dyDescent="0.25">
      <c r="A211" s="95">
        <v>630</v>
      </c>
      <c r="B211" s="87" t="s">
        <v>208</v>
      </c>
      <c r="C211" s="248">
        <v>1593</v>
      </c>
      <c r="D211" s="200">
        <v>1827.2184100995801</v>
      </c>
      <c r="E211" s="200">
        <v>169.26774675029847</v>
      </c>
      <c r="F211" s="200">
        <v>107.06991780343682</v>
      </c>
      <c r="G211" s="200">
        <v>-75.093008561444663</v>
      </c>
      <c r="H211" s="282">
        <v>-54.024482109227868</v>
      </c>
      <c r="I211" s="367">
        <v>1974.4385839826432</v>
      </c>
      <c r="J211" s="402">
        <v>0.95699991010113861</v>
      </c>
      <c r="K211" s="99">
        <v>-2312.0257186488711</v>
      </c>
      <c r="L211" s="403">
        <v>-0.54769882626751842</v>
      </c>
      <c r="M211" s="99">
        <v>-1931.1498392591297</v>
      </c>
      <c r="N211" s="403">
        <v>-0.51382666921705766</v>
      </c>
      <c r="O211" s="248">
        <v>107.06991780343682</v>
      </c>
      <c r="P211" s="248">
        <v>-75.093008561444663</v>
      </c>
      <c r="Q211" s="248">
        <v>31.976909241992161</v>
      </c>
      <c r="R211" s="403">
        <v>1.6747805900352668E-2</v>
      </c>
      <c r="S211" s="100">
        <v>7024.5781544256124</v>
      </c>
      <c r="T211" s="259">
        <v>3124.8280417992587</v>
      </c>
      <c r="U211" s="262">
        <f t="shared" si="30"/>
        <v>0.44484209202378366</v>
      </c>
      <c r="V211" s="101">
        <f t="shared" si="31"/>
        <v>0.6102094970544194</v>
      </c>
      <c r="W211" s="260">
        <f t="shared" si="32"/>
        <v>0.63185511572847142</v>
      </c>
      <c r="X211" s="262">
        <f t="shared" si="33"/>
        <v>0.46062172564239262</v>
      </c>
      <c r="Y211" s="262">
        <f t="shared" si="34"/>
        <v>0.4531617523440355</v>
      </c>
      <c r="Z211" s="102">
        <v>19.75</v>
      </c>
      <c r="AA211" s="382">
        <f t="shared" si="35"/>
        <v>7.3599999999999994</v>
      </c>
      <c r="AB211" s="263">
        <f t="shared" si="36"/>
        <v>0.37265822784810126</v>
      </c>
      <c r="AC211" s="207">
        <v>630</v>
      </c>
      <c r="AD211" s="87" t="s">
        <v>208</v>
      </c>
      <c r="AE211" s="96">
        <v>1593</v>
      </c>
      <c r="AF211" s="96">
        <v>4578029.1424385533</v>
      </c>
      <c r="AG211" s="103">
        <v>1409051.4787898718</v>
      </c>
      <c r="AH211" s="93">
        <f t="shared" si="37"/>
        <v>5987080.6212284248</v>
      </c>
      <c r="AI211" s="227">
        <v>-86061</v>
      </c>
      <c r="AJ211" s="104">
        <v>927318.01286357746</v>
      </c>
      <c r="AK211" s="94">
        <v>6828337.6340920022</v>
      </c>
      <c r="AL211" s="92">
        <v>4286.4643026315143</v>
      </c>
      <c r="AM211" s="105">
        <v>494353.68657301925</v>
      </c>
      <c r="AN211" s="106">
        <v>7.8047827507781609E-2</v>
      </c>
      <c r="AO211" s="105">
        <v>272.53277695408542</v>
      </c>
      <c r="AP211" s="107">
        <v>5.4190335350696062E-2</v>
      </c>
      <c r="AQ211" s="107">
        <v>9.8115108987239408E-2</v>
      </c>
    </row>
    <row r="212" spans="1:43" x14ac:dyDescent="0.25">
      <c r="A212" s="95">
        <v>631</v>
      </c>
      <c r="B212" s="87" t="s">
        <v>209</v>
      </c>
      <c r="C212" s="248">
        <v>1994</v>
      </c>
      <c r="D212" s="200">
        <v>398.9730586930321</v>
      </c>
      <c r="E212" s="200">
        <v>155.4301245818084</v>
      </c>
      <c r="F212" s="200">
        <v>193.96957198936869</v>
      </c>
      <c r="G212" s="200">
        <v>225.04312418926946</v>
      </c>
      <c r="H212" s="282">
        <v>-263.26479438314942</v>
      </c>
      <c r="I212" s="367">
        <v>710.15108507032937</v>
      </c>
      <c r="J212" s="402">
        <v>0.55621386325454591</v>
      </c>
      <c r="K212" s="99">
        <v>-1401.9588800094189</v>
      </c>
      <c r="L212" s="403">
        <v>-0.66153214071188471</v>
      </c>
      <c r="M212" s="99">
        <v>-1439.1120705368994</v>
      </c>
      <c r="N212" s="403">
        <v>-0.78294092458047226</v>
      </c>
      <c r="O212" s="248">
        <v>193.96957198936869</v>
      </c>
      <c r="P212" s="248">
        <v>225.04312418926946</v>
      </c>
      <c r="Q212" s="248">
        <v>419.01269617863818</v>
      </c>
      <c r="R212" s="403">
        <v>0.58415139923906334</v>
      </c>
      <c r="S212" s="100">
        <v>6190.7652958876633</v>
      </c>
      <c r="T212" s="259">
        <v>2650.4891363949973</v>
      </c>
      <c r="U212" s="262">
        <f t="shared" si="30"/>
        <v>0.42813594276553119</v>
      </c>
      <c r="V212" s="101">
        <f t="shared" si="31"/>
        <v>0.34117106110980466</v>
      </c>
      <c r="W212" s="260">
        <f t="shared" si="32"/>
        <v>0.26793208669258128</v>
      </c>
      <c r="X212" s="262">
        <f t="shared" si="33"/>
        <v>0.33622827258594745</v>
      </c>
      <c r="Y212" s="262">
        <f t="shared" si="34"/>
        <v>0.1378424389379265</v>
      </c>
      <c r="Z212" s="102">
        <v>21.75</v>
      </c>
      <c r="AA212" s="382">
        <f t="shared" si="35"/>
        <v>9.36</v>
      </c>
      <c r="AB212" s="263">
        <f t="shared" si="36"/>
        <v>0.43034482758620685</v>
      </c>
      <c r="AC212" s="207">
        <v>631</v>
      </c>
      <c r="AD212" s="87" t="s">
        <v>209</v>
      </c>
      <c r="AE212" s="96">
        <v>1994</v>
      </c>
      <c r="AF212" s="96">
        <v>2777322.3406447587</v>
      </c>
      <c r="AG212" s="103">
        <v>887819.40703972487</v>
      </c>
      <c r="AH212" s="93">
        <f t="shared" si="37"/>
        <v>3665141.7476844834</v>
      </c>
      <c r="AI212" s="227">
        <v>-524950</v>
      </c>
      <c r="AJ212" s="104">
        <v>1071355.5226845343</v>
      </c>
      <c r="AK212" s="94">
        <v>4211547.2703690175</v>
      </c>
      <c r="AL212" s="92">
        <v>2112.1099650797478</v>
      </c>
      <c r="AM212" s="105">
        <v>560270.13492675964</v>
      </c>
      <c r="AN212" s="106">
        <v>0.15344497668728654</v>
      </c>
      <c r="AO212" s="105">
        <v>290.11538651574688</v>
      </c>
      <c r="AP212" s="107">
        <v>0.1451050492216277</v>
      </c>
      <c r="AQ212" s="107">
        <v>0.11452598711748907</v>
      </c>
    </row>
    <row r="213" spans="1:43" x14ac:dyDescent="0.25">
      <c r="A213" s="95">
        <v>635</v>
      </c>
      <c r="B213" s="87" t="s">
        <v>210</v>
      </c>
      <c r="C213" s="248">
        <v>6415</v>
      </c>
      <c r="D213" s="200">
        <v>549.90470952235512</v>
      </c>
      <c r="E213" s="200">
        <v>177.46819914829737</v>
      </c>
      <c r="F213" s="200">
        <v>-28.225209317405241</v>
      </c>
      <c r="G213" s="200">
        <v>-27.355018408019209</v>
      </c>
      <c r="H213" s="282">
        <v>-121.98830865159782</v>
      </c>
      <c r="I213" s="367">
        <v>549.80437229363031</v>
      </c>
      <c r="J213" s="402">
        <v>1.0369183268339381</v>
      </c>
      <c r="K213" s="99">
        <v>-2306.8610661120251</v>
      </c>
      <c r="L213" s="403">
        <v>-0.81308036551589047</v>
      </c>
      <c r="M213" s="99">
        <v>-1814.9262907105544</v>
      </c>
      <c r="N213" s="403">
        <v>-0.76746553581706456</v>
      </c>
      <c r="O213" s="248">
        <v>-28.225209317405241</v>
      </c>
      <c r="P213" s="248">
        <v>-27.355018408019209</v>
      </c>
      <c r="Q213" s="248">
        <v>-55.58022772542445</v>
      </c>
      <c r="R213" s="403">
        <v>-0.10480389736642813</v>
      </c>
      <c r="S213" s="100">
        <v>6603.4745502727974</v>
      </c>
      <c r="T213" s="259">
        <v>2406.9690817472838</v>
      </c>
      <c r="U213" s="262">
        <f t="shared" si="30"/>
        <v>0.36450039496977377</v>
      </c>
      <c r="V213" s="101">
        <f t="shared" si="31"/>
        <v>0.43260035556397253</v>
      </c>
      <c r="W213" s="260">
        <f t="shared" si="32"/>
        <v>0.22842186734468251</v>
      </c>
      <c r="X213" s="262">
        <f t="shared" si="33"/>
        <v>0.19246369032296751</v>
      </c>
      <c r="Y213" s="262">
        <f t="shared" si="34"/>
        <v>0.21192002111277272</v>
      </c>
      <c r="Z213" s="102">
        <v>21.5</v>
      </c>
      <c r="AA213" s="382">
        <f t="shared" si="35"/>
        <v>9.11</v>
      </c>
      <c r="AB213" s="263">
        <f t="shared" si="36"/>
        <v>0.42372093023255814</v>
      </c>
      <c r="AC213" s="207">
        <v>635</v>
      </c>
      <c r="AD213" s="87" t="s">
        <v>210</v>
      </c>
      <c r="AE213" s="96">
        <v>6415</v>
      </c>
      <c r="AF213" s="96">
        <v>10901349.494319499</v>
      </c>
      <c r="AG213" s="103">
        <v>4269041.3721746169</v>
      </c>
      <c r="AH213" s="93">
        <f t="shared" si="37"/>
        <v>15170390.866494115</v>
      </c>
      <c r="AI213" s="227">
        <v>-782555</v>
      </c>
      <c r="AJ213" s="104">
        <v>3937672.9208781659</v>
      </c>
      <c r="AK213" s="94">
        <v>18325508.78737228</v>
      </c>
      <c r="AL213" s="92">
        <v>2856.6654384056556</v>
      </c>
      <c r="AM213" s="105">
        <v>874683.56104043499</v>
      </c>
      <c r="AN213" s="106">
        <v>5.0122762086953355E-2</v>
      </c>
      <c r="AO213" s="105">
        <v>144.80448637273503</v>
      </c>
      <c r="AP213" s="107">
        <v>2.4943668850724077E-2</v>
      </c>
      <c r="AQ213" s="107">
        <v>0.10697738011633118</v>
      </c>
    </row>
    <row r="214" spans="1:43" x14ac:dyDescent="0.25">
      <c r="A214" s="95">
        <v>636</v>
      </c>
      <c r="B214" s="87" t="s">
        <v>211</v>
      </c>
      <c r="C214" s="248">
        <v>8229</v>
      </c>
      <c r="D214" s="200">
        <v>783.73412075509725</v>
      </c>
      <c r="E214" s="200">
        <v>177.93738874870098</v>
      </c>
      <c r="F214" s="200">
        <v>56.225874306516708</v>
      </c>
      <c r="G214" s="200">
        <v>23.085145797217983</v>
      </c>
      <c r="H214" s="282">
        <v>-83.638109126260787</v>
      </c>
      <c r="I214" s="367">
        <v>957.34442048127221</v>
      </c>
      <c r="J214" s="402">
        <v>0.81307054014332192</v>
      </c>
      <c r="K214" s="99">
        <v>-1827.596797579213</v>
      </c>
      <c r="L214" s="403">
        <v>-0.65469692711689653</v>
      </c>
      <c r="M214" s="99">
        <v>-1472.8428281661613</v>
      </c>
      <c r="N214" s="403">
        <v>-0.65268894502810726</v>
      </c>
      <c r="O214" s="248">
        <v>56.225874306516708</v>
      </c>
      <c r="P214" s="248">
        <v>23.085145797217983</v>
      </c>
      <c r="Q214" s="248">
        <v>79.311020103734691</v>
      </c>
      <c r="R214" s="403">
        <v>8.2279758207964973E-2</v>
      </c>
      <c r="S214" s="100">
        <v>6468.4557054320085</v>
      </c>
      <c r="T214" s="259">
        <v>2808.3455263716951</v>
      </c>
      <c r="U214" s="262">
        <f t="shared" si="30"/>
        <v>0.43416012325992026</v>
      </c>
      <c r="V214" s="101">
        <f t="shared" si="31"/>
        <v>0.43054190132611986</v>
      </c>
      <c r="W214" s="260">
        <f t="shared" si="32"/>
        <v>0.34089267559541891</v>
      </c>
      <c r="X214" s="262">
        <f t="shared" si="33"/>
        <v>0.34375749630650915</v>
      </c>
      <c r="Y214" s="262">
        <f t="shared" si="34"/>
        <v>0.31527897058776194</v>
      </c>
      <c r="Z214" s="102">
        <v>21.25</v>
      </c>
      <c r="AA214" s="382">
        <f t="shared" si="35"/>
        <v>8.86</v>
      </c>
      <c r="AB214" s="263">
        <f t="shared" si="36"/>
        <v>0.4169411764705882</v>
      </c>
      <c r="AC214" s="207">
        <v>636</v>
      </c>
      <c r="AD214" s="87" t="s">
        <v>211</v>
      </c>
      <c r="AE214" s="96">
        <v>8229</v>
      </c>
      <c r="AF214" s="96">
        <v>12882992.492052456</v>
      </c>
      <c r="AG214" s="103">
        <v>5686379.2206205772</v>
      </c>
      <c r="AH214" s="93">
        <f t="shared" si="37"/>
        <v>18569371.712673035</v>
      </c>
      <c r="AI214" s="227">
        <v>-688258</v>
      </c>
      <c r="AJ214" s="104">
        <v>5036167.5707466966</v>
      </c>
      <c r="AK214" s="94">
        <v>22917281.283419732</v>
      </c>
      <c r="AL214" s="92">
        <v>2784.941218060485</v>
      </c>
      <c r="AM214" s="105">
        <v>191906.40520993248</v>
      </c>
      <c r="AN214" s="106">
        <v>8.4445869975039098E-3</v>
      </c>
      <c r="AO214" s="105">
        <v>39.004185894003513</v>
      </c>
      <c r="AP214" s="107">
        <v>-1.2356544598391306E-2</v>
      </c>
      <c r="AQ214" s="107">
        <v>0.10494727835442319</v>
      </c>
    </row>
    <row r="215" spans="1:43" x14ac:dyDescent="0.25">
      <c r="A215" s="95">
        <v>678</v>
      </c>
      <c r="B215" s="87" t="s">
        <v>213</v>
      </c>
      <c r="C215" s="248">
        <v>24353</v>
      </c>
      <c r="D215" s="200">
        <v>729.14157095536837</v>
      </c>
      <c r="E215" s="200">
        <v>130.024951326642</v>
      </c>
      <c r="F215" s="200">
        <v>40.858978754992137</v>
      </c>
      <c r="G215" s="200">
        <v>33.794054055771667</v>
      </c>
      <c r="H215" s="282">
        <v>-37.25253562189463</v>
      </c>
      <c r="I215" s="367">
        <v>896.56701947087959</v>
      </c>
      <c r="J215" s="402">
        <v>0.82802028978959608</v>
      </c>
      <c r="K215" s="99">
        <v>-1969.9012439026549</v>
      </c>
      <c r="L215" s="403">
        <v>-0.6910757111194179</v>
      </c>
      <c r="M215" s="99">
        <v>-1720.645129410485</v>
      </c>
      <c r="N215" s="403">
        <v>-0.70236528312996482</v>
      </c>
      <c r="O215" s="248">
        <v>40.858978754992137</v>
      </c>
      <c r="P215" s="248">
        <v>33.794054055771667</v>
      </c>
      <c r="Q215" s="248">
        <v>74.653032810763804</v>
      </c>
      <c r="R215" s="403">
        <v>8.4776713225454811E-2</v>
      </c>
      <c r="S215" s="100">
        <v>6944.6853365088491</v>
      </c>
      <c r="T215" s="259">
        <v>2803.9539881950036</v>
      </c>
      <c r="U215" s="262">
        <f t="shared" si="30"/>
        <v>0.4037553686492259</v>
      </c>
      <c r="V215" s="101">
        <f t="shared" si="31"/>
        <v>0.41275711201834409</v>
      </c>
      <c r="W215" s="260">
        <f t="shared" si="32"/>
        <v>0.31975097424762983</v>
      </c>
      <c r="X215" s="262">
        <f t="shared" si="33"/>
        <v>0.31277758450244048</v>
      </c>
      <c r="Y215" s="262">
        <f t="shared" si="34"/>
        <v>0.28673402638437329</v>
      </c>
      <c r="Z215" s="102">
        <v>21.25</v>
      </c>
      <c r="AA215" s="382">
        <f t="shared" si="35"/>
        <v>8.86</v>
      </c>
      <c r="AB215" s="263">
        <f t="shared" si="36"/>
        <v>0.4169411764705882</v>
      </c>
      <c r="AC215" s="207">
        <v>678</v>
      </c>
      <c r="AD215" s="87" t="s">
        <v>213</v>
      </c>
      <c r="AE215" s="96">
        <v>24353</v>
      </c>
      <c r="AF215" s="96">
        <v>50045666.88924554</v>
      </c>
      <c r="AG215" s="103">
        <v>9613988.6247640848</v>
      </c>
      <c r="AH215" s="93">
        <f t="shared" si="37"/>
        <v>59659655.514009625</v>
      </c>
      <c r="AI215" s="227">
        <v>-907211</v>
      </c>
      <c r="AJ215" s="104">
        <v>11054657.103926068</v>
      </c>
      <c r="AK215" s="94">
        <v>69807101.617935687</v>
      </c>
      <c r="AL215" s="92">
        <v>2866.4682633735347</v>
      </c>
      <c r="AM215" s="105">
        <v>4585513.4287247658</v>
      </c>
      <c r="AN215" s="106">
        <v>7.0306681515052552E-2</v>
      </c>
      <c r="AO215" s="105">
        <v>223.67122179118041</v>
      </c>
      <c r="AP215" s="107">
        <v>5.3822838752232149E-2</v>
      </c>
      <c r="AQ215" s="107">
        <v>0.11602050162844146</v>
      </c>
    </row>
    <row r="216" spans="1:43" x14ac:dyDescent="0.25">
      <c r="A216" s="95">
        <v>710</v>
      </c>
      <c r="B216" s="87" t="s">
        <v>229</v>
      </c>
      <c r="C216" s="248">
        <v>27528</v>
      </c>
      <c r="D216" s="200">
        <v>631.94343117502876</v>
      </c>
      <c r="E216" s="200">
        <v>158.12543295251746</v>
      </c>
      <c r="F216" s="200">
        <v>-192.97453639204656</v>
      </c>
      <c r="G216" s="200">
        <v>-66.766171749960563</v>
      </c>
      <c r="H216" s="282">
        <v>-25.283238884045335</v>
      </c>
      <c r="I216" s="367">
        <v>505.04491710149387</v>
      </c>
      <c r="J216" s="402">
        <v>1.2703609148915251</v>
      </c>
      <c r="K216" s="99">
        <v>-2066.1941476238858</v>
      </c>
      <c r="L216" s="403">
        <v>-0.80595921655750302</v>
      </c>
      <c r="M216" s="99">
        <v>-1416.5292551709454</v>
      </c>
      <c r="N216" s="403">
        <v>-0.69150507332256539</v>
      </c>
      <c r="O216" s="248">
        <v>-192.97453639204656</v>
      </c>
      <c r="P216" s="248">
        <v>-66.766171749960563</v>
      </c>
      <c r="Q216" s="248">
        <v>-259.74070814200712</v>
      </c>
      <c r="R216" s="403">
        <v>-0.52214237438360656</v>
      </c>
      <c r="S216" s="100">
        <v>6758.0797733217087</v>
      </c>
      <c r="T216" s="259">
        <v>2518.6988998153847</v>
      </c>
      <c r="U216" s="262">
        <f t="shared" si="30"/>
        <v>0.372694461192695</v>
      </c>
      <c r="V216" s="101">
        <f t="shared" si="31"/>
        <v>0.38046888331736473</v>
      </c>
      <c r="W216" s="260">
        <f t="shared" si="32"/>
        <v>0.20051817910370812</v>
      </c>
      <c r="X216" s="262">
        <f t="shared" si="33"/>
        <v>0.19642083228672283</v>
      </c>
      <c r="Y216" s="262">
        <f t="shared" si="34"/>
        <v>0.29743855238337541</v>
      </c>
      <c r="Z216" s="102">
        <v>22</v>
      </c>
      <c r="AA216" s="382">
        <f t="shared" si="35"/>
        <v>9.61</v>
      </c>
      <c r="AB216" s="263">
        <f t="shared" si="36"/>
        <v>0.43681818181818177</v>
      </c>
      <c r="AC216" s="207">
        <v>710</v>
      </c>
      <c r="AD216" s="87" t="s">
        <v>229</v>
      </c>
      <c r="AE216" s="96">
        <v>27528</v>
      </c>
      <c r="AF216" s="96">
        <v>44756025.900031447</v>
      </c>
      <c r="AG216" s="103">
        <v>11634330.209700521</v>
      </c>
      <c r="AH216" s="93">
        <f t="shared" si="37"/>
        <v>56390356.109731972</v>
      </c>
      <c r="AI216" s="227">
        <v>-695997</v>
      </c>
      <c r="AJ216" s="104">
        <v>15086709.864028271</v>
      </c>
      <c r="AK216" s="94">
        <v>70781068.973760247</v>
      </c>
      <c r="AL216" s="92">
        <v>2571.2390647253796</v>
      </c>
      <c r="AM216" s="105">
        <v>6193740.7273535281</v>
      </c>
      <c r="AN216" s="106">
        <v>9.5897150346950816E-2</v>
      </c>
      <c r="AO216" s="105">
        <v>225.67949738056859</v>
      </c>
      <c r="AP216" s="107">
        <v>8.5535191707402092E-2</v>
      </c>
      <c r="AQ216" s="107">
        <v>0.11379736220429826</v>
      </c>
    </row>
    <row r="217" spans="1:43" x14ac:dyDescent="0.25">
      <c r="A217" s="95">
        <v>680</v>
      </c>
      <c r="B217" s="87" t="s">
        <v>214</v>
      </c>
      <c r="C217" s="248">
        <v>24407</v>
      </c>
      <c r="D217" s="200">
        <v>334.68189600226106</v>
      </c>
      <c r="E217" s="200">
        <v>126.24047339294778</v>
      </c>
      <c r="F217" s="200">
        <v>-36.237249476747451</v>
      </c>
      <c r="G217" s="200">
        <v>4.5301142931375011</v>
      </c>
      <c r="H217" s="282">
        <v>-40.191789240791579</v>
      </c>
      <c r="I217" s="367">
        <v>389.0234449708073</v>
      </c>
      <c r="J217" s="402">
        <v>0.86864209603147247</v>
      </c>
      <c r="K217" s="99">
        <v>-1207.56772338623</v>
      </c>
      <c r="L217" s="403">
        <v>-0.75811246474334748</v>
      </c>
      <c r="M217" s="99">
        <v>-859.70547563214632</v>
      </c>
      <c r="N217" s="403">
        <v>-0.71978781427981764</v>
      </c>
      <c r="O217" s="248">
        <v>-36.237249476747451</v>
      </c>
      <c r="P217" s="248">
        <v>4.5301142931375011</v>
      </c>
      <c r="Q217" s="248">
        <v>-31.70713518360995</v>
      </c>
      <c r="R217" s="403">
        <v>-8.2293523175385991E-2</v>
      </c>
      <c r="S217" s="100">
        <v>5971.3947637972715</v>
      </c>
      <c r="T217" s="259">
        <v>2332.5693614308898</v>
      </c>
      <c r="U217" s="262">
        <f t="shared" si="30"/>
        <v>0.39062387493999556</v>
      </c>
      <c r="V217" s="101">
        <f t="shared" si="31"/>
        <v>0.26737324050934935</v>
      </c>
      <c r="W217" s="260">
        <f t="shared" si="32"/>
        <v>0.16677893974058075</v>
      </c>
      <c r="X217" s="262">
        <f t="shared" si="33"/>
        <v>0.24365877294130944</v>
      </c>
      <c r="Y217" s="262">
        <f t="shared" si="34"/>
        <v>0.2635180429986767</v>
      </c>
      <c r="Z217" s="102">
        <v>20.25</v>
      </c>
      <c r="AA217" s="382">
        <f t="shared" si="35"/>
        <v>7.8599999999999994</v>
      </c>
      <c r="AB217" s="263">
        <f t="shared" si="36"/>
        <v>0.38814814814814813</v>
      </c>
      <c r="AC217" s="207">
        <v>680</v>
      </c>
      <c r="AD217" s="87" t="s">
        <v>214</v>
      </c>
      <c r="AE217" s="96">
        <v>24407</v>
      </c>
      <c r="AF217" s="96">
        <v>28809018.215027783</v>
      </c>
      <c r="AG217" s="103">
        <v>342394.36445319833</v>
      </c>
      <c r="AH217" s="93">
        <f t="shared" si="37"/>
        <v>29151412.57948098</v>
      </c>
      <c r="AI217" s="227">
        <v>-980961</v>
      </c>
      <c r="AJ217" s="104">
        <v>10797549.06660923</v>
      </c>
      <c r="AK217" s="94">
        <v>38968000.646090209</v>
      </c>
      <c r="AL217" s="92">
        <v>1596.5911683570373</v>
      </c>
      <c r="AM217" s="105">
        <v>3453548.3840291351</v>
      </c>
      <c r="AN217" s="106">
        <v>9.724346467588485E-2</v>
      </c>
      <c r="AO217" s="105">
        <v>120.26708030993586</v>
      </c>
      <c r="AP217" s="107">
        <v>7.7922263988329687E-2</v>
      </c>
      <c r="AQ217" s="107">
        <v>0.13153622428426393</v>
      </c>
    </row>
    <row r="218" spans="1:43" x14ac:dyDescent="0.25">
      <c r="A218" s="95">
        <v>681</v>
      </c>
      <c r="B218" s="87" t="s">
        <v>215</v>
      </c>
      <c r="C218" s="248">
        <v>3364</v>
      </c>
      <c r="D218" s="200">
        <v>346.77827237068448</v>
      </c>
      <c r="E218" s="200">
        <v>215.70871509961302</v>
      </c>
      <c r="F218" s="200">
        <v>12.277768554001151</v>
      </c>
      <c r="G218" s="200">
        <v>50.673105610202214</v>
      </c>
      <c r="H218" s="282">
        <v>-20.92627824019025</v>
      </c>
      <c r="I218" s="367">
        <v>604.51158339431049</v>
      </c>
      <c r="J218" s="402">
        <v>0.60426820541368897</v>
      </c>
      <c r="K218" s="99">
        <v>-3073.7359609465643</v>
      </c>
      <c r="L218" s="403">
        <v>-0.84266952165881925</v>
      </c>
      <c r="M218" s="99">
        <v>-2608.6252846136913</v>
      </c>
      <c r="N218" s="403">
        <v>-0.88266297116982262</v>
      </c>
      <c r="O218" s="248">
        <v>12.277768554001151</v>
      </c>
      <c r="P218" s="248">
        <v>50.673105610202214</v>
      </c>
      <c r="Q218" s="248">
        <v>62.950874164203363</v>
      </c>
      <c r="R218" s="403">
        <v>0.1096931808915772</v>
      </c>
      <c r="S218" s="100">
        <v>7302.6634958382874</v>
      </c>
      <c r="T218" s="259">
        <v>2516.0750277024786</v>
      </c>
      <c r="U218" s="262">
        <f t="shared" si="30"/>
        <v>0.3445421015409465</v>
      </c>
      <c r="V218" s="101">
        <f t="shared" si="31"/>
        <v>0.50368575060826382</v>
      </c>
      <c r="W218" s="260">
        <f t="shared" si="32"/>
        <v>0.24025976043580563</v>
      </c>
      <c r="X218" s="262">
        <f t="shared" si="33"/>
        <v>0.16434771616292512</v>
      </c>
      <c r="Y218" s="262">
        <f t="shared" si="34"/>
        <v>0.14723335031197643</v>
      </c>
      <c r="Z218" s="102">
        <v>21.999999999999996</v>
      </c>
      <c r="AA218" s="382">
        <f t="shared" si="35"/>
        <v>9.6099999999999959</v>
      </c>
      <c r="AB218" s="263">
        <f t="shared" si="36"/>
        <v>0.43681818181818172</v>
      </c>
      <c r="AC218" s="207">
        <v>681</v>
      </c>
      <c r="AD218" s="87" t="s">
        <v>215</v>
      </c>
      <c r="AE218" s="96">
        <v>3364</v>
      </c>
      <c r="AF218" s="96">
        <v>7048996.5624799309</v>
      </c>
      <c r="AG218" s="103">
        <v>2892981.0032155095</v>
      </c>
      <c r="AH218" s="93">
        <f t="shared" si="37"/>
        <v>9941977.5656954404</v>
      </c>
      <c r="AI218" s="227">
        <v>-70396</v>
      </c>
      <c r="AJ218" s="104">
        <v>2502043.1734672636</v>
      </c>
      <c r="AK218" s="94">
        <v>12373624.739162704</v>
      </c>
      <c r="AL218" s="92">
        <v>3678.2475443408753</v>
      </c>
      <c r="AM218" s="105">
        <v>387940.9412370082</v>
      </c>
      <c r="AN218" s="106">
        <v>3.2367026177025235E-2</v>
      </c>
      <c r="AO218" s="105">
        <v>184.89755951846337</v>
      </c>
      <c r="AP218" s="107">
        <v>6.9345309493440421E-3</v>
      </c>
      <c r="AQ218" s="107">
        <v>9.4693647579128459E-2</v>
      </c>
    </row>
    <row r="219" spans="1:43" x14ac:dyDescent="0.25">
      <c r="A219" s="95">
        <v>683</v>
      </c>
      <c r="B219" s="87" t="s">
        <v>216</v>
      </c>
      <c r="C219" s="248">
        <v>3712</v>
      </c>
      <c r="D219" s="200">
        <v>1994.3669055540233</v>
      </c>
      <c r="E219" s="200">
        <v>191.92288652570215</v>
      </c>
      <c r="F219" s="200">
        <v>-209.74414225334334</v>
      </c>
      <c r="G219" s="200">
        <v>-57.521109409716914</v>
      </c>
      <c r="H219" s="282">
        <v>41.883351293103445</v>
      </c>
      <c r="I219" s="367">
        <v>1960.9078917097686</v>
      </c>
      <c r="J219" s="402">
        <v>1.0259084621598176</v>
      </c>
      <c r="K219" s="99">
        <v>-3833.0714166288635</v>
      </c>
      <c r="L219" s="403">
        <v>-0.66349722673626199</v>
      </c>
      <c r="M219" s="99">
        <v>-3098.7608221785049</v>
      </c>
      <c r="N219" s="403">
        <v>-0.60842000983118483</v>
      </c>
      <c r="O219" s="248">
        <v>-209.74414225334334</v>
      </c>
      <c r="P219" s="248">
        <v>-57.521109409716914</v>
      </c>
      <c r="Q219" s="248">
        <v>-267.26525166306027</v>
      </c>
      <c r="R219" s="403">
        <v>-0.13748206639351476</v>
      </c>
      <c r="S219" s="100">
        <v>8476.9100215517246</v>
      </c>
      <c r="T219" s="259">
        <v>3210.5669487340219</v>
      </c>
      <c r="U219" s="262">
        <f t="shared" si="30"/>
        <v>0.37874260085001088</v>
      </c>
      <c r="V219" s="101">
        <f t="shared" si="31"/>
        <v>0.68350133404837365</v>
      </c>
      <c r="W219" s="260">
        <f t="shared" si="32"/>
        <v>0.61076685925611551</v>
      </c>
      <c r="X219" s="262">
        <f t="shared" si="33"/>
        <v>0.33843888411676776</v>
      </c>
      <c r="Y219" s="262">
        <f t="shared" si="34"/>
        <v>0.38456698320721755</v>
      </c>
      <c r="Z219" s="102">
        <v>19.75</v>
      </c>
      <c r="AA219" s="382">
        <f t="shared" si="35"/>
        <v>7.3599999999999994</v>
      </c>
      <c r="AB219" s="263">
        <f t="shared" si="36"/>
        <v>0.37265822784810126</v>
      </c>
      <c r="AC219" s="207">
        <v>683</v>
      </c>
      <c r="AD219" s="87" t="s">
        <v>216</v>
      </c>
      <c r="AE219" s="96">
        <v>3712</v>
      </c>
      <c r="AF219" s="96">
        <v>14234964.663923038</v>
      </c>
      <c r="AG219" s="103">
        <v>4670725.4614201039</v>
      </c>
      <c r="AH219" s="93">
        <f t="shared" si="37"/>
        <v>18905690.125343144</v>
      </c>
      <c r="AI219" s="226">
        <v>155471</v>
      </c>
      <c r="AJ219" s="104">
        <v>2446090.0672098575</v>
      </c>
      <c r="AK219" s="94">
        <v>21507251.192553002</v>
      </c>
      <c r="AL219" s="92">
        <v>5793.9793083386321</v>
      </c>
      <c r="AM219" s="105">
        <v>229559.8302504234</v>
      </c>
      <c r="AN219" s="106">
        <v>1.0788756465240006E-2</v>
      </c>
      <c r="AO219" s="105">
        <v>169.42436191976412</v>
      </c>
      <c r="AP219" s="107">
        <v>-1.7754914809421374E-3</v>
      </c>
      <c r="AQ219" s="107">
        <v>8.9250906187860801E-2</v>
      </c>
    </row>
    <row r="220" spans="1:43" x14ac:dyDescent="0.25">
      <c r="A220" s="95">
        <v>684</v>
      </c>
      <c r="B220" s="87" t="s">
        <v>217</v>
      </c>
      <c r="C220" s="248">
        <v>39040</v>
      </c>
      <c r="D220" s="200">
        <v>174.81451258731678</v>
      </c>
      <c r="E220" s="200">
        <v>165.429873100495</v>
      </c>
      <c r="F220" s="200">
        <v>87.049485890912223</v>
      </c>
      <c r="G220" s="200">
        <v>111.03370211793178</v>
      </c>
      <c r="H220" s="282">
        <v>-29.460040983606557</v>
      </c>
      <c r="I220" s="367">
        <v>508.86753271304923</v>
      </c>
      <c r="J220" s="402">
        <v>0.35242689249534609</v>
      </c>
      <c r="K220" s="99">
        <v>-1175.9217320999433</v>
      </c>
      <c r="L220" s="403">
        <v>-0.7033225350896174</v>
      </c>
      <c r="M220" s="99">
        <v>-968.5868697761764</v>
      </c>
      <c r="N220" s="403">
        <v>-0.8471101091149964</v>
      </c>
      <c r="O220" s="248">
        <v>87.049485890912223</v>
      </c>
      <c r="P220" s="248">
        <v>111.03370211793178</v>
      </c>
      <c r="Q220" s="248">
        <v>198.08318800884399</v>
      </c>
      <c r="R220" s="403">
        <v>0.39933665330365237</v>
      </c>
      <c r="S220" s="100">
        <v>6331.7982069672134</v>
      </c>
      <c r="T220" s="259">
        <v>2629.5839261821875</v>
      </c>
      <c r="U220" s="262">
        <f t="shared" si="30"/>
        <v>0.4152981254659564</v>
      </c>
      <c r="V220" s="101">
        <f t="shared" si="31"/>
        <v>0.26608385323447764</v>
      </c>
      <c r="W220" s="260">
        <f t="shared" si="32"/>
        <v>0.19351636874806213</v>
      </c>
      <c r="X220" s="262">
        <f t="shared" si="33"/>
        <v>0.30203631002452541</v>
      </c>
      <c r="Y220" s="262">
        <f t="shared" si="34"/>
        <v>0.18446481776384152</v>
      </c>
      <c r="Z220" s="102">
        <v>20.5</v>
      </c>
      <c r="AA220" s="382">
        <f t="shared" si="35"/>
        <v>8.11</v>
      </c>
      <c r="AB220" s="263">
        <f t="shared" si="36"/>
        <v>0.39560975609756094</v>
      </c>
      <c r="AC220" s="207">
        <v>684</v>
      </c>
      <c r="AD220" s="87" t="s">
        <v>217</v>
      </c>
      <c r="AE220" s="96">
        <v>39040</v>
      </c>
      <c r="AF220" s="96">
        <v>49371874.810869232</v>
      </c>
      <c r="AG220" s="103">
        <v>-4733484.8433984565</v>
      </c>
      <c r="AH220" s="93">
        <f t="shared" si="37"/>
        <v>44638389.967470773</v>
      </c>
      <c r="AI220" s="227">
        <v>-1150120</v>
      </c>
      <c r="AJ220" s="104">
        <v>22285902.930828452</v>
      </c>
      <c r="AK220" s="94">
        <v>65774172.898299225</v>
      </c>
      <c r="AL220" s="92">
        <v>1684.7892648129925</v>
      </c>
      <c r="AM220" s="105">
        <v>4735246.7646729127</v>
      </c>
      <c r="AN220" s="106">
        <v>7.7577491358653966E-2</v>
      </c>
      <c r="AO220" s="105">
        <v>127.87238855674173</v>
      </c>
      <c r="AP220" s="107">
        <v>4.7589646514299089E-2</v>
      </c>
      <c r="AQ220" s="107">
        <v>0.10987600654644325</v>
      </c>
    </row>
    <row r="221" spans="1:43" x14ac:dyDescent="0.25">
      <c r="A221" s="95">
        <v>686</v>
      </c>
      <c r="B221" s="87" t="s">
        <v>218</v>
      </c>
      <c r="C221" s="248">
        <v>3053</v>
      </c>
      <c r="D221" s="200">
        <v>628.44717155063609</v>
      </c>
      <c r="E221" s="200">
        <v>199.0551712074282</v>
      </c>
      <c r="F221" s="200">
        <v>-102.08542883037818</v>
      </c>
      <c r="G221" s="200">
        <v>-104.5644886240793</v>
      </c>
      <c r="H221" s="282">
        <v>34.626269243367183</v>
      </c>
      <c r="I221" s="367">
        <v>655.478694546974</v>
      </c>
      <c r="J221" s="402">
        <v>1.0440654177306858</v>
      </c>
      <c r="K221" s="99">
        <v>-3620.4237094072719</v>
      </c>
      <c r="L221" s="403">
        <v>-0.85744345696622315</v>
      </c>
      <c r="M221" s="99">
        <v>-2921.6639356975575</v>
      </c>
      <c r="N221" s="403">
        <v>-0.82297816812900659</v>
      </c>
      <c r="O221" s="248">
        <v>-102.08542883037818</v>
      </c>
      <c r="P221" s="248">
        <v>-104.5644886240793</v>
      </c>
      <c r="Q221" s="248">
        <v>-206.64991745445747</v>
      </c>
      <c r="R221" s="403">
        <v>-0.34331610063379164</v>
      </c>
      <c r="S221" s="100">
        <v>8119.0363576809696</v>
      </c>
      <c r="T221" s="259">
        <v>2783.5309921441153</v>
      </c>
      <c r="U221" s="262">
        <f t="shared" si="30"/>
        <v>0.34284006986996324</v>
      </c>
      <c r="V221" s="101">
        <f t="shared" si="31"/>
        <v>0.52665146645254912</v>
      </c>
      <c r="W221" s="260">
        <f t="shared" si="32"/>
        <v>0.23548460440961996</v>
      </c>
      <c r="X221" s="262">
        <f t="shared" si="33"/>
        <v>0.15329599055881257</v>
      </c>
      <c r="Y221" s="262">
        <f t="shared" si="34"/>
        <v>0.20162495084175844</v>
      </c>
      <c r="Z221" s="102">
        <v>22.499999999999996</v>
      </c>
      <c r="AA221" s="382">
        <f t="shared" si="35"/>
        <v>10.109999999999996</v>
      </c>
      <c r="AB221" s="263">
        <f t="shared" si="36"/>
        <v>0.4493333333333332</v>
      </c>
      <c r="AC221" s="207">
        <v>686</v>
      </c>
      <c r="AD221" s="87" t="s">
        <v>218</v>
      </c>
      <c r="AE221" s="96">
        <v>3053</v>
      </c>
      <c r="AF221" s="96">
        <v>7941503.4245912815</v>
      </c>
      <c r="AG221" s="103">
        <v>2896985.7858374543</v>
      </c>
      <c r="AH221" s="93">
        <f t="shared" si="37"/>
        <v>10838489.210428735</v>
      </c>
      <c r="AI221" s="227">
        <v>105714</v>
      </c>
      <c r="AJ221" s="104">
        <v>2110126.8288435773</v>
      </c>
      <c r="AK221" s="94">
        <v>13054330.039272312</v>
      </c>
      <c r="AL221" s="92">
        <v>4275.9024039542455</v>
      </c>
      <c r="AM221" s="105">
        <v>609389.2471325025</v>
      </c>
      <c r="AN221" s="106">
        <v>4.8966825741540779E-2</v>
      </c>
      <c r="AO221" s="105">
        <v>288.4173696255657</v>
      </c>
      <c r="AP221" s="107">
        <v>2.4613588250880003E-2</v>
      </c>
      <c r="AQ221" s="107">
        <v>9.6392954863018687E-2</v>
      </c>
    </row>
    <row r="222" spans="1:43" x14ac:dyDescent="0.25">
      <c r="A222" s="95">
        <v>687</v>
      </c>
      <c r="B222" s="87" t="s">
        <v>219</v>
      </c>
      <c r="C222" s="248">
        <v>1561</v>
      </c>
      <c r="D222" s="200">
        <v>634.75982398623898</v>
      </c>
      <c r="E222" s="200">
        <v>225.42302666788217</v>
      </c>
      <c r="F222" s="200">
        <v>-252.38299317842885</v>
      </c>
      <c r="G222" s="200">
        <v>-257.01780108163587</v>
      </c>
      <c r="H222" s="282">
        <v>67.698270339525948</v>
      </c>
      <c r="I222" s="367">
        <v>418.48032673358239</v>
      </c>
      <c r="J222" s="402">
        <v>1.4673174418188351</v>
      </c>
      <c r="K222" s="99">
        <v>-4928.0604488118324</v>
      </c>
      <c r="L222" s="403">
        <v>-0.91930118719375098</v>
      </c>
      <c r="M222" s="99">
        <v>-3862.2572547725877</v>
      </c>
      <c r="N222" s="403">
        <v>-0.85884869617585879</v>
      </c>
      <c r="O222" s="248">
        <v>-252.38299317842885</v>
      </c>
      <c r="P222" s="248">
        <v>-257.01780108163587</v>
      </c>
      <c r="Q222" s="248">
        <v>-509.40079426006469</v>
      </c>
      <c r="R222" s="403">
        <v>-1.177536198810158</v>
      </c>
      <c r="S222" s="100">
        <v>9448.663036515054</v>
      </c>
      <c r="T222" s="259">
        <v>2905.6885060109234</v>
      </c>
      <c r="U222" s="262">
        <f t="shared" si="30"/>
        <v>0.30752377291704408</v>
      </c>
      <c r="V222" s="101">
        <f t="shared" si="31"/>
        <v>0.56585156597111308</v>
      </c>
      <c r="W222" s="260">
        <f t="shared" si="32"/>
        <v>0.14402105589359729</v>
      </c>
      <c r="X222" s="262">
        <f t="shared" si="33"/>
        <v>7.8271230745620202E-2</v>
      </c>
      <c r="Y222" s="262">
        <f t="shared" si="34"/>
        <v>0.17354793687119899</v>
      </c>
      <c r="Z222" s="102">
        <v>22</v>
      </c>
      <c r="AA222" s="382">
        <f t="shared" si="35"/>
        <v>9.61</v>
      </c>
      <c r="AB222" s="263">
        <f t="shared" si="36"/>
        <v>0.43681818181818177</v>
      </c>
      <c r="AC222" s="207">
        <v>687</v>
      </c>
      <c r="AD222" s="87" t="s">
        <v>219</v>
      </c>
      <c r="AE222" s="96">
        <v>1561</v>
      </c>
      <c r="AF222" s="96">
        <v>6142736.592480042</v>
      </c>
      <c r="AG222" s="103">
        <v>877107.06746248668</v>
      </c>
      <c r="AH222" s="93">
        <f t="shared" si="37"/>
        <v>7019843.6599425282</v>
      </c>
      <c r="AI222" s="226">
        <v>105677</v>
      </c>
      <c r="AJ222" s="104">
        <v>1220429.4906838648</v>
      </c>
      <c r="AK222" s="94">
        <v>8345950.150626393</v>
      </c>
      <c r="AL222" s="92">
        <v>5346.5407755454153</v>
      </c>
      <c r="AM222" s="105">
        <v>-349833.74707257375</v>
      </c>
      <c r="AN222" s="106">
        <v>-4.0230271495723918E-2</v>
      </c>
      <c r="AO222" s="105">
        <v>-81.53906072110567</v>
      </c>
      <c r="AP222" s="107">
        <v>-5.7753933615312114E-2</v>
      </c>
      <c r="AQ222" s="107">
        <v>9.1666683286629302E-2</v>
      </c>
    </row>
    <row r="223" spans="1:43" x14ac:dyDescent="0.25">
      <c r="A223" s="95">
        <v>689</v>
      </c>
      <c r="B223" s="87" t="s">
        <v>220</v>
      </c>
      <c r="C223" s="248">
        <v>3146</v>
      </c>
      <c r="D223" s="200">
        <v>-32.59514448017184</v>
      </c>
      <c r="E223" s="200">
        <v>174.92444265172392</v>
      </c>
      <c r="F223" s="200">
        <v>347.08949672495129</v>
      </c>
      <c r="G223" s="200">
        <v>246.50002992464428</v>
      </c>
      <c r="H223" s="282">
        <v>-157.23013350286078</v>
      </c>
      <c r="I223" s="367">
        <v>578.68869131828683</v>
      </c>
      <c r="J223" s="402">
        <v>-5.1549067804927753E-2</v>
      </c>
      <c r="K223" s="99">
        <v>-2917.8321850649845</v>
      </c>
      <c r="L223" s="403">
        <v>-0.82189095166110016</v>
      </c>
      <c r="M223" s="99">
        <v>-3078.7929820226555</v>
      </c>
      <c r="N223" s="403">
        <v>-1.0107002716890074</v>
      </c>
      <c r="O223" s="248">
        <v>347.08949672495129</v>
      </c>
      <c r="P223" s="248">
        <v>246.50002992464428</v>
      </c>
      <c r="Q223" s="248">
        <v>593.58952664959554</v>
      </c>
      <c r="R223" s="403">
        <v>0.93875904664784759</v>
      </c>
      <c r="S223" s="100">
        <v>7474.690890019072</v>
      </c>
      <c r="T223" s="259">
        <v>2448.8809177310154</v>
      </c>
      <c r="U223" s="262">
        <f t="shared" si="30"/>
        <v>0.32762303535534792</v>
      </c>
      <c r="V223" s="101">
        <f t="shared" si="31"/>
        <v>0.46778133408194356</v>
      </c>
      <c r="W223" s="260">
        <f t="shared" si="32"/>
        <v>0.23630740356883695</v>
      </c>
      <c r="X223" s="262">
        <f t="shared" si="33"/>
        <v>0.16550414305458699</v>
      </c>
      <c r="Y223" s="262">
        <f t="shared" si="34"/>
        <v>-4.2616177217628635E-3</v>
      </c>
      <c r="Z223" s="102">
        <v>21</v>
      </c>
      <c r="AA223" s="382">
        <f t="shared" si="35"/>
        <v>8.61</v>
      </c>
      <c r="AB223" s="263">
        <f t="shared" si="36"/>
        <v>0.41</v>
      </c>
      <c r="AC223" s="207">
        <v>689</v>
      </c>
      <c r="AD223" s="87" t="s">
        <v>220</v>
      </c>
      <c r="AE223" s="96">
        <v>3146</v>
      </c>
      <c r="AF223" s="96">
        <v>8744749.5935863182</v>
      </c>
      <c r="AG223" s="103">
        <v>838588.80332233512</v>
      </c>
      <c r="AH223" s="93">
        <f t="shared" si="37"/>
        <v>9583338.3969086539</v>
      </c>
      <c r="AI223" s="227">
        <v>-494646</v>
      </c>
      <c r="AJ223" s="104">
        <v>1911362.2801931184</v>
      </c>
      <c r="AK223" s="94">
        <v>11000054.677101772</v>
      </c>
      <c r="AL223" s="92">
        <v>3496.5208763832716</v>
      </c>
      <c r="AM223" s="105">
        <v>724271.72950163856</v>
      </c>
      <c r="AN223" s="106">
        <v>7.0483362016788148E-2</v>
      </c>
      <c r="AO223" s="105">
        <v>311.21928072296987</v>
      </c>
      <c r="AP223" s="107">
        <v>8.1488013764282163E-2</v>
      </c>
      <c r="AQ223" s="107">
        <v>9.8184644152908174E-2</v>
      </c>
    </row>
    <row r="224" spans="1:43" x14ac:dyDescent="0.25">
      <c r="A224" s="95">
        <v>691</v>
      </c>
      <c r="B224" s="87" t="s">
        <v>221</v>
      </c>
      <c r="C224" s="248">
        <v>2710</v>
      </c>
      <c r="D224" s="200">
        <v>1330.7084769956796</v>
      </c>
      <c r="E224" s="200">
        <v>198.60587600844551</v>
      </c>
      <c r="F224" s="200">
        <v>-21.102073946143694</v>
      </c>
      <c r="G224" s="200">
        <v>-127.53006028589516</v>
      </c>
      <c r="H224" s="282">
        <v>0.80590405904059037</v>
      </c>
      <c r="I224" s="367">
        <v>1381.4881228311267</v>
      </c>
      <c r="J224" s="402">
        <v>0.98926256371155086</v>
      </c>
      <c r="K224" s="99">
        <v>-3322.5405636670048</v>
      </c>
      <c r="L224" s="403">
        <v>-0.71181650172676114</v>
      </c>
      <c r="M224" s="99">
        <v>-2692.7054995047465</v>
      </c>
      <c r="N224" s="403">
        <v>-0.66925887200075485</v>
      </c>
      <c r="O224" s="248">
        <v>-21.102073946143694</v>
      </c>
      <c r="P224" s="248">
        <v>-127.53006028589516</v>
      </c>
      <c r="Q224" s="248">
        <v>-148.63213423203885</v>
      </c>
      <c r="R224" s="403">
        <v>-0.11049467911429221</v>
      </c>
      <c r="S224" s="100">
        <v>7443.168265682657</v>
      </c>
      <c r="T224" s="259">
        <v>2650.7705346907783</v>
      </c>
      <c r="U224" s="262">
        <f t="shared" si="30"/>
        <v>0.35613470501699862</v>
      </c>
      <c r="V224" s="101">
        <f t="shared" si="31"/>
        <v>0.63199279105195638</v>
      </c>
      <c r="W224" s="260">
        <f t="shared" si="32"/>
        <v>0.52116473483898984</v>
      </c>
      <c r="X224" s="262">
        <f t="shared" si="33"/>
        <v>0.29368190861513688</v>
      </c>
      <c r="Y224" s="262">
        <f t="shared" si="34"/>
        <v>0.32527868323912129</v>
      </c>
      <c r="Z224" s="102">
        <v>22.5</v>
      </c>
      <c r="AA224" s="382">
        <f t="shared" si="35"/>
        <v>10.11</v>
      </c>
      <c r="AB224" s="263">
        <f t="shared" si="36"/>
        <v>0.44933333333333331</v>
      </c>
      <c r="AC224" s="207">
        <v>691</v>
      </c>
      <c r="AD224" s="87" t="s">
        <v>221</v>
      </c>
      <c r="AE224" s="96">
        <v>2710</v>
      </c>
      <c r="AF224" s="96">
        <v>7751852.3758902736</v>
      </c>
      <c r="AG224" s="103">
        <v>3151599.5004258812</v>
      </c>
      <c r="AH224" s="93">
        <f t="shared" si="37"/>
        <v>10903451.876316154</v>
      </c>
      <c r="AI224" s="227">
        <v>2184</v>
      </c>
      <c r="AJ224" s="104">
        <v>1842281.8640937826</v>
      </c>
      <c r="AK224" s="94">
        <v>12747917.740409937</v>
      </c>
      <c r="AL224" s="92">
        <v>4704.0286864981317</v>
      </c>
      <c r="AM224" s="105">
        <v>919802.25833646581</v>
      </c>
      <c r="AN224" s="106">
        <v>7.7764057996432781E-2</v>
      </c>
      <c r="AO224" s="105">
        <v>352.25698595601625</v>
      </c>
      <c r="AP224" s="107">
        <v>6.5731270235005912E-2</v>
      </c>
      <c r="AQ224" s="107">
        <v>8.7890329494152208E-2</v>
      </c>
    </row>
    <row r="225" spans="1:43" x14ac:dyDescent="0.25">
      <c r="A225" s="95">
        <v>694</v>
      </c>
      <c r="B225" s="87" t="s">
        <v>222</v>
      </c>
      <c r="C225" s="248">
        <v>28710</v>
      </c>
      <c r="D225" s="200">
        <v>301.81010789301854</v>
      </c>
      <c r="E225" s="200">
        <v>130.57707051098521</v>
      </c>
      <c r="F225" s="200">
        <v>-0.44074750563599585</v>
      </c>
      <c r="G225" s="200">
        <v>58.651048277427769</v>
      </c>
      <c r="H225" s="282">
        <v>-17.570950888192268</v>
      </c>
      <c r="I225" s="367">
        <v>473.02652828760324</v>
      </c>
      <c r="J225" s="402">
        <v>0.65918500574928585</v>
      </c>
      <c r="K225" s="99">
        <v>-1200.6172676297799</v>
      </c>
      <c r="L225" s="403">
        <v>-0.72393035229665226</v>
      </c>
      <c r="M225" s="99">
        <v>-935.01034816994752</v>
      </c>
      <c r="N225" s="403">
        <v>-0.75597904577537689</v>
      </c>
      <c r="O225" s="248">
        <v>-0.44074750563599585</v>
      </c>
      <c r="P225" s="248">
        <v>58.651048277427769</v>
      </c>
      <c r="Q225" s="248">
        <v>58.210300771791772</v>
      </c>
      <c r="R225" s="403">
        <v>0.12713741669156609</v>
      </c>
      <c r="S225" s="100">
        <v>5906.8384535005225</v>
      </c>
      <c r="T225" s="259">
        <v>2361.1917133162519</v>
      </c>
      <c r="U225" s="262">
        <f t="shared" si="30"/>
        <v>0.3997386642454997</v>
      </c>
      <c r="V225" s="101">
        <f t="shared" si="31"/>
        <v>0.28334003191259532</v>
      </c>
      <c r="W225" s="260">
        <f t="shared" si="32"/>
        <v>0.20033380839849121</v>
      </c>
      <c r="X225" s="262">
        <f t="shared" si="33"/>
        <v>0.28263273788692933</v>
      </c>
      <c r="Y225" s="262">
        <f t="shared" si="34"/>
        <v>0.24785215858218868</v>
      </c>
      <c r="Z225" s="102">
        <v>20.5</v>
      </c>
      <c r="AA225" s="382">
        <f t="shared" si="35"/>
        <v>8.11</v>
      </c>
      <c r="AB225" s="263">
        <f t="shared" si="36"/>
        <v>0.39560975609756094</v>
      </c>
      <c r="AC225" s="207">
        <v>694</v>
      </c>
      <c r="AD225" s="87" t="s">
        <v>222</v>
      </c>
      <c r="AE225" s="96">
        <v>28710</v>
      </c>
      <c r="AF225" s="96">
        <v>33163535.098679405</v>
      </c>
      <c r="AG225" s="103">
        <v>2345580.1948883473</v>
      </c>
      <c r="AH225" s="93">
        <f t="shared" si="37"/>
        <v>35509115.293567754</v>
      </c>
      <c r="AI225" s="227">
        <v>-504462</v>
      </c>
      <c r="AJ225" s="104">
        <v>13045660.087220319</v>
      </c>
      <c r="AK225" s="94">
        <v>48050313.380788073</v>
      </c>
      <c r="AL225" s="92">
        <v>1673.6437959173832</v>
      </c>
      <c r="AM225" s="105">
        <v>3997860.0306032524</v>
      </c>
      <c r="AN225" s="106">
        <v>9.0752267503087417E-2</v>
      </c>
      <c r="AO225" s="105">
        <v>143.6728533207513</v>
      </c>
      <c r="AP225" s="107">
        <v>6.3352222422050852E-2</v>
      </c>
      <c r="AQ225" s="107">
        <v>0.12472513232280336</v>
      </c>
    </row>
    <row r="226" spans="1:43" x14ac:dyDescent="0.25">
      <c r="A226" s="95">
        <v>697</v>
      </c>
      <c r="B226" s="87" t="s">
        <v>223</v>
      </c>
      <c r="C226" s="248">
        <v>1235</v>
      </c>
      <c r="D226" s="200">
        <v>581.58149653923681</v>
      </c>
      <c r="E226" s="200">
        <v>215.62710612812108</v>
      </c>
      <c r="F226" s="200">
        <v>-54.72994616997061</v>
      </c>
      <c r="G226" s="200">
        <v>-27.01170883429792</v>
      </c>
      <c r="H226" s="282">
        <v>-208.52712550607288</v>
      </c>
      <c r="I226" s="367">
        <v>506.93982215701652</v>
      </c>
      <c r="J226" s="402">
        <v>1.169097121116051</v>
      </c>
      <c r="K226" s="99">
        <v>-4371.1097304486912</v>
      </c>
      <c r="L226" s="403">
        <v>-0.89782176215638432</v>
      </c>
      <c r="M226" s="99">
        <v>-3764.3102521081387</v>
      </c>
      <c r="N226" s="403">
        <v>-0.86617671811078834</v>
      </c>
      <c r="O226" s="248">
        <v>-54.72994616997061</v>
      </c>
      <c r="P226" s="248">
        <v>-27.01170883429792</v>
      </c>
      <c r="Q226" s="248">
        <v>-81.741655004268523</v>
      </c>
      <c r="R226" s="403">
        <v>-0.16431735553729826</v>
      </c>
      <c r="S226" s="100">
        <v>9283.8291497975715</v>
      </c>
      <c r="T226" s="259">
        <v>3063.37393845304</v>
      </c>
      <c r="U226" s="262">
        <f t="shared" si="30"/>
        <v>0.32996879725213762</v>
      </c>
      <c r="V226" s="101">
        <f t="shared" si="31"/>
        <v>0.52543508437055542</v>
      </c>
      <c r="W226" s="260">
        <f t="shared" si="32"/>
        <v>0.16548414667685457</v>
      </c>
      <c r="X226" s="262">
        <f t="shared" si="33"/>
        <v>0.10392264709287842</v>
      </c>
      <c r="Y226" s="262">
        <f t="shared" si="34"/>
        <v>0.12067968371637984</v>
      </c>
      <c r="Z226" s="102">
        <v>22</v>
      </c>
      <c r="AA226" s="382">
        <f t="shared" si="35"/>
        <v>9.61</v>
      </c>
      <c r="AB226" s="263">
        <f t="shared" si="36"/>
        <v>0.43681818181818177</v>
      </c>
      <c r="AC226" s="207">
        <v>697</v>
      </c>
      <c r="AD226" s="87" t="s">
        <v>223</v>
      </c>
      <c r="AE226" s="96">
        <v>1235</v>
      </c>
      <c r="AF226" s="96">
        <v>4462077.7619014001</v>
      </c>
      <c r="AG226" s="103">
        <v>905098.54767810833</v>
      </c>
      <c r="AH226" s="93">
        <f t="shared" si="37"/>
        <v>5367176.3095795084</v>
      </c>
      <c r="AI226" s="227">
        <v>-257531</v>
      </c>
      <c r="AJ226" s="104">
        <v>914745.88788854191</v>
      </c>
      <c r="AK226" s="94">
        <v>6024391.1974680498</v>
      </c>
      <c r="AL226" s="92">
        <v>4878.0495526057084</v>
      </c>
      <c r="AM226" s="105">
        <v>-129382.21210844256</v>
      </c>
      <c r="AN226" s="106">
        <v>-2.1024858001287172E-2</v>
      </c>
      <c r="AO226" s="105">
        <v>40.177375265699084</v>
      </c>
      <c r="AP226" s="107">
        <v>-3.8513594039768839E-2</v>
      </c>
      <c r="AQ226" s="107">
        <v>8.7890334450908325E-2</v>
      </c>
    </row>
    <row r="227" spans="1:43" x14ac:dyDescent="0.25">
      <c r="A227" s="95">
        <v>698</v>
      </c>
      <c r="B227" s="87" t="s">
        <v>224</v>
      </c>
      <c r="C227" s="248">
        <v>63528</v>
      </c>
      <c r="D227" s="200">
        <v>619.79222816781453</v>
      </c>
      <c r="E227" s="200">
        <v>137.84450716062682</v>
      </c>
      <c r="F227" s="200">
        <v>-281.28466950570231</v>
      </c>
      <c r="G227" s="200">
        <v>-179.95003632936982</v>
      </c>
      <c r="H227" s="282">
        <v>-60.128699156277548</v>
      </c>
      <c r="I227" s="367">
        <v>236.27333033709164</v>
      </c>
      <c r="J227" s="402">
        <v>2.6592867601136256</v>
      </c>
      <c r="K227" s="99">
        <v>-1690.0989642220152</v>
      </c>
      <c r="L227" s="403">
        <v>-0.87881072984404796</v>
      </c>
      <c r="M227" s="99">
        <v>-885.71791718613963</v>
      </c>
      <c r="N227" s="403">
        <v>-0.58831746828109366</v>
      </c>
      <c r="O227" s="248">
        <v>-281.28466950570231</v>
      </c>
      <c r="P227" s="248">
        <v>-179.95003632936982</v>
      </c>
      <c r="Q227" s="248">
        <v>-461.23470583507213</v>
      </c>
      <c r="R227" s="403">
        <v>-1.9789782620507606</v>
      </c>
      <c r="S227" s="100">
        <v>6337.0238162699916</v>
      </c>
      <c r="T227" s="259">
        <v>2559.5426621768374</v>
      </c>
      <c r="U227" s="262">
        <f t="shared" si="30"/>
        <v>0.4039029576637127</v>
      </c>
      <c r="V227" s="101">
        <f t="shared" si="31"/>
        <v>0.30398691095546182</v>
      </c>
      <c r="W227" s="260">
        <f t="shared" si="32"/>
        <v>9.2310760757605859E-2</v>
      </c>
      <c r="X227" s="262">
        <f t="shared" si="33"/>
        <v>0.12265195622073045</v>
      </c>
      <c r="Y227" s="262">
        <f t="shared" si="34"/>
        <v>0.36208371462890249</v>
      </c>
      <c r="Z227" s="102">
        <v>21.5</v>
      </c>
      <c r="AA227" s="382">
        <f t="shared" si="35"/>
        <v>9.11</v>
      </c>
      <c r="AB227" s="263">
        <f t="shared" si="36"/>
        <v>0.42372093023255814</v>
      </c>
      <c r="AC227" s="207">
        <v>698</v>
      </c>
      <c r="AD227" s="87" t="s">
        <v>224</v>
      </c>
      <c r="AE227" s="96">
        <v>63528</v>
      </c>
      <c r="AF227" s="96">
        <v>69619234.54656072</v>
      </c>
      <c r="AG227" s="103">
        <v>26022813.967485275</v>
      </c>
      <c r="AH227" s="93">
        <f t="shared" si="37"/>
        <v>95642048.514045998</v>
      </c>
      <c r="AI227" s="227">
        <v>-3819856</v>
      </c>
      <c r="AJ227" s="104">
        <v>30556386.614704933</v>
      </c>
      <c r="AK227" s="94">
        <v>122378579.12875094</v>
      </c>
      <c r="AL227" s="92">
        <v>1926.3722945591069</v>
      </c>
      <c r="AM227" s="105">
        <v>8636653.1929759234</v>
      </c>
      <c r="AN227" s="106">
        <v>7.5932011190426432E-2</v>
      </c>
      <c r="AO227" s="105">
        <v>122.14771513943401</v>
      </c>
      <c r="AP227" s="107">
        <v>5.5403814755415892E-2</v>
      </c>
      <c r="AQ227" s="107">
        <v>0.12570657302721888</v>
      </c>
    </row>
    <row r="228" spans="1:43" x14ac:dyDescent="0.25">
      <c r="A228" s="95">
        <v>700</v>
      </c>
      <c r="B228" s="87" t="s">
        <v>225</v>
      </c>
      <c r="C228" s="248">
        <v>4922</v>
      </c>
      <c r="D228" s="200">
        <v>87.757734846512321</v>
      </c>
      <c r="E228" s="200">
        <v>152.81134210566907</v>
      </c>
      <c r="F228" s="200">
        <v>135.20051271194302</v>
      </c>
      <c r="G228" s="200">
        <v>147.08806501497799</v>
      </c>
      <c r="H228" s="282">
        <v>-203.36306379520519</v>
      </c>
      <c r="I228" s="367">
        <v>319.4945908838971</v>
      </c>
      <c r="J228" s="402">
        <v>0.29250055077048287</v>
      </c>
      <c r="K228" s="99">
        <v>-2151.5158381139086</v>
      </c>
      <c r="L228" s="403">
        <v>-0.87761746949423858</v>
      </c>
      <c r="M228" s="99">
        <v>-2054.5077169325195</v>
      </c>
      <c r="N228" s="403">
        <v>-0.9590350790684532</v>
      </c>
      <c r="O228" s="248">
        <v>135.20051271194302</v>
      </c>
      <c r="P228" s="248">
        <v>147.08806501497799</v>
      </c>
      <c r="Q228" s="248">
        <v>282.28857772692101</v>
      </c>
      <c r="R228" s="403">
        <v>0.9408807623140486</v>
      </c>
      <c r="S228" s="100">
        <v>6995.5302722470542</v>
      </c>
      <c r="T228" s="259">
        <v>2478.6332169593829</v>
      </c>
      <c r="U228" s="262">
        <f t="shared" si="30"/>
        <v>0.35431670230814599</v>
      </c>
      <c r="V228" s="101">
        <f t="shared" si="31"/>
        <v>0.35322703681247675</v>
      </c>
      <c r="W228" s="260">
        <f t="shared" si="32"/>
        <v>0.12889950344320453</v>
      </c>
      <c r="X228" s="262">
        <f t="shared" si="33"/>
        <v>0.12929714384632443</v>
      </c>
      <c r="Y228" s="262">
        <f t="shared" si="34"/>
        <v>1.5057003693855773E-2</v>
      </c>
      <c r="Z228" s="102">
        <v>20.5</v>
      </c>
      <c r="AA228" s="382">
        <f t="shared" si="35"/>
        <v>8.11</v>
      </c>
      <c r="AB228" s="263">
        <f t="shared" si="36"/>
        <v>0.39560975609756094</v>
      </c>
      <c r="AC228" s="207">
        <v>700</v>
      </c>
      <c r="AD228" s="87" t="s">
        <v>225</v>
      </c>
      <c r="AE228" s="96">
        <v>4922</v>
      </c>
      <c r="AF228" s="96">
        <v>10025676.134104693</v>
      </c>
      <c r="AG228" s="103">
        <v>518554.4195517028</v>
      </c>
      <c r="AH228" s="93">
        <f t="shared" si="37"/>
        <v>10544230.553656396</v>
      </c>
      <c r="AI228" s="227">
        <v>-1000953</v>
      </c>
      <c r="AJ228" s="104">
        <v>2619035.7778708036</v>
      </c>
      <c r="AK228" s="94">
        <v>12162313.3315272</v>
      </c>
      <c r="AL228" s="92">
        <v>2471.0104289978058</v>
      </c>
      <c r="AM228" s="105">
        <v>184480.80220322497</v>
      </c>
      <c r="AN228" s="106">
        <v>1.5401851858554664E-2</v>
      </c>
      <c r="AO228" s="105">
        <v>72.565789565692285</v>
      </c>
      <c r="AP228" s="107">
        <v>-1.572963077248446E-2</v>
      </c>
      <c r="AQ228" s="107">
        <v>0.10888107132356728</v>
      </c>
    </row>
    <row r="229" spans="1:43" x14ac:dyDescent="0.25">
      <c r="A229" s="95">
        <v>702</v>
      </c>
      <c r="B229" s="87" t="s">
        <v>226</v>
      </c>
      <c r="C229" s="248">
        <v>4215</v>
      </c>
      <c r="D229" s="200">
        <v>257.02497761424098</v>
      </c>
      <c r="E229" s="200">
        <v>196.24168381951634</v>
      </c>
      <c r="F229" s="200">
        <v>208.14743617211849</v>
      </c>
      <c r="G229" s="200">
        <v>106.05735051356805</v>
      </c>
      <c r="H229" s="282">
        <v>-216.41660735468565</v>
      </c>
      <c r="I229" s="367">
        <v>551.0548407647583</v>
      </c>
      <c r="J229" s="402">
        <v>0.47793967835855733</v>
      </c>
      <c r="K229" s="99">
        <v>-2937.5379036666618</v>
      </c>
      <c r="L229" s="403">
        <v>-0.84525804575284791</v>
      </c>
      <c r="M229" s="99">
        <v>-2767.1405087614799</v>
      </c>
      <c r="N229" s="403">
        <v>-0.9150096187618787</v>
      </c>
      <c r="O229" s="248">
        <v>208.14743617211849</v>
      </c>
      <c r="P229" s="248">
        <v>106.05735051356805</v>
      </c>
      <c r="Q229" s="248">
        <v>314.20478668568654</v>
      </c>
      <c r="R229" s="403">
        <v>0.58426591874919642</v>
      </c>
      <c r="S229" s="100">
        <v>7288.4811387900354</v>
      </c>
      <c r="T229" s="259">
        <v>2554.5372829476146</v>
      </c>
      <c r="U229" s="262">
        <f t="shared" si="30"/>
        <v>0.35048966091880351</v>
      </c>
      <c r="V229" s="101">
        <f t="shared" si="31"/>
        <v>0.47864468302795982</v>
      </c>
      <c r="W229" s="260">
        <f t="shared" si="32"/>
        <v>0.21571610813560346</v>
      </c>
      <c r="X229" s="262">
        <f t="shared" si="33"/>
        <v>0.15795906290419423</v>
      </c>
      <c r="Y229" s="262">
        <f t="shared" si="34"/>
        <v>6.7892721056975705E-2</v>
      </c>
      <c r="Z229" s="102">
        <v>22</v>
      </c>
      <c r="AA229" s="382">
        <f t="shared" si="35"/>
        <v>9.61</v>
      </c>
      <c r="AB229" s="263">
        <f t="shared" si="36"/>
        <v>0.43681818181818177</v>
      </c>
      <c r="AC229" s="207">
        <v>702</v>
      </c>
      <c r="AD229" s="87" t="s">
        <v>226</v>
      </c>
      <c r="AE229" s="96">
        <v>4215</v>
      </c>
      <c r="AF229" s="96">
        <v>9959384.6093044952</v>
      </c>
      <c r="AG229" s="103">
        <v>2787472.9157691663</v>
      </c>
      <c r="AH229" s="93">
        <f t="shared" si="37"/>
        <v>12746857.525073662</v>
      </c>
      <c r="AI229" s="227">
        <v>-912196</v>
      </c>
      <c r="AJ229" s="104">
        <v>2869756.8927047732</v>
      </c>
      <c r="AK229" s="94">
        <v>14704418.417778436</v>
      </c>
      <c r="AL229" s="92">
        <v>3488.5927444314202</v>
      </c>
      <c r="AM229" s="105">
        <v>671887.86431920901</v>
      </c>
      <c r="AN229" s="106">
        <v>4.7880734109898564E-2</v>
      </c>
      <c r="AO229" s="105">
        <v>212.26060493592013</v>
      </c>
      <c r="AP229" s="107">
        <v>2.9005589495812556E-2</v>
      </c>
      <c r="AQ229" s="107">
        <v>9.8201159786306169E-2</v>
      </c>
    </row>
    <row r="230" spans="1:43" x14ac:dyDescent="0.25">
      <c r="A230" s="95">
        <v>704</v>
      </c>
      <c r="B230" s="87" t="s">
        <v>227</v>
      </c>
      <c r="C230" s="248">
        <v>6354</v>
      </c>
      <c r="D230" s="200">
        <v>699.81131875203005</v>
      </c>
      <c r="E230" s="200">
        <v>120.80071852625585</v>
      </c>
      <c r="F230" s="200">
        <v>115.7472740611027</v>
      </c>
      <c r="G230" s="200">
        <v>28.270815649608139</v>
      </c>
      <c r="H230" s="282">
        <v>-152.88495435945862</v>
      </c>
      <c r="I230" s="367">
        <v>811.74517262953805</v>
      </c>
      <c r="J230" s="402">
        <v>0.88174290853929715</v>
      </c>
      <c r="K230" s="99">
        <v>-381.36986224268469</v>
      </c>
      <c r="L230" s="403">
        <v>-0.32455957828261045</v>
      </c>
      <c r="M230" s="99">
        <v>-225.78094497607572</v>
      </c>
      <c r="N230" s="403">
        <v>-0.24393132248823465</v>
      </c>
      <c r="O230" s="248">
        <v>115.7472740611027</v>
      </c>
      <c r="P230" s="248">
        <v>28.270815649608139</v>
      </c>
      <c r="Q230" s="248">
        <v>144.01808971071085</v>
      </c>
      <c r="R230" s="403">
        <v>0.18145881025509955</v>
      </c>
      <c r="S230" s="100">
        <v>5227.7231665092859</v>
      </c>
      <c r="T230" s="259">
        <v>2466.8563519883082</v>
      </c>
      <c r="U230" s="262">
        <f t="shared" si="30"/>
        <v>0.47187968326094537</v>
      </c>
      <c r="V230" s="101">
        <f t="shared" si="31"/>
        <v>0.22822842695951381</v>
      </c>
      <c r="W230" s="260">
        <f t="shared" si="32"/>
        <v>0.3290605762168779</v>
      </c>
      <c r="X230" s="262">
        <f t="shared" si="33"/>
        <v>0.68035784388256593</v>
      </c>
      <c r="Y230" s="262">
        <f t="shared" si="34"/>
        <v>0.55965021259692505</v>
      </c>
      <c r="Z230" s="102">
        <v>19.75</v>
      </c>
      <c r="AA230" s="382">
        <f t="shared" si="35"/>
        <v>7.3599999999999994</v>
      </c>
      <c r="AB230" s="263">
        <f t="shared" si="36"/>
        <v>0.37265822784810126</v>
      </c>
      <c r="AC230" s="207">
        <v>704</v>
      </c>
      <c r="AD230" s="87" t="s">
        <v>227</v>
      </c>
      <c r="AE230" s="96">
        <v>6354</v>
      </c>
      <c r="AF230" s="96">
        <v>5740869.6921250373</v>
      </c>
      <c r="AG230" s="103">
        <v>140343.55160334724</v>
      </c>
      <c r="AH230" s="93">
        <f t="shared" si="37"/>
        <v>5881213.2437283844</v>
      </c>
      <c r="AI230" s="227">
        <v>-971431</v>
      </c>
      <c r="AJ230" s="104">
        <v>2671270.6878497195</v>
      </c>
      <c r="AK230" s="94">
        <v>7581052.9315781035</v>
      </c>
      <c r="AL230" s="92">
        <v>1193.1150348722229</v>
      </c>
      <c r="AM230" s="105">
        <v>1161129.0647835657</v>
      </c>
      <c r="AN230" s="106">
        <v>0.18086336985851459</v>
      </c>
      <c r="AO230" s="105">
        <v>178.42815850197826</v>
      </c>
      <c r="AP230" s="107">
        <v>0.14518629294630614</v>
      </c>
      <c r="AQ230" s="107">
        <v>0.12682334192068834</v>
      </c>
    </row>
    <row r="231" spans="1:43" x14ac:dyDescent="0.25">
      <c r="A231" s="95">
        <v>707</v>
      </c>
      <c r="B231" s="87" t="s">
        <v>228</v>
      </c>
      <c r="C231" s="248">
        <v>2066</v>
      </c>
      <c r="D231" s="200">
        <v>525.60966327566962</v>
      </c>
      <c r="E231" s="200">
        <v>236.18161783610032</v>
      </c>
      <c r="F231" s="200">
        <v>-49.608744963692658</v>
      </c>
      <c r="G231" s="200">
        <v>60.270641220784626</v>
      </c>
      <c r="H231" s="282">
        <v>-257.43320425943853</v>
      </c>
      <c r="I231" s="367">
        <v>515.01997310942329</v>
      </c>
      <c r="J231" s="402">
        <v>1.0196331405554904</v>
      </c>
      <c r="K231" s="99">
        <v>-4286.0368593768417</v>
      </c>
      <c r="L231" s="403">
        <v>-0.89264058739482777</v>
      </c>
      <c r="M231" s="99">
        <v>-3724.2371173388383</v>
      </c>
      <c r="N231" s="403">
        <v>-0.87632267928500018</v>
      </c>
      <c r="O231" s="248">
        <v>-49.608744963692658</v>
      </c>
      <c r="P231" s="248">
        <v>60.270641220784626</v>
      </c>
      <c r="Q231" s="248">
        <v>10.661896257091968</v>
      </c>
      <c r="R231" s="403">
        <v>2.0683072486043352E-2</v>
      </c>
      <c r="S231" s="100">
        <v>7919.0435624394968</v>
      </c>
      <c r="T231" s="259">
        <v>2169.9508471414492</v>
      </c>
      <c r="U231" s="262">
        <f t="shared" si="30"/>
        <v>0.27401678372293059</v>
      </c>
      <c r="V231" s="101">
        <f t="shared" si="31"/>
        <v>0.60626725874548393</v>
      </c>
      <c r="W231" s="260">
        <f t="shared" si="32"/>
        <v>0.23734176918701952</v>
      </c>
      <c r="X231" s="262">
        <f t="shared" si="33"/>
        <v>0.10727220924038013</v>
      </c>
      <c r="Y231" s="262">
        <f t="shared" si="34"/>
        <v>0.10505146980131572</v>
      </c>
      <c r="Z231" s="102">
        <v>21.500000000000004</v>
      </c>
      <c r="AA231" s="382">
        <f t="shared" si="35"/>
        <v>9.110000000000003</v>
      </c>
      <c r="AB231" s="263">
        <f t="shared" si="36"/>
        <v>0.42372093023255819</v>
      </c>
      <c r="AC231" s="207">
        <v>707</v>
      </c>
      <c r="AD231" s="87" t="s">
        <v>228</v>
      </c>
      <c r="AE231" s="96">
        <v>2066</v>
      </c>
      <c r="AF231" s="96">
        <v>6057912.0204170737</v>
      </c>
      <c r="AG231" s="103">
        <v>2722271.4283324997</v>
      </c>
      <c r="AH231" s="93">
        <f t="shared" si="37"/>
        <v>8780183.4487495739</v>
      </c>
      <c r="AI231" s="227">
        <v>-531857</v>
      </c>
      <c r="AJ231" s="104">
        <v>1670656.9671670501</v>
      </c>
      <c r="AK231" s="94">
        <v>9918983.4159166235</v>
      </c>
      <c r="AL231" s="92">
        <v>4801.0568324862652</v>
      </c>
      <c r="AM231" s="105">
        <v>376577.25205793045</v>
      </c>
      <c r="AN231" s="106">
        <v>3.9463553069475792E-2</v>
      </c>
      <c r="AO231" s="105">
        <v>312.62495861105708</v>
      </c>
      <c r="AP231" s="107">
        <v>2.9409609287547767E-2</v>
      </c>
      <c r="AQ231" s="107">
        <v>8.2063082870678983E-2</v>
      </c>
    </row>
    <row r="232" spans="1:43" x14ac:dyDescent="0.25">
      <c r="A232" s="95">
        <v>729</v>
      </c>
      <c r="B232" s="87" t="s">
        <v>230</v>
      </c>
      <c r="C232" s="248">
        <v>9208</v>
      </c>
      <c r="D232" s="200">
        <v>709.77582656228174</v>
      </c>
      <c r="E232" s="200">
        <v>190.6782249342821</v>
      </c>
      <c r="F232" s="200">
        <v>-16.023346640323524</v>
      </c>
      <c r="G232" s="200">
        <v>15.764428880876352</v>
      </c>
      <c r="H232" s="282">
        <v>32.28290616854909</v>
      </c>
      <c r="I232" s="367">
        <v>932.4780399056657</v>
      </c>
      <c r="J232" s="402">
        <v>0.78063155248086424</v>
      </c>
      <c r="K232" s="99">
        <v>-2985.5791730202345</v>
      </c>
      <c r="L232" s="403">
        <v>-0.76655283480393033</v>
      </c>
      <c r="M232" s="99">
        <v>-2518.7151212322224</v>
      </c>
      <c r="N232" s="403">
        <v>-0.78015244953771523</v>
      </c>
      <c r="O232" s="248">
        <v>-16.023346640323524</v>
      </c>
      <c r="P232" s="248">
        <v>15.764428880876352</v>
      </c>
      <c r="Q232" s="248">
        <v>-0.2589177594471721</v>
      </c>
      <c r="R232" s="403">
        <v>-2.8476508350679547E-4</v>
      </c>
      <c r="S232" s="100">
        <v>7033.0914422241531</v>
      </c>
      <c r="T232" s="259">
        <v>2473.3778215704438</v>
      </c>
      <c r="U232" s="262">
        <f t="shared" si="30"/>
        <v>0.35167718803159198</v>
      </c>
      <c r="V232" s="101">
        <f t="shared" si="31"/>
        <v>0.55708890537144062</v>
      </c>
      <c r="W232" s="260">
        <f t="shared" si="32"/>
        <v>0.3770059033332801</v>
      </c>
      <c r="X232" s="262">
        <f t="shared" si="33"/>
        <v>0.23799500344950708</v>
      </c>
      <c r="Y232" s="262">
        <f t="shared" si="34"/>
        <v>0.23806108664977096</v>
      </c>
      <c r="Z232" s="102">
        <v>22</v>
      </c>
      <c r="AA232" s="382">
        <f t="shared" si="35"/>
        <v>9.61</v>
      </c>
      <c r="AB232" s="263">
        <f t="shared" si="36"/>
        <v>0.43681818181818177</v>
      </c>
      <c r="AC232" s="207">
        <v>729</v>
      </c>
      <c r="AD232" s="87" t="s">
        <v>230</v>
      </c>
      <c r="AE232" s="96">
        <v>9208</v>
      </c>
      <c r="AF232" s="96">
        <v>20811280.421006367</v>
      </c>
      <c r="AG232" s="103">
        <v>8916664.2262854297</v>
      </c>
      <c r="AH232" s="93">
        <f t="shared" si="37"/>
        <v>29727944.647291794</v>
      </c>
      <c r="AI232" s="226">
        <v>297261</v>
      </c>
      <c r="AJ232" s="104">
        <v>6052265.1693298956</v>
      </c>
      <c r="AK232" s="94">
        <v>36077470.816621691</v>
      </c>
      <c r="AL232" s="92">
        <v>3918.0572129259003</v>
      </c>
      <c r="AM232" s="105">
        <v>1952161.076980941</v>
      </c>
      <c r="AN232" s="106">
        <v>5.7205666171969288E-2</v>
      </c>
      <c r="AO232" s="105">
        <v>252.21665651374542</v>
      </c>
      <c r="AP232" s="107">
        <v>4.1981562775496473E-2</v>
      </c>
      <c r="AQ232" s="107">
        <v>9.8038375951458034E-2</v>
      </c>
    </row>
    <row r="233" spans="1:43" x14ac:dyDescent="0.25">
      <c r="A233" s="95">
        <v>732</v>
      </c>
      <c r="B233" s="87" t="s">
        <v>231</v>
      </c>
      <c r="C233" s="248">
        <v>3407</v>
      </c>
      <c r="D233" s="200">
        <v>1126.7645094720369</v>
      </c>
      <c r="E233" s="200">
        <v>205.50883519719949</v>
      </c>
      <c r="F233" s="200">
        <v>-99.715709814911136</v>
      </c>
      <c r="G233" s="200">
        <v>222.61093459847231</v>
      </c>
      <c r="H233" s="282">
        <v>30.45142353977106</v>
      </c>
      <c r="I233" s="367">
        <v>1485.6199929925685</v>
      </c>
      <c r="J233" s="402">
        <v>0.79655754784133215</v>
      </c>
      <c r="K233" s="99">
        <v>-4851.9653895674664</v>
      </c>
      <c r="L233" s="403">
        <v>-0.77426941301904617</v>
      </c>
      <c r="M233" s="99">
        <v>-4473.3106771616567</v>
      </c>
      <c r="N233" s="403">
        <v>-0.79879475329877569</v>
      </c>
      <c r="O233" s="248">
        <v>-99.715709814911136</v>
      </c>
      <c r="P233" s="248">
        <v>222.61093459847231</v>
      </c>
      <c r="Q233" s="248">
        <v>122.89522478356118</v>
      </c>
      <c r="R233" s="403">
        <v>8.6879838752528818E-2</v>
      </c>
      <c r="S233" s="100">
        <v>9614.2785441737597</v>
      </c>
      <c r="T233" s="259">
        <v>3125.3967948977602</v>
      </c>
      <c r="U233" s="262">
        <f t="shared" si="30"/>
        <v>0.32507866092477072</v>
      </c>
      <c r="V233" s="101">
        <f t="shared" si="31"/>
        <v>0.65918470672982554</v>
      </c>
      <c r="W233" s="260">
        <f t="shared" si="32"/>
        <v>0.47533804201049201</v>
      </c>
      <c r="X233" s="262">
        <f t="shared" si="33"/>
        <v>0.2344141977291137</v>
      </c>
      <c r="Y233" s="262">
        <f t="shared" si="34"/>
        <v>0.21502270753763666</v>
      </c>
      <c r="Z233" s="102">
        <v>20.25</v>
      </c>
      <c r="AA233" s="382">
        <f t="shared" si="35"/>
        <v>7.8599999999999994</v>
      </c>
      <c r="AB233" s="263">
        <f t="shared" si="36"/>
        <v>0.38814814814814813</v>
      </c>
      <c r="AC233" s="207">
        <v>732</v>
      </c>
      <c r="AD233" s="87" t="s">
        <v>231</v>
      </c>
      <c r="AE233" s="96">
        <v>3407</v>
      </c>
      <c r="AF233" s="96">
        <v>16226854.61337851</v>
      </c>
      <c r="AG233" s="103">
        <v>2852601.5474824868</v>
      </c>
      <c r="AH233" s="93">
        <f t="shared" si="37"/>
        <v>19079456.160860997</v>
      </c>
      <c r="AI233" s="227">
        <v>103748</v>
      </c>
      <c r="AJ233" s="104">
        <v>2408949.2375210398</v>
      </c>
      <c r="AK233" s="94">
        <v>21592153.398382038</v>
      </c>
      <c r="AL233" s="92">
        <v>6337.5853825600343</v>
      </c>
      <c r="AM233" s="105">
        <v>682857.09334442765</v>
      </c>
      <c r="AN233" s="106">
        <v>3.2658061915737883E-2</v>
      </c>
      <c r="AO233" s="105">
        <v>187.79235166661965</v>
      </c>
      <c r="AP233" s="107">
        <v>1.2792260347928908E-2</v>
      </c>
      <c r="AQ233" s="107">
        <v>9.0397380429933172E-2</v>
      </c>
    </row>
    <row r="234" spans="1:43" x14ac:dyDescent="0.25">
      <c r="A234" s="95">
        <v>734</v>
      </c>
      <c r="B234" s="87" t="s">
        <v>232</v>
      </c>
      <c r="C234" s="248">
        <v>51562</v>
      </c>
      <c r="D234" s="200">
        <v>503.89846905077616</v>
      </c>
      <c r="E234" s="200">
        <v>158.25570481047995</v>
      </c>
      <c r="F234" s="200">
        <v>-124.84062001541155</v>
      </c>
      <c r="G234" s="200">
        <v>-46.230835209519242</v>
      </c>
      <c r="H234" s="282">
        <v>-40.742698111011983</v>
      </c>
      <c r="I234" s="367">
        <v>450.34002052531338</v>
      </c>
      <c r="J234" s="402">
        <v>1.1178511345253292</v>
      </c>
      <c r="K234" s="99">
        <v>-2073.7794362599316</v>
      </c>
      <c r="L234" s="403">
        <v>-0.82144399434627469</v>
      </c>
      <c r="M234" s="99">
        <v>-1512.5149060477565</v>
      </c>
      <c r="N234" s="403">
        <v>-0.75010160353347533</v>
      </c>
      <c r="O234" s="248">
        <v>-124.84062001541155</v>
      </c>
      <c r="P234" s="248">
        <v>-46.230835209519242</v>
      </c>
      <c r="Q234" s="248">
        <v>-171.07145522493079</v>
      </c>
      <c r="R234" s="403">
        <v>-0.37950585694043476</v>
      </c>
      <c r="S234" s="100">
        <v>6409.4294247701791</v>
      </c>
      <c r="T234" s="259">
        <v>2385.3999744659227</v>
      </c>
      <c r="U234" s="262">
        <f t="shared" si="30"/>
        <v>0.37217040962292136</v>
      </c>
      <c r="V234" s="101">
        <f t="shared" si="31"/>
        <v>0.39381344102650001</v>
      </c>
      <c r="W234" s="260">
        <f t="shared" si="32"/>
        <v>0.18879015064387342</v>
      </c>
      <c r="X234" s="262">
        <f t="shared" si="33"/>
        <v>0.1784147019328764</v>
      </c>
      <c r="Y234" s="262">
        <f t="shared" si="34"/>
        <v>0.2461894083815204</v>
      </c>
      <c r="Z234" s="102">
        <v>20.75</v>
      </c>
      <c r="AA234" s="382">
        <f t="shared" si="35"/>
        <v>8.36</v>
      </c>
      <c r="AB234" s="263">
        <f t="shared" si="36"/>
        <v>0.40289156626506023</v>
      </c>
      <c r="AC234" s="207">
        <v>734</v>
      </c>
      <c r="AD234" s="87" t="s">
        <v>232</v>
      </c>
      <c r="AE234" s="96">
        <v>51562</v>
      </c>
      <c r="AF234" s="96">
        <v>77328864.231120437</v>
      </c>
      <c r="AG234" s="103">
        <v>26641442.2157101</v>
      </c>
      <c r="AH234" s="93">
        <f t="shared" si="37"/>
        <v>103970306.44683054</v>
      </c>
      <c r="AI234" s="227">
        <v>-2100775</v>
      </c>
      <c r="AJ234" s="104">
        <v>28279115.983930256</v>
      </c>
      <c r="AK234" s="94">
        <v>130148647.4307608</v>
      </c>
      <c r="AL234" s="92">
        <v>2524.1194567852449</v>
      </c>
      <c r="AM234" s="105">
        <v>6704456.1856321841</v>
      </c>
      <c r="AN234" s="106">
        <v>5.4311637655909198E-2</v>
      </c>
      <c r="AO234" s="105">
        <v>142.54418147552678</v>
      </c>
      <c r="AP234" s="107">
        <v>3.8066077649104191E-2</v>
      </c>
      <c r="AQ234" s="107">
        <v>0.11489245290367922</v>
      </c>
    </row>
    <row r="235" spans="1:43" x14ac:dyDescent="0.25">
      <c r="A235" s="95">
        <v>790</v>
      </c>
      <c r="B235" s="87" t="s">
        <v>256</v>
      </c>
      <c r="C235" s="248">
        <v>24052</v>
      </c>
      <c r="D235" s="200">
        <v>502.75642575739221</v>
      </c>
      <c r="E235" s="200">
        <v>167.67003062572289</v>
      </c>
      <c r="F235" s="200">
        <v>126.60194929238287</v>
      </c>
      <c r="G235" s="200">
        <v>82.667694521511294</v>
      </c>
      <c r="H235" s="282">
        <v>-85.75731747879594</v>
      </c>
      <c r="I235" s="367">
        <v>793.93878271821336</v>
      </c>
      <c r="J235" s="402">
        <v>0.63430715713492614</v>
      </c>
      <c r="K235" s="99">
        <v>-2332.0360682118458</v>
      </c>
      <c r="L235" s="403">
        <v>-0.74633673702081904</v>
      </c>
      <c r="M235" s="99">
        <v>-2129.0336054798026</v>
      </c>
      <c r="N235" s="403">
        <v>-0.80896788125569108</v>
      </c>
      <c r="O235" s="248">
        <v>126.60194929238287</v>
      </c>
      <c r="P235" s="248">
        <v>82.667694521511294</v>
      </c>
      <c r="Q235" s="248">
        <v>209.26964381389416</v>
      </c>
      <c r="R235" s="403">
        <v>0.26402692445403925</v>
      </c>
      <c r="S235" s="100">
        <v>6594.3538998835857</v>
      </c>
      <c r="T235" s="259">
        <v>2319.9846083306834</v>
      </c>
      <c r="U235" s="262">
        <f t="shared" si="30"/>
        <v>0.35181378548270509</v>
      </c>
      <c r="V235" s="101">
        <f t="shared" si="31"/>
        <v>0.4740380783908556</v>
      </c>
      <c r="W235" s="260">
        <f t="shared" si="32"/>
        <v>0.34221726293670646</v>
      </c>
      <c r="X235" s="262">
        <f t="shared" si="33"/>
        <v>0.25398118045703272</v>
      </c>
      <c r="Y235" s="262">
        <f t="shared" si="34"/>
        <v>0.18703577820863301</v>
      </c>
      <c r="Z235" s="102">
        <v>21.5</v>
      </c>
      <c r="AA235" s="382">
        <f t="shared" si="35"/>
        <v>9.11</v>
      </c>
      <c r="AB235" s="263">
        <f t="shared" si="36"/>
        <v>0.42372093023255814</v>
      </c>
      <c r="AC235" s="207">
        <v>790</v>
      </c>
      <c r="AD235" s="87" t="s">
        <v>256</v>
      </c>
      <c r="AE235" s="96">
        <v>24052</v>
      </c>
      <c r="AF235" s="96">
        <v>45300398.26578483</v>
      </c>
      <c r="AG235" s="103">
        <v>17999415.565532174</v>
      </c>
      <c r="AH235" s="93">
        <f t="shared" si="37"/>
        <v>63299813.831317008</v>
      </c>
      <c r="AI235" s="227">
        <v>-2062635</v>
      </c>
      <c r="AJ235" s="104">
        <v>13948768.283252772</v>
      </c>
      <c r="AK235" s="94">
        <v>75185947.114569783</v>
      </c>
      <c r="AL235" s="92">
        <v>3125.9748509300593</v>
      </c>
      <c r="AM235" s="105">
        <v>5278174.093097344</v>
      </c>
      <c r="AN235" s="106">
        <v>7.5501963014558235E-2</v>
      </c>
      <c r="AO235" s="105">
        <v>246.38622706910292</v>
      </c>
      <c r="AP235" s="107">
        <v>6.535347674716574E-2</v>
      </c>
      <c r="AQ235" s="107">
        <v>0.10830199534946483</v>
      </c>
    </row>
    <row r="236" spans="1:43" x14ac:dyDescent="0.25">
      <c r="A236" s="95">
        <v>738</v>
      </c>
      <c r="B236" s="87" t="s">
        <v>233</v>
      </c>
      <c r="C236" s="248">
        <v>2950</v>
      </c>
      <c r="D236" s="200">
        <v>465.23516671698729</v>
      </c>
      <c r="E236" s="200">
        <v>172.26475305843468</v>
      </c>
      <c r="F236" s="200">
        <v>39.941254420524601</v>
      </c>
      <c r="G236" s="200">
        <v>16.805705971852319</v>
      </c>
      <c r="H236" s="282">
        <v>-193.88203389830508</v>
      </c>
      <c r="I236" s="367">
        <v>500.36484626949391</v>
      </c>
      <c r="J236" s="402">
        <v>0.93523572626508344</v>
      </c>
      <c r="K236" s="99">
        <v>-1298.662356356481</v>
      </c>
      <c r="L236" s="403">
        <v>-0.72303978420480375</v>
      </c>
      <c r="M236" s="99">
        <v>-932.49158638033941</v>
      </c>
      <c r="N236" s="403">
        <v>-0.66714870006885241</v>
      </c>
      <c r="O236" s="248">
        <v>39.941254420524601</v>
      </c>
      <c r="P236" s="248">
        <v>16.805705971852319</v>
      </c>
      <c r="Q236" s="248">
        <v>56.74696039237692</v>
      </c>
      <c r="R236" s="403">
        <v>0.11407517856057789</v>
      </c>
      <c r="S236" s="100">
        <v>5991.0179661016946</v>
      </c>
      <c r="T236" s="259">
        <v>2609.3551413765276</v>
      </c>
      <c r="U236" s="262">
        <f t="shared" si="30"/>
        <v>0.43554453619414085</v>
      </c>
      <c r="V236" s="101">
        <f t="shared" si="31"/>
        <v>0.3002873990372269</v>
      </c>
      <c r="W236" s="260">
        <f t="shared" si="32"/>
        <v>0.19175804716468517</v>
      </c>
      <c r="X236" s="262">
        <f t="shared" si="33"/>
        <v>0.27813078398099228</v>
      </c>
      <c r="Y236" s="262">
        <f t="shared" si="34"/>
        <v>0.24658764760732022</v>
      </c>
      <c r="Z236" s="102">
        <v>21.5</v>
      </c>
      <c r="AA236" s="382">
        <f t="shared" si="35"/>
        <v>9.11</v>
      </c>
      <c r="AB236" s="263">
        <f t="shared" si="36"/>
        <v>0.42372093023255814</v>
      </c>
      <c r="AC236" s="207">
        <v>738</v>
      </c>
      <c r="AD236" s="87" t="s">
        <v>233</v>
      </c>
      <c r="AE236" s="96">
        <v>2950</v>
      </c>
      <c r="AF236" s="96">
        <v>2767845.9214375517</v>
      </c>
      <c r="AG236" s="103">
        <v>1355448.0001995619</v>
      </c>
      <c r="AH236" s="93">
        <f t="shared" si="37"/>
        <v>4123293.9216371137</v>
      </c>
      <c r="AI236" s="227">
        <v>-571952</v>
      </c>
      <c r="AJ236" s="104">
        <v>1755788.3261095127</v>
      </c>
      <c r="AK236" s="94">
        <v>5307130.2477466259</v>
      </c>
      <c r="AL236" s="92">
        <v>1799.027202625975</v>
      </c>
      <c r="AM236" s="105">
        <v>-88044.350331565365</v>
      </c>
      <c r="AN236" s="106">
        <v>-1.6319091946148979E-2</v>
      </c>
      <c r="AO236" s="105">
        <v>-32.950589590728441</v>
      </c>
      <c r="AP236" s="107">
        <v>-6.1311239855663668E-2</v>
      </c>
      <c r="AQ236" s="107">
        <v>0.10907657709951013</v>
      </c>
    </row>
    <row r="237" spans="1:43" x14ac:dyDescent="0.25">
      <c r="A237" s="95">
        <v>739</v>
      </c>
      <c r="B237" s="87" t="s">
        <v>234</v>
      </c>
      <c r="C237" s="248">
        <v>3326</v>
      </c>
      <c r="D237" s="200">
        <v>193.49129392478565</v>
      </c>
      <c r="E237" s="200">
        <v>202.06909136778751</v>
      </c>
      <c r="F237" s="200">
        <v>375.81677765357841</v>
      </c>
      <c r="G237" s="200">
        <v>324.81320807961396</v>
      </c>
      <c r="H237" s="282">
        <v>104.69663259170174</v>
      </c>
      <c r="I237" s="367">
        <v>1200.8870036174674</v>
      </c>
      <c r="J237" s="402">
        <v>0.16440373655079868</v>
      </c>
      <c r="K237" s="99">
        <v>-2943.4370490588408</v>
      </c>
      <c r="L237" s="403">
        <v>-0.71436324326129852</v>
      </c>
      <c r="M237" s="99">
        <v>-3149.0702054281255</v>
      </c>
      <c r="N237" s="403">
        <v>-0.94211286943793149</v>
      </c>
      <c r="O237" s="248">
        <v>375.81677765357841</v>
      </c>
      <c r="P237" s="248">
        <v>324.81320807961396</v>
      </c>
      <c r="Q237" s="248">
        <v>700.62998573319237</v>
      </c>
      <c r="R237" s="403">
        <v>0.59530423957392642</v>
      </c>
      <c r="S237" s="100">
        <v>7503.2501503307276</v>
      </c>
      <c r="T237" s="259">
        <v>2659.2398945881068</v>
      </c>
      <c r="U237" s="262">
        <f t="shared" si="30"/>
        <v>0.35441173375658991</v>
      </c>
      <c r="V237" s="101">
        <f t="shared" si="31"/>
        <v>0.5523371831730326</v>
      </c>
      <c r="W237" s="260">
        <f t="shared" si="32"/>
        <v>0.45159032325794524</v>
      </c>
      <c r="X237" s="262">
        <f t="shared" si="33"/>
        <v>0.28976667566378228</v>
      </c>
      <c r="Y237" s="262">
        <f t="shared" si="34"/>
        <v>0.12070895314308751</v>
      </c>
      <c r="Z237" s="102">
        <v>21.5</v>
      </c>
      <c r="AA237" s="382">
        <f t="shared" si="35"/>
        <v>9.11</v>
      </c>
      <c r="AB237" s="263">
        <f t="shared" si="36"/>
        <v>0.42372093023255814</v>
      </c>
      <c r="AC237" s="207">
        <v>739</v>
      </c>
      <c r="AD237" s="87" t="s">
        <v>234</v>
      </c>
      <c r="AE237" s="96">
        <v>3326</v>
      </c>
      <c r="AF237" s="96">
        <v>8960954.4956567697</v>
      </c>
      <c r="AG237" s="103">
        <v>2156405.0511910138</v>
      </c>
      <c r="AH237" s="93">
        <f t="shared" si="37"/>
        <v>11117359.546847783</v>
      </c>
      <c r="AI237" s="226">
        <v>348221</v>
      </c>
      <c r="AJ237" s="104">
        <v>2318441.252353617</v>
      </c>
      <c r="AK237" s="94">
        <v>13784021.799201399</v>
      </c>
      <c r="AL237" s="92">
        <v>4144.3240526763075</v>
      </c>
      <c r="AM237" s="105">
        <v>890016.18514704704</v>
      </c>
      <c r="AN237" s="106">
        <v>6.902557760459925E-2</v>
      </c>
      <c r="AO237" s="105">
        <v>332.91240205427039</v>
      </c>
      <c r="AP237" s="107">
        <v>5.8452961859258412E-2</v>
      </c>
      <c r="AQ237" s="107">
        <v>9.253802311114856E-2</v>
      </c>
    </row>
    <row r="238" spans="1:43" x14ac:dyDescent="0.25">
      <c r="A238" s="95">
        <v>740</v>
      </c>
      <c r="B238" s="87" t="s">
        <v>235</v>
      </c>
      <c r="C238" s="248">
        <v>32662</v>
      </c>
      <c r="D238" s="200">
        <v>229.52311194097095</v>
      </c>
      <c r="E238" s="200">
        <v>174.09217139309865</v>
      </c>
      <c r="F238" s="200">
        <v>-121.6511531317977</v>
      </c>
      <c r="G238" s="200">
        <v>-25.528258746684571</v>
      </c>
      <c r="H238" s="282">
        <v>-49.975169922233789</v>
      </c>
      <c r="I238" s="367">
        <v>206.46070153335356</v>
      </c>
      <c r="J238" s="402">
        <v>1.1512051129960601</v>
      </c>
      <c r="K238" s="99">
        <v>-2781.7252843550687</v>
      </c>
      <c r="L238" s="403">
        <v>-0.93311989808187124</v>
      </c>
      <c r="M238" s="99">
        <v>-2204.5743367843734</v>
      </c>
      <c r="N238" s="403">
        <v>-0.90570504395328766</v>
      </c>
      <c r="O238" s="248">
        <v>-121.6511531317977</v>
      </c>
      <c r="P238" s="248">
        <v>-25.528258746684571</v>
      </c>
      <c r="Q238" s="248">
        <v>-147.17941187848226</v>
      </c>
      <c r="R238" s="403">
        <v>-0.73819882472592568</v>
      </c>
      <c r="S238" s="100">
        <v>6877.5935337701303</v>
      </c>
      <c r="T238" s="259">
        <v>2162.6764812450888</v>
      </c>
      <c r="U238" s="262">
        <f t="shared" si="30"/>
        <v>0.31445250008247605</v>
      </c>
      <c r="V238" s="101">
        <f t="shared" si="31"/>
        <v>0.43448133001985811</v>
      </c>
      <c r="W238" s="260">
        <f t="shared" si="32"/>
        <v>9.5465365866692506E-2</v>
      </c>
      <c r="X238" s="262">
        <f t="shared" si="33"/>
        <v>6.9092319724526924E-2</v>
      </c>
      <c r="Y238" s="262">
        <f t="shared" si="34"/>
        <v>0.11834608524432075</v>
      </c>
      <c r="Z238" s="102">
        <v>22</v>
      </c>
      <c r="AA238" s="382">
        <f t="shared" si="35"/>
        <v>9.61</v>
      </c>
      <c r="AB238" s="263">
        <f t="shared" si="36"/>
        <v>0.43681818181818177</v>
      </c>
      <c r="AC238" s="207">
        <v>740</v>
      </c>
      <c r="AD238" s="87" t="s">
        <v>235</v>
      </c>
      <c r="AE238" s="96">
        <v>32662</v>
      </c>
      <c r="AF238" s="96">
        <v>63024428.852870189</v>
      </c>
      <c r="AG238" s="103">
        <v>16478062.017397003</v>
      </c>
      <c r="AH238" s="93">
        <f t="shared" si="37"/>
        <v>79502490.870267197</v>
      </c>
      <c r="AI238" s="227">
        <v>-1632289</v>
      </c>
      <c r="AJ238" s="104">
        <v>19729928.800820459</v>
      </c>
      <c r="AK238" s="94">
        <v>97600130.671087652</v>
      </c>
      <c r="AL238" s="92">
        <v>2988.1859858884222</v>
      </c>
      <c r="AM238" s="105">
        <v>5013944.2179532349</v>
      </c>
      <c r="AN238" s="106">
        <v>5.4154344292938451E-2</v>
      </c>
      <c r="AO238" s="105">
        <v>180.33172334416258</v>
      </c>
      <c r="AP238" s="107">
        <v>3.738923346708245E-2</v>
      </c>
      <c r="AQ238" s="107">
        <v>0.10762805089595795</v>
      </c>
    </row>
    <row r="239" spans="1:43" x14ac:dyDescent="0.25">
      <c r="A239" s="95">
        <v>742</v>
      </c>
      <c r="B239" s="87" t="s">
        <v>236</v>
      </c>
      <c r="C239" s="248">
        <v>1009</v>
      </c>
      <c r="D239" s="200">
        <v>826.42264720358207</v>
      </c>
      <c r="E239" s="200">
        <v>208.90231757811839</v>
      </c>
      <c r="F239" s="200">
        <v>-257.3160982966956</v>
      </c>
      <c r="G239" s="200">
        <v>74.59148915310891</v>
      </c>
      <c r="H239" s="282">
        <v>234.0832507433102</v>
      </c>
      <c r="I239" s="367">
        <v>1086.6836063814239</v>
      </c>
      <c r="J239" s="402">
        <v>0.79898495061806007</v>
      </c>
      <c r="K239" s="99">
        <v>-3684.4217499956526</v>
      </c>
      <c r="L239" s="403">
        <v>-0.78080255041716784</v>
      </c>
      <c r="M239" s="99">
        <v>-2990.9427799129662</v>
      </c>
      <c r="N239" s="403">
        <v>-0.7835096841048772</v>
      </c>
      <c r="O239" s="248">
        <v>-257.3160982966956</v>
      </c>
      <c r="P239" s="248">
        <v>74.59148915310891</v>
      </c>
      <c r="Q239" s="248">
        <v>-182.72460914358669</v>
      </c>
      <c r="R239" s="403">
        <v>-0.17665804937377103</v>
      </c>
      <c r="S239" s="100">
        <v>9689.7918731417249</v>
      </c>
      <c r="T239" s="259">
        <v>4021.3717966243048</v>
      </c>
      <c r="U239" s="262">
        <f t="shared" si="30"/>
        <v>0.41501116321918008</v>
      </c>
      <c r="V239" s="101">
        <f t="shared" si="31"/>
        <v>0.49238470947984758</v>
      </c>
      <c r="W239" s="260">
        <f t="shared" si="32"/>
        <v>0.27022709198230022</v>
      </c>
      <c r="X239" s="262">
        <f t="shared" si="33"/>
        <v>0.2277634898439119</v>
      </c>
      <c r="Y239" s="262">
        <f t="shared" si="34"/>
        <v>0.26606166091644051</v>
      </c>
      <c r="Z239" s="102">
        <v>21.75</v>
      </c>
      <c r="AA239" s="382">
        <f t="shared" si="35"/>
        <v>9.36</v>
      </c>
      <c r="AB239" s="263">
        <f t="shared" si="36"/>
        <v>0.43034482758620685</v>
      </c>
      <c r="AC239" s="207">
        <v>742</v>
      </c>
      <c r="AD239" s="87" t="s">
        <v>236</v>
      </c>
      <c r="AE239" s="96">
        <v>1009</v>
      </c>
      <c r="AF239" s="96">
        <v>3782488.0296993284</v>
      </c>
      <c r="AG239" s="103">
        <v>69233.686261268682</v>
      </c>
      <c r="AH239" s="93">
        <f t="shared" si="37"/>
        <v>3851721.7159605972</v>
      </c>
      <c r="AI239" s="226">
        <v>236190</v>
      </c>
      <c r="AJ239" s="104">
        <v>726133.58862387377</v>
      </c>
      <c r="AK239" s="94">
        <v>4814045.3045844706</v>
      </c>
      <c r="AL239" s="92">
        <v>4771.1053563770765</v>
      </c>
      <c r="AM239" s="105">
        <v>-144961.09585325699</v>
      </c>
      <c r="AN239" s="106">
        <v>-2.9231883193468231E-2</v>
      </c>
      <c r="AO239" s="105">
        <v>-163.22937042663216</v>
      </c>
      <c r="AP239" s="107">
        <v>-6.2911084210035884E-2</v>
      </c>
      <c r="AQ239" s="107">
        <v>9.1396967301361043E-2</v>
      </c>
    </row>
    <row r="240" spans="1:43" x14ac:dyDescent="0.25">
      <c r="A240" s="95">
        <v>743</v>
      </c>
      <c r="B240" s="87" t="s">
        <v>237</v>
      </c>
      <c r="C240" s="248">
        <v>64130</v>
      </c>
      <c r="D240" s="200">
        <v>507.90198175342653</v>
      </c>
      <c r="E240" s="200">
        <v>136.96717319560202</v>
      </c>
      <c r="F240" s="200">
        <v>-62.020942078109698</v>
      </c>
      <c r="G240" s="200">
        <v>-24.495364099529951</v>
      </c>
      <c r="H240" s="282">
        <v>-42.927709340402309</v>
      </c>
      <c r="I240" s="367">
        <v>515.42513943098663</v>
      </c>
      <c r="J240" s="402">
        <v>0.9907289221731238</v>
      </c>
      <c r="K240" s="99">
        <v>-1388.1429758663976</v>
      </c>
      <c r="L240" s="403">
        <v>-0.73029491134425584</v>
      </c>
      <c r="M240" s="99">
        <v>-962.77325657262418</v>
      </c>
      <c r="N240" s="403">
        <v>-0.65464708419818796</v>
      </c>
      <c r="O240" s="248">
        <v>-62.020942078109698</v>
      </c>
      <c r="P240" s="248">
        <v>-24.495364099529951</v>
      </c>
      <c r="Q240" s="248">
        <v>-86.516306177639649</v>
      </c>
      <c r="R240" s="403">
        <v>-0.16876131586228968</v>
      </c>
      <c r="S240" s="100">
        <v>6444.7840324341178</v>
      </c>
      <c r="T240" s="259">
        <v>2910.6195319718558</v>
      </c>
      <c r="U240" s="262">
        <f t="shared" si="30"/>
        <v>0.45162406022045548</v>
      </c>
      <c r="V240" s="101">
        <f t="shared" si="31"/>
        <v>0.29536569506712068</v>
      </c>
      <c r="W240" s="260">
        <f t="shared" si="32"/>
        <v>0.17708434021323352</v>
      </c>
      <c r="X240" s="262">
        <f t="shared" si="33"/>
        <v>0.27076789913055704</v>
      </c>
      <c r="Y240" s="262">
        <f t="shared" si="34"/>
        <v>0.31621744489799269</v>
      </c>
      <c r="Z240" s="102">
        <v>21</v>
      </c>
      <c r="AA240" s="382">
        <f t="shared" si="35"/>
        <v>8.61</v>
      </c>
      <c r="AB240" s="263">
        <f t="shared" si="36"/>
        <v>0.41</v>
      </c>
      <c r="AC240" s="207">
        <v>743</v>
      </c>
      <c r="AD240" s="87" t="s">
        <v>237</v>
      </c>
      <c r="AE240" s="96">
        <v>64130</v>
      </c>
      <c r="AF240" s="96">
        <v>73947308.364242449</v>
      </c>
      <c r="AG240" s="103">
        <v>20367094.66960717</v>
      </c>
      <c r="AH240" s="93">
        <f t="shared" si="37"/>
        <v>94314403.033849627</v>
      </c>
      <c r="AI240" s="227">
        <v>-2752954</v>
      </c>
      <c r="AJ240" s="104">
        <v>30514374.200171601</v>
      </c>
      <c r="AK240" s="94">
        <v>122075823.23402123</v>
      </c>
      <c r="AL240" s="92">
        <v>1903.5681152973839</v>
      </c>
      <c r="AM240" s="105">
        <v>6451679.8972589821</v>
      </c>
      <c r="AN240" s="106">
        <v>5.5798726036551706E-2</v>
      </c>
      <c r="AO240" s="105">
        <v>90.737596228033226</v>
      </c>
      <c r="AP240" s="107">
        <v>3.1776731602292774E-2</v>
      </c>
      <c r="AQ240" s="107">
        <v>0.12412276805580236</v>
      </c>
    </row>
    <row r="241" spans="1:43" x14ac:dyDescent="0.25">
      <c r="A241" s="95">
        <v>746</v>
      </c>
      <c r="B241" s="87" t="s">
        <v>238</v>
      </c>
      <c r="C241" s="248">
        <v>4834</v>
      </c>
      <c r="D241" s="200">
        <v>1596.5367026048057</v>
      </c>
      <c r="E241" s="200">
        <v>170.58208248854072</v>
      </c>
      <c r="F241" s="200">
        <v>-2.1379541312368029</v>
      </c>
      <c r="G241" s="200">
        <v>-103.9823642104476</v>
      </c>
      <c r="H241" s="282">
        <v>52.457178320231691</v>
      </c>
      <c r="I241" s="367">
        <v>1713.4556450718935</v>
      </c>
      <c r="J241" s="402">
        <v>0.94194788840350085</v>
      </c>
      <c r="K241" s="99">
        <v>-2627.5576933520956</v>
      </c>
      <c r="L241" s="403">
        <v>-0.60788075177794754</v>
      </c>
      <c r="M241" s="99">
        <v>-2105.2593163785555</v>
      </c>
      <c r="N241" s="403">
        <v>-0.56871294517106619</v>
      </c>
      <c r="O241" s="248">
        <v>-2.1379541312368029</v>
      </c>
      <c r="P241" s="248">
        <v>-103.9823642104476</v>
      </c>
      <c r="Q241" s="248">
        <v>-106.1203183416844</v>
      </c>
      <c r="R241" s="403">
        <v>-6.2610405144816889E-2</v>
      </c>
      <c r="S241" s="100">
        <v>7495.4517997517587</v>
      </c>
      <c r="T241" s="259">
        <v>3148.6325080804563</v>
      </c>
      <c r="U241" s="262">
        <f t="shared" si="30"/>
        <v>0.4200724108698472</v>
      </c>
      <c r="V241" s="101">
        <f t="shared" si="31"/>
        <v>0.57915299229430828</v>
      </c>
      <c r="W241" s="260">
        <f t="shared" si="32"/>
        <v>0.54419041938828572</v>
      </c>
      <c r="X241" s="262">
        <f t="shared" si="33"/>
        <v>0.39471328731138283</v>
      </c>
      <c r="Y241" s="262">
        <f t="shared" si="34"/>
        <v>0.41915926571978174</v>
      </c>
      <c r="Z241" s="102">
        <v>21.75</v>
      </c>
      <c r="AA241" s="382">
        <f t="shared" si="35"/>
        <v>9.36</v>
      </c>
      <c r="AB241" s="263">
        <f t="shared" si="36"/>
        <v>0.43034482758620685</v>
      </c>
      <c r="AC241" s="207">
        <v>746</v>
      </c>
      <c r="AD241" s="87" t="s">
        <v>238</v>
      </c>
      <c r="AE241" s="96">
        <v>4834</v>
      </c>
      <c r="AF241" s="96">
        <v>13179319.488489114</v>
      </c>
      <c r="AG241" s="103">
        <v>4715162.467276454</v>
      </c>
      <c r="AH241" s="93">
        <f t="shared" si="37"/>
        <v>17894481.955765568</v>
      </c>
      <c r="AI241" s="226">
        <v>253578</v>
      </c>
      <c r="AJ241" s="104">
        <v>2836398.5221759966</v>
      </c>
      <c r="AK241" s="94">
        <v>20984458.477941565</v>
      </c>
      <c r="AL241" s="92">
        <v>4341.0133384239898</v>
      </c>
      <c r="AM241" s="105">
        <v>859067.96953876317</v>
      </c>
      <c r="AN241" s="106">
        <v>4.2685778901039612E-2</v>
      </c>
      <c r="AO241" s="105">
        <v>242.15580107107689</v>
      </c>
      <c r="AP241" s="107">
        <v>2.9740404523346919E-2</v>
      </c>
      <c r="AQ241" s="107">
        <v>9.7806053738367371E-2</v>
      </c>
    </row>
    <row r="242" spans="1:43" x14ac:dyDescent="0.25">
      <c r="A242" s="95">
        <v>747</v>
      </c>
      <c r="B242" s="87" t="s">
        <v>239</v>
      </c>
      <c r="C242" s="248">
        <v>1385</v>
      </c>
      <c r="D242" s="200">
        <v>646.54801422646563</v>
      </c>
      <c r="E242" s="200">
        <v>225.91679418955732</v>
      </c>
      <c r="F242" s="200">
        <v>231.08317814475822</v>
      </c>
      <c r="G242" s="200">
        <v>212.00924113672698</v>
      </c>
      <c r="H242" s="282">
        <v>-157.02815884476533</v>
      </c>
      <c r="I242" s="367">
        <v>1158.529068852743</v>
      </c>
      <c r="J242" s="402">
        <v>0.56841865995770291</v>
      </c>
      <c r="K242" s="99">
        <v>-3016.6053671005384</v>
      </c>
      <c r="L242" s="403">
        <v>-0.72618317112455444</v>
      </c>
      <c r="M242" s="99">
        <v>-2906.4646914200416</v>
      </c>
      <c r="N242" s="403">
        <v>-0.818028229057847</v>
      </c>
      <c r="O242" s="248">
        <v>231.08317814475822</v>
      </c>
      <c r="P242" s="248">
        <v>212.00924113672698</v>
      </c>
      <c r="Q242" s="248">
        <v>443.09241928148521</v>
      </c>
      <c r="R242" s="403">
        <v>0.38954879400059378</v>
      </c>
      <c r="S242" s="100">
        <v>7687.5021299638984</v>
      </c>
      <c r="T242" s="259">
        <v>3181.3825837951504</v>
      </c>
      <c r="U242" s="262">
        <f t="shared" si="30"/>
        <v>0.41383827022238373</v>
      </c>
      <c r="V242" s="101">
        <f t="shared" si="31"/>
        <v>0.54310676802022406</v>
      </c>
      <c r="W242" s="260">
        <f t="shared" si="32"/>
        <v>0.36415899010508346</v>
      </c>
      <c r="X242" s="262">
        <f t="shared" si="33"/>
        <v>0.27748305752176899</v>
      </c>
      <c r="Y242" s="262">
        <f t="shared" si="34"/>
        <v>0.17135655403342878</v>
      </c>
      <c r="Z242" s="102">
        <v>22</v>
      </c>
      <c r="AA242" s="382">
        <f t="shared" si="35"/>
        <v>9.61</v>
      </c>
      <c r="AB242" s="263">
        <f t="shared" si="36"/>
        <v>0.43681818181818177</v>
      </c>
      <c r="AC242" s="207">
        <v>747</v>
      </c>
      <c r="AD242" s="87" t="s">
        <v>239</v>
      </c>
      <c r="AE242" s="96">
        <v>1385</v>
      </c>
      <c r="AF242" s="96">
        <v>3415766.6055047605</v>
      </c>
      <c r="AG242" s="103">
        <v>1505155.991815652</v>
      </c>
      <c r="AH242" s="93">
        <f t="shared" si="37"/>
        <v>4920922.5973204123</v>
      </c>
      <c r="AI242" s="227">
        <v>-217484</v>
      </c>
      <c r="AJ242" s="104">
        <v>1079122.5964748822</v>
      </c>
      <c r="AK242" s="94">
        <v>5782561.1937952945</v>
      </c>
      <c r="AL242" s="92">
        <v>4175.1344359532814</v>
      </c>
      <c r="AM242" s="105">
        <v>341165.57543966174</v>
      </c>
      <c r="AN242" s="106">
        <v>6.2698175131541078E-2</v>
      </c>
      <c r="AO242" s="105">
        <v>388.49865421658478</v>
      </c>
      <c r="AP242" s="107">
        <v>4.8098365595056647E-2</v>
      </c>
      <c r="AQ242" s="107">
        <v>8.6754359406858939E-2</v>
      </c>
    </row>
    <row r="243" spans="1:43" x14ac:dyDescent="0.25">
      <c r="A243" s="95">
        <v>748</v>
      </c>
      <c r="B243" s="87" t="s">
        <v>240</v>
      </c>
      <c r="C243" s="248">
        <v>5034</v>
      </c>
      <c r="D243" s="200">
        <v>1351.6991883271801</v>
      </c>
      <c r="E243" s="200">
        <v>174.27994580130675</v>
      </c>
      <c r="F243" s="200">
        <v>73.709951945267321</v>
      </c>
      <c r="G243" s="200">
        <v>-21.704787953013295</v>
      </c>
      <c r="H243" s="282">
        <v>17.291219705999204</v>
      </c>
      <c r="I243" s="367">
        <v>1595.27551782674</v>
      </c>
      <c r="J243" s="402">
        <v>0.86106668358427541</v>
      </c>
      <c r="K243" s="99">
        <v>-2347.9510290048629</v>
      </c>
      <c r="L243" s="403">
        <v>-0.59931151892625778</v>
      </c>
      <c r="M243" s="99">
        <v>-1970.5180092346734</v>
      </c>
      <c r="N243" s="403">
        <v>-0.59313340821931193</v>
      </c>
      <c r="O243" s="248">
        <v>73.709951945267321</v>
      </c>
      <c r="P243" s="248">
        <v>-21.704787953013295</v>
      </c>
      <c r="Q243" s="248">
        <v>52.005163992254026</v>
      </c>
      <c r="R243" s="403">
        <v>3.3128609142308314E-2</v>
      </c>
      <c r="S243" s="100">
        <v>7257.4328565752876</v>
      </c>
      <c r="T243" s="259">
        <v>3273.5784997325968</v>
      </c>
      <c r="U243" s="262">
        <f t="shared" si="30"/>
        <v>0.45106562670665434</v>
      </c>
      <c r="V243" s="101">
        <f t="shared" si="31"/>
        <v>0.54333627671925488</v>
      </c>
      <c r="W243" s="260">
        <f t="shared" si="32"/>
        <v>0.48731854695314336</v>
      </c>
      <c r="X243" s="262">
        <f t="shared" si="33"/>
        <v>0.40456096013772019</v>
      </c>
      <c r="Y243" s="262">
        <f t="shared" si="34"/>
        <v>0.39137248025338783</v>
      </c>
      <c r="Z243" s="102">
        <v>22</v>
      </c>
      <c r="AA243" s="382">
        <f t="shared" si="35"/>
        <v>9.61</v>
      </c>
      <c r="AB243" s="263">
        <f t="shared" si="36"/>
        <v>0.43681818181818177</v>
      </c>
      <c r="AC243" s="207">
        <v>748</v>
      </c>
      <c r="AD243" s="87" t="s">
        <v>240</v>
      </c>
      <c r="AE243" s="96">
        <v>5034</v>
      </c>
      <c r="AF243" s="96">
        <v>11888740.837640258</v>
      </c>
      <c r="AG243" s="103">
        <v>4835300.5348861134</v>
      </c>
      <c r="AH243" s="93">
        <f t="shared" si="37"/>
        <v>16724041.37252637</v>
      </c>
      <c r="AI243" s="227">
        <v>87044</v>
      </c>
      <c r="AJ243" s="104">
        <v>3039117.0642239177</v>
      </c>
      <c r="AK243" s="94">
        <v>19850202.436750289</v>
      </c>
      <c r="AL243" s="92">
        <v>3943.2265468316027</v>
      </c>
      <c r="AM243" s="105">
        <v>1038417.7986105941</v>
      </c>
      <c r="AN243" s="106">
        <v>5.5200387341521454E-2</v>
      </c>
      <c r="AO243" s="105">
        <v>286.90300200367346</v>
      </c>
      <c r="AP243" s="107">
        <v>3.9491922818548408E-2</v>
      </c>
      <c r="AQ243" s="107">
        <v>9.9402696962484383E-2</v>
      </c>
    </row>
    <row r="244" spans="1:43" x14ac:dyDescent="0.25">
      <c r="A244" s="95">
        <v>791</v>
      </c>
      <c r="B244" s="87" t="s">
        <v>257</v>
      </c>
      <c r="C244" s="248">
        <v>5203</v>
      </c>
      <c r="D244" s="200">
        <v>1095.8013336072343</v>
      </c>
      <c r="E244" s="200">
        <v>218.57540305508601</v>
      </c>
      <c r="F244" s="200">
        <v>214.0945624481304</v>
      </c>
      <c r="G244" s="200">
        <v>57.89171486839723</v>
      </c>
      <c r="H244" s="282">
        <v>-20.621564482029598</v>
      </c>
      <c r="I244" s="367">
        <v>1565.7414494968184</v>
      </c>
      <c r="J244" s="402">
        <v>0.71667683914516422</v>
      </c>
      <c r="K244" s="99">
        <v>-3231.1530983023858</v>
      </c>
      <c r="L244" s="403">
        <v>-0.67879135699058313</v>
      </c>
      <c r="M244" s="99">
        <v>-2973.944926593038</v>
      </c>
      <c r="N244" s="403">
        <v>-0.73074455665122728</v>
      </c>
      <c r="O244" s="248">
        <v>214.0945624481304</v>
      </c>
      <c r="P244" s="248">
        <v>57.89171486839723</v>
      </c>
      <c r="Q244" s="248">
        <v>271.98627731652766</v>
      </c>
      <c r="R244" s="403">
        <v>0.17788467630021715</v>
      </c>
      <c r="S244" s="100">
        <v>7537.2046896021529</v>
      </c>
      <c r="T244" s="259">
        <v>2756.2808525237315</v>
      </c>
      <c r="U244" s="262">
        <f t="shared" si="30"/>
        <v>0.36569006230202566</v>
      </c>
      <c r="V244" s="101">
        <f t="shared" si="31"/>
        <v>0.63642885464112375</v>
      </c>
      <c r="W244" s="260">
        <f t="shared" si="32"/>
        <v>0.56806310143002292</v>
      </c>
      <c r="X244" s="262">
        <f t="shared" si="33"/>
        <v>0.32640731079134816</v>
      </c>
      <c r="Y244" s="262">
        <f t="shared" si="34"/>
        <v>0.26970681954512848</v>
      </c>
      <c r="Z244" s="102">
        <v>21.75</v>
      </c>
      <c r="AA244" s="382">
        <f t="shared" si="35"/>
        <v>9.36</v>
      </c>
      <c r="AB244" s="263">
        <f t="shared" si="36"/>
        <v>0.43034482758620685</v>
      </c>
      <c r="AC244" s="207">
        <v>791</v>
      </c>
      <c r="AD244" s="87" t="s">
        <v>257</v>
      </c>
      <c r="AE244" s="96">
        <v>5203</v>
      </c>
      <c r="AF244" s="96">
        <v>15823897.081291601</v>
      </c>
      <c r="AG244" s="103">
        <v>5350992.7105304133</v>
      </c>
      <c r="AH244" s="93">
        <f t="shared" si="37"/>
        <v>21174889.791822016</v>
      </c>
      <c r="AI244" s="227">
        <v>-107294</v>
      </c>
      <c r="AJ244" s="104">
        <v>3890646.5403772444</v>
      </c>
      <c r="AK244" s="94">
        <v>24958242.332199261</v>
      </c>
      <c r="AL244" s="92">
        <v>4796.8945477992047</v>
      </c>
      <c r="AM244" s="105">
        <v>1360464.8040830344</v>
      </c>
      <c r="AN244" s="106">
        <v>5.7652242990343938E-2</v>
      </c>
      <c r="AO244" s="105">
        <v>285.75374716524857</v>
      </c>
      <c r="AP244" s="107">
        <v>4.2176888614312347E-2</v>
      </c>
      <c r="AQ244" s="107">
        <v>8.7295978117938544E-2</v>
      </c>
    </row>
    <row r="245" spans="1:43" x14ac:dyDescent="0.25">
      <c r="A245" s="95">
        <v>749</v>
      </c>
      <c r="B245" s="87" t="s">
        <v>241</v>
      </c>
      <c r="C245" s="248">
        <v>21251</v>
      </c>
      <c r="D245" s="200">
        <v>715.64572689205761</v>
      </c>
      <c r="E245" s="200">
        <v>126.94221855297668</v>
      </c>
      <c r="F245" s="200">
        <v>-227.10246522485309</v>
      </c>
      <c r="G245" s="200">
        <v>-198.83289085982648</v>
      </c>
      <c r="H245" s="282">
        <v>-86.923485953602182</v>
      </c>
      <c r="I245" s="367">
        <v>329.72910340675253</v>
      </c>
      <c r="J245" s="402">
        <v>2.1034336349029599</v>
      </c>
      <c r="K245" s="99">
        <v>-1713.431351720061</v>
      </c>
      <c r="L245" s="403">
        <v>-0.83433109911695635</v>
      </c>
      <c r="M245" s="99">
        <v>-971.15740452144155</v>
      </c>
      <c r="N245" s="403">
        <v>-0.57573844062503943</v>
      </c>
      <c r="O245" s="248">
        <v>-227.10246522485309</v>
      </c>
      <c r="P245" s="248">
        <v>-198.83289085982648</v>
      </c>
      <c r="Q245" s="248">
        <v>-425.9353560846796</v>
      </c>
      <c r="R245" s="403">
        <v>-1.2519137900449151</v>
      </c>
      <c r="S245" s="100">
        <v>6830.4962589995766</v>
      </c>
      <c r="T245" s="259">
        <v>2941.5546527294941</v>
      </c>
      <c r="U245" s="262">
        <f t="shared" si="30"/>
        <v>0.43065021064228304</v>
      </c>
      <c r="V245" s="101">
        <f t="shared" si="31"/>
        <v>0.29912328147970663</v>
      </c>
      <c r="W245" s="260">
        <f t="shared" si="32"/>
        <v>0.11209348196226578</v>
      </c>
      <c r="X245" s="262">
        <f t="shared" si="33"/>
        <v>0.16138189371244813</v>
      </c>
      <c r="Y245" s="262">
        <f t="shared" si="34"/>
        <v>0.36985076604985978</v>
      </c>
      <c r="Z245" s="102">
        <v>22.000000000000004</v>
      </c>
      <c r="AA245" s="382">
        <f t="shared" si="35"/>
        <v>9.610000000000003</v>
      </c>
      <c r="AB245" s="263">
        <f t="shared" si="36"/>
        <v>0.43681818181818188</v>
      </c>
      <c r="AC245" s="207">
        <v>749</v>
      </c>
      <c r="AD245" s="87" t="s">
        <v>241</v>
      </c>
      <c r="AE245" s="96">
        <v>21251</v>
      </c>
      <c r="AF245" s="96">
        <v>30442415.382341381</v>
      </c>
      <c r="AG245" s="103">
        <v>5403837.9633268863</v>
      </c>
      <c r="AH245" s="93">
        <f t="shared" si="37"/>
        <v>35846253.345668271</v>
      </c>
      <c r="AI245" s="227">
        <v>-1847211</v>
      </c>
      <c r="AJ245" s="104">
        <v>9420160.4862316437</v>
      </c>
      <c r="AK245" s="94">
        <v>43419202.831899911</v>
      </c>
      <c r="AL245" s="92">
        <v>2043.1604551268133</v>
      </c>
      <c r="AM245" s="105">
        <v>2371799.8588527739</v>
      </c>
      <c r="AN245" s="106">
        <v>5.7781971259184495E-2</v>
      </c>
      <c r="AO245" s="105">
        <v>127.11681170399038</v>
      </c>
      <c r="AP245" s="107">
        <v>4.4263993150630121E-2</v>
      </c>
      <c r="AQ245" s="107">
        <v>0.12887900942564356</v>
      </c>
    </row>
    <row r="246" spans="1:43" x14ac:dyDescent="0.25">
      <c r="A246" s="95">
        <v>751</v>
      </c>
      <c r="B246" s="87" t="s">
        <v>242</v>
      </c>
      <c r="C246" s="248">
        <v>2950</v>
      </c>
      <c r="D246" s="200">
        <v>825.09781630441432</v>
      </c>
      <c r="E246" s="200">
        <v>160.09918184536792</v>
      </c>
      <c r="F246" s="200">
        <v>-11.92055361816657</v>
      </c>
      <c r="G246" s="200">
        <v>-97.268016158915998</v>
      </c>
      <c r="H246" s="282">
        <v>113.87661016949153</v>
      </c>
      <c r="I246" s="367">
        <v>989.8850385421913</v>
      </c>
      <c r="J246" s="402">
        <v>0.84825226695310496</v>
      </c>
      <c r="K246" s="99">
        <v>-2409.8997870781973</v>
      </c>
      <c r="L246" s="403">
        <v>-0.71243941247574971</v>
      </c>
      <c r="M246" s="99">
        <v>-1903.0880045714025</v>
      </c>
      <c r="N246" s="403">
        <v>-0.697565389428079</v>
      </c>
      <c r="O246" s="248">
        <v>-11.92055361816657</v>
      </c>
      <c r="P246" s="248">
        <v>-97.268016158915998</v>
      </c>
      <c r="Q246" s="248">
        <v>-109.18856977708256</v>
      </c>
      <c r="R246" s="403">
        <v>-0.11225269296386822</v>
      </c>
      <c r="S246" s="100">
        <v>7463.1186440677966</v>
      </c>
      <c r="T246" s="259">
        <v>2932.7684614475761</v>
      </c>
      <c r="U246" s="262">
        <f t="shared" si="30"/>
        <v>0.39296822163999007</v>
      </c>
      <c r="V246" s="101">
        <f t="shared" si="31"/>
        <v>0.45554479136182208</v>
      </c>
      <c r="W246" s="260">
        <f t="shared" si="32"/>
        <v>0.33752580592523046</v>
      </c>
      <c r="X246" s="262">
        <f t="shared" si="33"/>
        <v>0.29116108498471172</v>
      </c>
      <c r="Y246" s="262">
        <f t="shared" si="34"/>
        <v>0.32327740274525057</v>
      </c>
      <c r="Z246" s="102">
        <v>22.000000000000004</v>
      </c>
      <c r="AA246" s="382">
        <f t="shared" si="35"/>
        <v>9.610000000000003</v>
      </c>
      <c r="AB246" s="263">
        <f t="shared" si="36"/>
        <v>0.43681818181818188</v>
      </c>
      <c r="AC246" s="207">
        <v>751</v>
      </c>
      <c r="AD246" s="87" t="s">
        <v>242</v>
      </c>
      <c r="AE246" s="96">
        <v>2950</v>
      </c>
      <c r="AF246" s="96">
        <v>6379339.1144696334</v>
      </c>
      <c r="AG246" s="103">
        <v>1668809.0571140258</v>
      </c>
      <c r="AH246" s="93">
        <f t="shared" si="37"/>
        <v>8048148.171583659</v>
      </c>
      <c r="AI246" s="226">
        <v>335936</v>
      </c>
      <c r="AJ246" s="104">
        <v>1645281.0639964864</v>
      </c>
      <c r="AK246" s="94">
        <v>10029365.235580146</v>
      </c>
      <c r="AL246" s="92">
        <v>3399.7848256203888</v>
      </c>
      <c r="AM246" s="105">
        <v>608919.80722682923</v>
      </c>
      <c r="AN246" s="106">
        <v>6.4638112057220171E-2</v>
      </c>
      <c r="AO246" s="105">
        <v>247.02531144591876</v>
      </c>
      <c r="AP246" s="107">
        <v>5.2123970996171165E-2</v>
      </c>
      <c r="AQ246" s="107">
        <v>0.10736224621418322</v>
      </c>
    </row>
    <row r="247" spans="1:43" x14ac:dyDescent="0.25">
      <c r="A247" s="95">
        <v>753</v>
      </c>
      <c r="B247" s="87" t="s">
        <v>243</v>
      </c>
      <c r="C247" s="248">
        <v>21687</v>
      </c>
      <c r="D247" s="200">
        <v>535.61574767533364</v>
      </c>
      <c r="E247" s="200">
        <v>96.368112395664824</v>
      </c>
      <c r="F247" s="200">
        <v>78.944613526916257</v>
      </c>
      <c r="G247" s="200">
        <v>51.296743240861417</v>
      </c>
      <c r="H247" s="282">
        <v>-99.260478627749336</v>
      </c>
      <c r="I247" s="367">
        <v>662.96473821102677</v>
      </c>
      <c r="J247" s="402">
        <v>0.82870430277943086</v>
      </c>
      <c r="K247" s="99">
        <v>-194.42808318174252</v>
      </c>
      <c r="L247" s="403">
        <v>-0.23125353608866558</v>
      </c>
      <c r="M247" s="99">
        <v>-79.445075591065347</v>
      </c>
      <c r="N247" s="403">
        <v>-0.1291662102117917</v>
      </c>
      <c r="O247" s="248">
        <v>78.944613526916257</v>
      </c>
      <c r="P247" s="248">
        <v>51.296743240861417</v>
      </c>
      <c r="Q247" s="248">
        <v>130.24135676777769</v>
      </c>
      <c r="R247" s="403">
        <v>0.20150933429745166</v>
      </c>
      <c r="S247" s="100">
        <v>6024.9458200765439</v>
      </c>
      <c r="T247" s="259">
        <v>3063.7682534988812</v>
      </c>
      <c r="U247" s="262">
        <f t="shared" si="30"/>
        <v>0.50851382651271004</v>
      </c>
      <c r="V247" s="101">
        <f t="shared" si="31"/>
        <v>0.14230714217142565</v>
      </c>
      <c r="W247" s="260">
        <f t="shared" si="32"/>
        <v>0.21638867021156333</v>
      </c>
      <c r="X247" s="262">
        <f t="shared" si="33"/>
        <v>0.77323336709781521</v>
      </c>
      <c r="Y247" s="262">
        <f t="shared" si="34"/>
        <v>0.62132941651865081</v>
      </c>
      <c r="Z247" s="102">
        <v>19.25</v>
      </c>
      <c r="AA247" s="382">
        <f t="shared" si="35"/>
        <v>6.8599999999999994</v>
      </c>
      <c r="AB247" s="263">
        <f t="shared" si="36"/>
        <v>0.35636363636363633</v>
      </c>
      <c r="AC247" s="207">
        <v>753</v>
      </c>
      <c r="AD247" s="87" t="s">
        <v>243</v>
      </c>
      <c r="AE247" s="96">
        <v>21687</v>
      </c>
      <c r="AF247" s="96">
        <v>19488933.381192278</v>
      </c>
      <c r="AG247" s="103">
        <v>-6150109.3070138823</v>
      </c>
      <c r="AH247" s="93">
        <f t="shared" si="37"/>
        <v>13338824.074178396</v>
      </c>
      <c r="AI247" s="227">
        <v>-2152662</v>
      </c>
      <c r="AJ247" s="104">
        <v>7408116.0433665933</v>
      </c>
      <c r="AK247" s="94">
        <v>18594278.11754499</v>
      </c>
      <c r="AL247" s="92">
        <v>857.39282139276941</v>
      </c>
      <c r="AM247" s="105">
        <v>980078.10169991106</v>
      </c>
      <c r="AN247" s="106">
        <v>5.5641363264767589E-2</v>
      </c>
      <c r="AO247" s="105">
        <v>25.356920786010846</v>
      </c>
      <c r="AP247" s="107">
        <v>-2.6333280686424598E-2</v>
      </c>
      <c r="AQ247" s="107">
        <v>0.15246545592117844</v>
      </c>
    </row>
    <row r="248" spans="1:43" x14ac:dyDescent="0.25">
      <c r="A248" s="95">
        <v>755</v>
      </c>
      <c r="B248" s="87" t="s">
        <v>244</v>
      </c>
      <c r="C248" s="248">
        <v>6149</v>
      </c>
      <c r="D248" s="200">
        <v>527.66761491529689</v>
      </c>
      <c r="E248" s="200">
        <v>124.87189271561144</v>
      </c>
      <c r="F248" s="200">
        <v>166.95185605310516</v>
      </c>
      <c r="G248" s="200">
        <v>184.54123247574296</v>
      </c>
      <c r="H248" s="282">
        <v>-248.30492763050901</v>
      </c>
      <c r="I248" s="367">
        <v>755.72766852924747</v>
      </c>
      <c r="J248" s="402">
        <v>0.68771562268346587</v>
      </c>
      <c r="K248" s="99">
        <v>-265.03020154647777</v>
      </c>
      <c r="L248" s="403">
        <v>-0.25673606335753896</v>
      </c>
      <c r="M248" s="99">
        <v>-305.83922960260463</v>
      </c>
      <c r="N248" s="403">
        <v>-0.36693067563170562</v>
      </c>
      <c r="O248" s="248">
        <v>166.95185605310516</v>
      </c>
      <c r="P248" s="248">
        <v>184.54123247574296</v>
      </c>
      <c r="Q248" s="248">
        <v>351.49308852884815</v>
      </c>
      <c r="R248" s="403">
        <v>0.45810521891769757</v>
      </c>
      <c r="S248" s="100">
        <v>5647.1880972515855</v>
      </c>
      <c r="T248" s="259">
        <v>2495.6114872362386</v>
      </c>
      <c r="U248" s="262">
        <f t="shared" si="30"/>
        <v>0.44192108430934346</v>
      </c>
      <c r="V248" s="101">
        <f t="shared" si="31"/>
        <v>0.18075506827415846</v>
      </c>
      <c r="W248" s="260">
        <f t="shared" si="32"/>
        <v>0.30282264382673479</v>
      </c>
      <c r="X248" s="262">
        <f t="shared" si="33"/>
        <v>0.74035938461408435</v>
      </c>
      <c r="Y248" s="262">
        <f t="shared" si="34"/>
        <v>0.39601416932539646</v>
      </c>
      <c r="Z248" s="102">
        <v>21.25</v>
      </c>
      <c r="AA248" s="382">
        <f t="shared" si="35"/>
        <v>8.86</v>
      </c>
      <c r="AB248" s="263">
        <f t="shared" si="36"/>
        <v>0.4169411764705882</v>
      </c>
      <c r="AC248" s="207">
        <v>755</v>
      </c>
      <c r="AD248" s="87" t="s">
        <v>244</v>
      </c>
      <c r="AE248" s="96">
        <v>6149</v>
      </c>
      <c r="AF248" s="96">
        <v>5633645.0499771573</v>
      </c>
      <c r="AG248" s="103">
        <v>-508411.46303658071</v>
      </c>
      <c r="AH248" s="93">
        <f t="shared" si="37"/>
        <v>5125233.5869405763</v>
      </c>
      <c r="AI248" s="227">
        <v>-1526827</v>
      </c>
      <c r="AJ248" s="104">
        <v>2678233.5561550581</v>
      </c>
      <c r="AK248" s="94">
        <v>6276640.1430956349</v>
      </c>
      <c r="AL248" s="92">
        <v>1020.7578700757254</v>
      </c>
      <c r="AM248" s="105">
        <v>600683.25284974184</v>
      </c>
      <c r="AN248" s="106">
        <v>0.10582942479390803</v>
      </c>
      <c r="AO248" s="105">
        <v>97.087098676881851</v>
      </c>
      <c r="AP248" s="107">
        <v>7.5809718904808143E-2</v>
      </c>
      <c r="AQ248" s="107">
        <v>0.1311525848653361</v>
      </c>
    </row>
    <row r="249" spans="1:43" x14ac:dyDescent="0.25">
      <c r="A249" s="95">
        <v>758</v>
      </c>
      <c r="B249" s="87" t="s">
        <v>245</v>
      </c>
      <c r="C249" s="248">
        <v>8266</v>
      </c>
      <c r="D249" s="200">
        <v>890.78828613647397</v>
      </c>
      <c r="E249" s="200">
        <v>166.00142610505733</v>
      </c>
      <c r="F249" s="200">
        <v>310.27533645705455</v>
      </c>
      <c r="G249" s="200">
        <v>271.45317104406774</v>
      </c>
      <c r="H249" s="282">
        <v>-132.84744737478829</v>
      </c>
      <c r="I249" s="367">
        <v>1505.6707723678655</v>
      </c>
      <c r="J249" s="402">
        <v>0.58514931156502559</v>
      </c>
      <c r="K249" s="99">
        <v>-1758.3070456896226</v>
      </c>
      <c r="L249" s="403">
        <v>-0.53596570206999139</v>
      </c>
      <c r="M249" s="99">
        <v>-1930.6561588242478</v>
      </c>
      <c r="N249" s="403">
        <v>-0.68427934573460125</v>
      </c>
      <c r="O249" s="248">
        <v>310.27533645705455</v>
      </c>
      <c r="P249" s="248">
        <v>271.45317104406774</v>
      </c>
      <c r="Q249" s="248">
        <v>581.72850750112229</v>
      </c>
      <c r="R249" s="403">
        <v>0.38213124373065743</v>
      </c>
      <c r="S249" s="100">
        <v>8307.0558916041609</v>
      </c>
      <c r="T249" s="259">
        <v>4245.8305853156953</v>
      </c>
      <c r="U249" s="262">
        <f t="shared" si="30"/>
        <v>0.51111135409681108</v>
      </c>
      <c r="V249" s="101">
        <f t="shared" si="31"/>
        <v>0.39291631844638841</v>
      </c>
      <c r="W249" s="260">
        <f t="shared" si="32"/>
        <v>0.35462337512364794</v>
      </c>
      <c r="X249" s="262">
        <f t="shared" si="33"/>
        <v>0.46129932747641805</v>
      </c>
      <c r="Y249" s="262">
        <f t="shared" si="34"/>
        <v>0.28307247057720963</v>
      </c>
      <c r="Z249" s="102">
        <v>21</v>
      </c>
      <c r="AA249" s="382">
        <f t="shared" si="35"/>
        <v>8.61</v>
      </c>
      <c r="AB249" s="263">
        <f t="shared" si="36"/>
        <v>0.41</v>
      </c>
      <c r="AC249" s="207">
        <v>758</v>
      </c>
      <c r="AD249" s="87" t="s">
        <v>245</v>
      </c>
      <c r="AE249" s="96">
        <v>8266</v>
      </c>
      <c r="AF249" s="96">
        <v>22488301.554571345</v>
      </c>
      <c r="AG249" s="103">
        <v>833758.22747398075</v>
      </c>
      <c r="AH249" s="93">
        <f t="shared" si="37"/>
        <v>23322059.782045327</v>
      </c>
      <c r="AI249" s="227">
        <v>-1098117</v>
      </c>
      <c r="AJ249" s="104">
        <v>4756097.8620178672</v>
      </c>
      <c r="AK249" s="94">
        <v>26980040.644063193</v>
      </c>
      <c r="AL249" s="92">
        <v>3263.9778180574876</v>
      </c>
      <c r="AM249" s="105">
        <v>-311512.72265895456</v>
      </c>
      <c r="AN249" s="106">
        <v>-1.1414254017464482E-2</v>
      </c>
      <c r="AO249" s="105">
        <v>-22.973087244469298</v>
      </c>
      <c r="AP249" s="107">
        <v>-2.6897527255462017E-2</v>
      </c>
      <c r="AQ249" s="107">
        <v>0.10986617741978755</v>
      </c>
    </row>
    <row r="250" spans="1:43" x14ac:dyDescent="0.25">
      <c r="A250" s="95">
        <v>759</v>
      </c>
      <c r="B250" s="87" t="s">
        <v>246</v>
      </c>
      <c r="C250" s="248">
        <v>2007</v>
      </c>
      <c r="D250" s="200">
        <v>957.69162852462659</v>
      </c>
      <c r="E250" s="200">
        <v>217.99359815749315</v>
      </c>
      <c r="F250" s="200">
        <v>191.56165967049591</v>
      </c>
      <c r="G250" s="200">
        <v>31.133326839578274</v>
      </c>
      <c r="H250" s="282">
        <v>-263.05729945191831</v>
      </c>
      <c r="I250" s="367">
        <v>1135.3229137402755</v>
      </c>
      <c r="J250" s="402">
        <v>0.83446117613722892</v>
      </c>
      <c r="K250" s="99">
        <v>-3103.8546487112817</v>
      </c>
      <c r="L250" s="403">
        <v>-0.73005569334083864</v>
      </c>
      <c r="M250" s="99">
        <v>-2794.9642520577431</v>
      </c>
      <c r="N250" s="403">
        <v>-0.74479630986681256</v>
      </c>
      <c r="O250" s="248">
        <v>191.56165967049591</v>
      </c>
      <c r="P250" s="248">
        <v>31.133326839578274</v>
      </c>
      <c r="Q250" s="248">
        <v>222.69498651007419</v>
      </c>
      <c r="R250" s="403">
        <v>0.1940398295527988</v>
      </c>
      <c r="S250" s="100">
        <v>7424.0159441953165</v>
      </c>
      <c r="T250" s="259">
        <v>2865.9558089631701</v>
      </c>
      <c r="U250" s="262">
        <f t="shared" si="30"/>
        <v>0.38603847708651556</v>
      </c>
      <c r="V250" s="101">
        <f t="shared" si="31"/>
        <v>0.57100868240538749</v>
      </c>
      <c r="W250" s="260">
        <f t="shared" si="32"/>
        <v>0.39614110943008796</v>
      </c>
      <c r="X250" s="262">
        <f t="shared" si="33"/>
        <v>0.26781678686837251</v>
      </c>
      <c r="Y250" s="262">
        <f t="shared" si="34"/>
        <v>0.21528419458382389</v>
      </c>
      <c r="Z250" s="102">
        <v>21.750000000000004</v>
      </c>
      <c r="AA250" s="382">
        <f t="shared" si="35"/>
        <v>9.360000000000003</v>
      </c>
      <c r="AB250" s="263">
        <f t="shared" si="36"/>
        <v>0.43034482758620696</v>
      </c>
      <c r="AC250" s="207">
        <v>759</v>
      </c>
      <c r="AD250" s="87" t="s">
        <v>246</v>
      </c>
      <c r="AE250" s="96">
        <v>2007</v>
      </c>
      <c r="AF250" s="96">
        <v>5132447.6874043876</v>
      </c>
      <c r="AG250" s="103">
        <v>2399132.6649244288</v>
      </c>
      <c r="AH250" s="93">
        <f t="shared" si="37"/>
        <v>7531580.3523288164</v>
      </c>
      <c r="AI250" s="227">
        <v>-527956</v>
      </c>
      <c r="AJ250" s="104">
        <v>1504405.0155114585</v>
      </c>
      <c r="AK250" s="94">
        <v>8508029.3678402752</v>
      </c>
      <c r="AL250" s="92">
        <v>4239.1775624515567</v>
      </c>
      <c r="AM250" s="105">
        <v>446179.17876559868</v>
      </c>
      <c r="AN250" s="106">
        <v>5.5344513765618643E-2</v>
      </c>
      <c r="AO250" s="105">
        <v>310.40066719099332</v>
      </c>
      <c r="AP250" s="107">
        <v>4.8419235163950525E-2</v>
      </c>
      <c r="AQ250" s="107">
        <v>8.9151391767280153E-2</v>
      </c>
    </row>
    <row r="251" spans="1:43" x14ac:dyDescent="0.25">
      <c r="A251" s="95">
        <v>761</v>
      </c>
      <c r="B251" s="87" t="s">
        <v>247</v>
      </c>
      <c r="C251" s="248">
        <v>8646</v>
      </c>
      <c r="D251" s="200">
        <v>530.88320309655717</v>
      </c>
      <c r="E251" s="200">
        <v>189.77369482025506</v>
      </c>
      <c r="F251" s="200">
        <v>375.74659552173131</v>
      </c>
      <c r="G251" s="200">
        <v>261.12411440144928</v>
      </c>
      <c r="H251" s="282">
        <v>22.681471200555169</v>
      </c>
      <c r="I251" s="367">
        <v>1380.2090790405482</v>
      </c>
      <c r="J251" s="402">
        <v>0.39579884675039251</v>
      </c>
      <c r="K251" s="99">
        <v>-2084.7753920946934</v>
      </c>
      <c r="L251" s="403">
        <v>-0.60850328890521854</v>
      </c>
      <c r="M251" s="99">
        <v>-2258.2388881981437</v>
      </c>
      <c r="N251" s="403">
        <v>-0.80965938896919243</v>
      </c>
      <c r="O251" s="248">
        <v>375.74659552173131</v>
      </c>
      <c r="P251" s="248">
        <v>261.12411440144928</v>
      </c>
      <c r="Q251" s="248">
        <v>636.87070992318058</v>
      </c>
      <c r="R251" s="403">
        <v>0.47481760780224119</v>
      </c>
      <c r="S251" s="100">
        <v>6753.23849178811</v>
      </c>
      <c r="T251" s="259">
        <v>2913.5353599719297</v>
      </c>
      <c r="U251" s="262">
        <f t="shared" si="30"/>
        <v>0.43142787915971986</v>
      </c>
      <c r="V251" s="101">
        <f t="shared" si="31"/>
        <v>0.51308486666784203</v>
      </c>
      <c r="W251" s="260">
        <f t="shared" si="32"/>
        <v>0.47372312620700296</v>
      </c>
      <c r="X251" s="262">
        <f t="shared" si="33"/>
        <v>0.39833052371179811</v>
      </c>
      <c r="Y251" s="262">
        <f t="shared" si="34"/>
        <v>0.21452862929392177</v>
      </c>
      <c r="Z251" s="102">
        <v>20.5</v>
      </c>
      <c r="AA251" s="382">
        <f t="shared" si="35"/>
        <v>8.11</v>
      </c>
      <c r="AB251" s="263">
        <f t="shared" si="36"/>
        <v>0.39560975609756094</v>
      </c>
      <c r="AC251" s="207">
        <v>761</v>
      </c>
      <c r="AD251" s="87" t="s">
        <v>247</v>
      </c>
      <c r="AE251" s="96">
        <v>8646</v>
      </c>
      <c r="AF251" s="96">
        <v>17282383.900062095</v>
      </c>
      <c r="AG251" s="103">
        <v>6832365.7012718879</v>
      </c>
      <c r="AH251" s="93">
        <f t="shared" si="37"/>
        <v>24114749.601333983</v>
      </c>
      <c r="AI251" s="227">
        <v>196104</v>
      </c>
      <c r="AJ251" s="104">
        <v>5647402.1361013101</v>
      </c>
      <c r="AK251" s="94">
        <v>29958255.737435292</v>
      </c>
      <c r="AL251" s="92">
        <v>3464.9844711352407</v>
      </c>
      <c r="AM251" s="105">
        <v>2138309.0645701326</v>
      </c>
      <c r="AN251" s="106">
        <v>7.6862442969949429E-2</v>
      </c>
      <c r="AO251" s="105">
        <v>271.32740847134892</v>
      </c>
      <c r="AP251" s="107">
        <v>5.715920775019101E-2</v>
      </c>
      <c r="AQ251" s="107">
        <v>9.6712231550740713E-2</v>
      </c>
    </row>
    <row r="252" spans="1:43" x14ac:dyDescent="0.25">
      <c r="A252" s="95">
        <v>762</v>
      </c>
      <c r="B252" s="87" t="s">
        <v>248</v>
      </c>
      <c r="C252" s="248">
        <v>3841</v>
      </c>
      <c r="D252" s="200">
        <v>451.58819414539676</v>
      </c>
      <c r="E252" s="200">
        <v>206.04598849451747</v>
      </c>
      <c r="F252" s="200">
        <v>296.76202156783535</v>
      </c>
      <c r="G252" s="200">
        <v>177.60864200975391</v>
      </c>
      <c r="H252" s="282">
        <v>-29.607133558969018</v>
      </c>
      <c r="I252" s="367">
        <v>1102.3977126585346</v>
      </c>
      <c r="J252" s="402">
        <v>0.39766128475409435</v>
      </c>
      <c r="K252" s="99">
        <v>-3108.0597031249972</v>
      </c>
      <c r="L252" s="403">
        <v>-0.73239903322463806</v>
      </c>
      <c r="M252" s="99">
        <v>-3080.0121633273702</v>
      </c>
      <c r="N252" s="403">
        <v>-0.87212930444129988</v>
      </c>
      <c r="O252" s="248">
        <v>296.76202156783535</v>
      </c>
      <c r="P252" s="248">
        <v>177.60864200975391</v>
      </c>
      <c r="Q252" s="248">
        <v>474.37066357758926</v>
      </c>
      <c r="R252" s="403">
        <v>0.4177231601125091</v>
      </c>
      <c r="S252" s="100">
        <v>7696.2379588648791</v>
      </c>
      <c r="T252" s="259">
        <v>2865.4157849454928</v>
      </c>
      <c r="U252" s="262">
        <f t="shared" si="30"/>
        <v>0.37231382400864771</v>
      </c>
      <c r="V252" s="101">
        <f t="shared" si="31"/>
        <v>0.54707994195186416</v>
      </c>
      <c r="W252" s="260">
        <f t="shared" si="32"/>
        <v>0.38472521804702242</v>
      </c>
      <c r="X252" s="262">
        <f t="shared" si="33"/>
        <v>0.26182374117501611</v>
      </c>
      <c r="Y252" s="262">
        <f t="shared" si="34"/>
        <v>0.14915886495531142</v>
      </c>
      <c r="Z252" s="102">
        <v>21.25</v>
      </c>
      <c r="AA252" s="382">
        <f t="shared" si="35"/>
        <v>8.86</v>
      </c>
      <c r="AB252" s="263">
        <f t="shared" si="36"/>
        <v>0.4169411764705882</v>
      </c>
      <c r="AC252" s="207">
        <v>762</v>
      </c>
      <c r="AD252" s="87" t="s">
        <v>248</v>
      </c>
      <c r="AE252" s="96">
        <v>3841</v>
      </c>
      <c r="AF252" s="96">
        <v>11153392.11383204</v>
      </c>
      <c r="AG252" s="103">
        <v>2411484.8592208591</v>
      </c>
      <c r="AH252" s="93">
        <f t="shared" si="37"/>
        <v>13564876.973052898</v>
      </c>
      <c r="AI252" s="226">
        <v>-113721</v>
      </c>
      <c r="AJ252" s="104">
        <v>2721210.960971646</v>
      </c>
      <c r="AK252" s="94">
        <v>16172366.934024544</v>
      </c>
      <c r="AL252" s="92">
        <v>4210.4574157835314</v>
      </c>
      <c r="AM252" s="105">
        <v>-128336.50835526921</v>
      </c>
      <c r="AN252" s="106">
        <v>-7.8730656507503931E-3</v>
      </c>
      <c r="AO252" s="105">
        <v>27.572262491303263</v>
      </c>
      <c r="AP252" s="107">
        <v>-1.6479843369283542E-2</v>
      </c>
      <c r="AQ252" s="107">
        <v>9.080313874758561E-2</v>
      </c>
    </row>
    <row r="253" spans="1:43" x14ac:dyDescent="0.25">
      <c r="A253" s="95">
        <v>765</v>
      </c>
      <c r="B253" s="87" t="s">
        <v>249</v>
      </c>
      <c r="C253" s="248">
        <v>10301</v>
      </c>
      <c r="D253" s="200">
        <v>582.1341485587609</v>
      </c>
      <c r="E253" s="200">
        <v>165.41763065379024</v>
      </c>
      <c r="F253" s="200">
        <v>-70.983086480662962</v>
      </c>
      <c r="G253" s="200">
        <v>16.443505273134463</v>
      </c>
      <c r="H253" s="282">
        <v>56.664789826230461</v>
      </c>
      <c r="I253" s="367">
        <v>749.67698783125309</v>
      </c>
      <c r="J253" s="402">
        <v>0.77026167070746054</v>
      </c>
      <c r="K253" s="99">
        <v>-2121.5332261267422</v>
      </c>
      <c r="L253" s="403">
        <v>-0.73733607313739569</v>
      </c>
      <c r="M253" s="99">
        <v>-1661.3224524164511</v>
      </c>
      <c r="N253" s="403">
        <v>-0.7405190952632148</v>
      </c>
      <c r="O253" s="248">
        <v>-70.983086480662962</v>
      </c>
      <c r="P253" s="248">
        <v>16.443505273134463</v>
      </c>
      <c r="Q253" s="248">
        <v>-54.539581207528499</v>
      </c>
      <c r="R253" s="403">
        <v>-7.2165065465757738E-2</v>
      </c>
      <c r="S253" s="100">
        <v>7331.5966411028057</v>
      </c>
      <c r="T253" s="259">
        <v>3251.1529409224117</v>
      </c>
      <c r="U253" s="262">
        <f t="shared" si="30"/>
        <v>0.44344405455908703</v>
      </c>
      <c r="V253" s="101">
        <f t="shared" si="31"/>
        <v>0.39162140997518285</v>
      </c>
      <c r="W253" s="260">
        <f t="shared" si="32"/>
        <v>0.23058804105922989</v>
      </c>
      <c r="X253" s="262">
        <f t="shared" si="33"/>
        <v>0.26110139347749634</v>
      </c>
      <c r="Y253" s="262">
        <f t="shared" si="34"/>
        <v>0.28009672197778923</v>
      </c>
      <c r="Z253" s="102">
        <v>19.75</v>
      </c>
      <c r="AA253" s="382">
        <f t="shared" si="35"/>
        <v>7.3599999999999994</v>
      </c>
      <c r="AB253" s="263">
        <f t="shared" si="36"/>
        <v>0.37265822784810126</v>
      </c>
      <c r="AC253" s="207">
        <v>765</v>
      </c>
      <c r="AD253" s="87" t="s">
        <v>249</v>
      </c>
      <c r="AE253" s="96">
        <v>10301</v>
      </c>
      <c r="AF253" s="96">
        <v>18556078.415299721</v>
      </c>
      <c r="AG253" s="103">
        <v>4553768.0313459374</v>
      </c>
      <c r="AH253" s="93">
        <f t="shared" si="37"/>
        <v>23109846.446645658</v>
      </c>
      <c r="AI253" s="226">
        <v>583704</v>
      </c>
      <c r="AJ253" s="104">
        <v>5882785.9673356535</v>
      </c>
      <c r="AK253" s="94">
        <v>29576336.413981311</v>
      </c>
      <c r="AL253" s="92">
        <v>2871.2102139579956</v>
      </c>
      <c r="AM253" s="105">
        <v>894875.70869244635</v>
      </c>
      <c r="AN253" s="106">
        <v>3.1200492816163689E-2</v>
      </c>
      <c r="AO253" s="105">
        <v>96.301089994289669</v>
      </c>
      <c r="AP253" s="107">
        <v>1.7542833357132137E-2</v>
      </c>
      <c r="AQ253" s="107">
        <v>0.10502744524555241</v>
      </c>
    </row>
    <row r="254" spans="1:43" x14ac:dyDescent="0.25">
      <c r="A254" s="95">
        <v>768</v>
      </c>
      <c r="B254" s="87" t="s">
        <v>250</v>
      </c>
      <c r="C254" s="248">
        <v>2482</v>
      </c>
      <c r="D254" s="200">
        <v>454.85949822934333</v>
      </c>
      <c r="E254" s="200">
        <v>213.4962919071663</v>
      </c>
      <c r="F254" s="200">
        <v>57.582129254205448</v>
      </c>
      <c r="G254" s="200">
        <v>196.95552041012363</v>
      </c>
      <c r="H254" s="282">
        <v>133.80741337630943</v>
      </c>
      <c r="I254" s="367">
        <v>1056.7008531771482</v>
      </c>
      <c r="J254" s="402">
        <v>0.42156841421606672</v>
      </c>
      <c r="K254" s="99">
        <v>-3499.78613974378</v>
      </c>
      <c r="L254" s="403">
        <v>-0.76435310110244159</v>
      </c>
      <c r="M254" s="99">
        <v>-3230.0340957357662</v>
      </c>
      <c r="N254" s="403">
        <v>-0.87656102228452837</v>
      </c>
      <c r="O254" s="248">
        <v>57.582129254205448</v>
      </c>
      <c r="P254" s="248">
        <v>196.95552041012363</v>
      </c>
      <c r="Q254" s="248">
        <v>254.53764966432908</v>
      </c>
      <c r="R254" s="403">
        <v>0.23590808534281066</v>
      </c>
      <c r="S254" s="100">
        <v>8125.6230620467368</v>
      </c>
      <c r="T254" s="259">
        <v>2938.6333735901849</v>
      </c>
      <c r="U254" s="262">
        <f t="shared" si="30"/>
        <v>0.36165022068473629</v>
      </c>
      <c r="V254" s="101">
        <f t="shared" si="31"/>
        <v>0.56075539784800321</v>
      </c>
      <c r="W254" s="260">
        <f t="shared" si="32"/>
        <v>0.35958920996196148</v>
      </c>
      <c r="X254" s="262">
        <f t="shared" si="33"/>
        <v>0.23191130685084035</v>
      </c>
      <c r="Y254" s="262">
        <f t="shared" si="34"/>
        <v>0.17604861042269623</v>
      </c>
      <c r="Z254" s="102">
        <v>21</v>
      </c>
      <c r="AA254" s="382">
        <f t="shared" si="35"/>
        <v>8.61</v>
      </c>
      <c r="AB254" s="263">
        <f t="shared" si="36"/>
        <v>0.41</v>
      </c>
      <c r="AC254" s="207">
        <v>768</v>
      </c>
      <c r="AD254" s="87" t="s">
        <v>250</v>
      </c>
      <c r="AE254" s="96">
        <v>2482</v>
      </c>
      <c r="AF254" s="96">
        <v>7325974.3203588547</v>
      </c>
      <c r="AG254" s="103">
        <v>1819931.5798625466</v>
      </c>
      <c r="AH254" s="93">
        <f t="shared" si="37"/>
        <v>9145905.9002214018</v>
      </c>
      <c r="AI254" s="226">
        <v>332110</v>
      </c>
      <c r="AJ254" s="104">
        <v>1831184.8162083421</v>
      </c>
      <c r="AK254" s="94">
        <v>11309200.716429744</v>
      </c>
      <c r="AL254" s="92">
        <v>4556.4869929209281</v>
      </c>
      <c r="AM254" s="105">
        <v>25672.051141085103</v>
      </c>
      <c r="AN254" s="106">
        <v>2.2751793257777268E-3</v>
      </c>
      <c r="AO254" s="105">
        <v>28.586244410230393</v>
      </c>
      <c r="AP254" s="107">
        <v>-7.9808692285544547E-3</v>
      </c>
      <c r="AQ254" s="107">
        <v>9.2160814037847816E-2</v>
      </c>
    </row>
    <row r="255" spans="1:43" x14ac:dyDescent="0.25">
      <c r="A255" s="95">
        <v>777</v>
      </c>
      <c r="B255" s="87" t="s">
        <v>251</v>
      </c>
      <c r="C255" s="248">
        <v>7594</v>
      </c>
      <c r="D255" s="200">
        <v>759.85313073385544</v>
      </c>
      <c r="E255" s="200">
        <v>189.90104121371104</v>
      </c>
      <c r="F255" s="200">
        <v>296.83310240203042</v>
      </c>
      <c r="G255" s="200">
        <v>271.01523365351306</v>
      </c>
      <c r="H255" s="282">
        <v>-36.040294969712932</v>
      </c>
      <c r="I255" s="367">
        <v>1481.562213033397</v>
      </c>
      <c r="J255" s="402">
        <v>0.5105904799240043</v>
      </c>
      <c r="K255" s="99">
        <v>-3171.2237910337999</v>
      </c>
      <c r="L255" s="403">
        <v>-0.68060646391990487</v>
      </c>
      <c r="M255" s="99">
        <v>-3272.0356339654104</v>
      </c>
      <c r="N255" s="403">
        <v>-0.81153916313697405</v>
      </c>
      <c r="O255" s="248">
        <v>296.83310240203042</v>
      </c>
      <c r="P255" s="248">
        <v>271.01523365351306</v>
      </c>
      <c r="Q255" s="248">
        <v>567.84833605554354</v>
      </c>
      <c r="R255" s="403">
        <v>0.38157104669770758</v>
      </c>
      <c r="S255" s="100">
        <v>7959.4708980774294</v>
      </c>
      <c r="T255" s="259">
        <v>2970.0068899823586</v>
      </c>
      <c r="U255" s="262">
        <f t="shared" si="30"/>
        <v>0.37314124619762717</v>
      </c>
      <c r="V255" s="101">
        <f t="shared" si="31"/>
        <v>0.58455971051933298</v>
      </c>
      <c r="W255" s="260">
        <f t="shared" si="32"/>
        <v>0.49884133872908198</v>
      </c>
      <c r="X255" s="262">
        <f t="shared" si="33"/>
        <v>0.31842474847076585</v>
      </c>
      <c r="Y255" s="262">
        <f t="shared" si="34"/>
        <v>0.1963799487402037</v>
      </c>
      <c r="Z255" s="102">
        <v>21.5</v>
      </c>
      <c r="AA255" s="382">
        <f t="shared" si="35"/>
        <v>9.11</v>
      </c>
      <c r="AB255" s="263">
        <f t="shared" si="36"/>
        <v>0.42372093023255814</v>
      </c>
      <c r="AC255" s="207">
        <v>777</v>
      </c>
      <c r="AD255" s="87" t="s">
        <v>251</v>
      </c>
      <c r="AE255" s="96">
        <v>7594</v>
      </c>
      <c r="AF255" s="96">
        <v>24592289.841517333</v>
      </c>
      <c r="AG255" s="103">
        <v>6025873.4376088893</v>
      </c>
      <c r="AH255" s="93">
        <f t="shared" si="37"/>
        <v>30618163.279126223</v>
      </c>
      <c r="AI255" s="227">
        <v>-273690</v>
      </c>
      <c r="AJ255" s="104">
        <v>4988783.6357600717</v>
      </c>
      <c r="AK255" s="94">
        <v>35333256.914886296</v>
      </c>
      <c r="AL255" s="92">
        <v>4652.7860040671976</v>
      </c>
      <c r="AM255" s="105">
        <v>1699098.3967660069</v>
      </c>
      <c r="AN255" s="106">
        <v>5.0517047894943573E-2</v>
      </c>
      <c r="AO255" s="105">
        <v>299.97656727150843</v>
      </c>
      <c r="AP255" s="107">
        <v>4.4245852060101232E-2</v>
      </c>
      <c r="AQ255" s="107">
        <v>9.9646280501695772E-2</v>
      </c>
    </row>
    <row r="256" spans="1:43" x14ac:dyDescent="0.25">
      <c r="A256" s="95">
        <v>778</v>
      </c>
      <c r="B256" s="87" t="s">
        <v>252</v>
      </c>
      <c r="C256" s="248">
        <v>6931</v>
      </c>
      <c r="D256" s="200">
        <v>481.88864726981774</v>
      </c>
      <c r="E256" s="200">
        <v>178.91029523271968</v>
      </c>
      <c r="F256" s="200">
        <v>31.270864955500208</v>
      </c>
      <c r="G256" s="200">
        <v>4.5611384853218198</v>
      </c>
      <c r="H256" s="282">
        <v>-18.96090030298658</v>
      </c>
      <c r="I256" s="367">
        <v>677.6700456403729</v>
      </c>
      <c r="J256" s="402">
        <v>0.68124325872423275</v>
      </c>
      <c r="K256" s="99">
        <v>-3263.2819558489377</v>
      </c>
      <c r="L256" s="403">
        <v>-0.82185114269780035</v>
      </c>
      <c r="M256" s="99">
        <v>-2858.2141133969681</v>
      </c>
      <c r="N256" s="403">
        <v>-0.85572640071300732</v>
      </c>
      <c r="O256" s="248">
        <v>31.270864955500208</v>
      </c>
      <c r="P256" s="248">
        <v>4.5611384853218198</v>
      </c>
      <c r="Q256" s="248">
        <v>35.832003440822028</v>
      </c>
      <c r="R256" s="403">
        <v>5.0655500869220035E-2</v>
      </c>
      <c r="S256" s="100">
        <v>7603.5204155244555</v>
      </c>
      <c r="T256" s="259">
        <v>2607.0197403128423</v>
      </c>
      <c r="U256" s="262">
        <f t="shared" si="30"/>
        <v>0.34287009146315578</v>
      </c>
      <c r="V256" s="101">
        <f t="shared" si="31"/>
        <v>0.51830623002509324</v>
      </c>
      <c r="W256" s="260">
        <f t="shared" si="32"/>
        <v>0.25994051182713812</v>
      </c>
      <c r="X256" s="262">
        <f t="shared" si="33"/>
        <v>0.17195592470658791</v>
      </c>
      <c r="Y256" s="262">
        <f t="shared" si="34"/>
        <v>0.16286370449500429</v>
      </c>
      <c r="Z256" s="102">
        <v>21.75</v>
      </c>
      <c r="AA256" s="382">
        <f t="shared" si="35"/>
        <v>9.36</v>
      </c>
      <c r="AB256" s="263">
        <f t="shared" si="36"/>
        <v>0.43034482758620685</v>
      </c>
      <c r="AC256" s="207">
        <v>778</v>
      </c>
      <c r="AD256" s="87" t="s">
        <v>252</v>
      </c>
      <c r="AE256" s="96">
        <v>6931</v>
      </c>
      <c r="AF256" s="96">
        <v>17559119.561091937</v>
      </c>
      <c r="AG256" s="103">
        <v>5591132.6730895583</v>
      </c>
      <c r="AH256" s="93">
        <f t="shared" si="37"/>
        <v>23150252.234181494</v>
      </c>
      <c r="AI256" s="226">
        <v>-131418</v>
      </c>
      <c r="AJ256" s="104">
        <v>4295904.0881409189</v>
      </c>
      <c r="AK256" s="94">
        <v>27314738.322322413</v>
      </c>
      <c r="AL256" s="92">
        <v>3940.952001489311</v>
      </c>
      <c r="AM256" s="105">
        <v>1051411.28417648</v>
      </c>
      <c r="AN256" s="106">
        <v>4.0033438362526083E-2</v>
      </c>
      <c r="AO256" s="105">
        <v>223.04047287295589</v>
      </c>
      <c r="AP256" s="107">
        <v>3.8617185978840673E-2</v>
      </c>
      <c r="AQ256" s="107">
        <v>0.10167647475353125</v>
      </c>
    </row>
    <row r="257" spans="1:43" x14ac:dyDescent="0.25">
      <c r="A257" s="95">
        <v>781</v>
      </c>
      <c r="B257" s="87" t="s">
        <v>253</v>
      </c>
      <c r="C257" s="248">
        <v>3631</v>
      </c>
      <c r="D257" s="200">
        <v>28.306017686644143</v>
      </c>
      <c r="E257" s="200">
        <v>206.5524423924613</v>
      </c>
      <c r="F257" s="200">
        <v>581.37641575467933</v>
      </c>
      <c r="G257" s="200">
        <v>523.88127943784684</v>
      </c>
      <c r="H257" s="282">
        <v>-99.210961167722388</v>
      </c>
      <c r="I257" s="367">
        <v>1240.9051941039093</v>
      </c>
      <c r="J257" s="402">
        <v>2.3688961680749947E-2</v>
      </c>
      <c r="K257" s="99">
        <v>-3002.2604499748236</v>
      </c>
      <c r="L257" s="403">
        <v>-0.71530696750324463</v>
      </c>
      <c r="M257" s="99">
        <v>-3603.7265932627729</v>
      </c>
      <c r="N257" s="403">
        <v>-0.99220656290328713</v>
      </c>
      <c r="O257" s="248">
        <v>581.37641575467933</v>
      </c>
      <c r="P257" s="248">
        <v>523.88127943784684</v>
      </c>
      <c r="Q257" s="248">
        <v>1105.2576951925262</v>
      </c>
      <c r="R257" s="403">
        <v>0.92497671267702253</v>
      </c>
      <c r="S257" s="100">
        <v>7080.3778573395757</v>
      </c>
      <c r="T257" s="259">
        <v>2341.2070767653549</v>
      </c>
      <c r="U257" s="262">
        <f t="shared" si="30"/>
        <v>0.3306613183558334</v>
      </c>
      <c r="V257" s="101">
        <f t="shared" si="31"/>
        <v>0.5992851977073842</v>
      </c>
      <c r="W257" s="260">
        <f t="shared" si="32"/>
        <v>0.53002795285343218</v>
      </c>
      <c r="X257" s="262">
        <f t="shared" si="33"/>
        <v>0.29244797356322205</v>
      </c>
      <c r="Y257" s="262">
        <f t="shared" si="34"/>
        <v>3.1968466538815639E-2</v>
      </c>
      <c r="Z257" s="102">
        <v>19</v>
      </c>
      <c r="AA257" s="382">
        <f t="shared" si="35"/>
        <v>6.6099999999999994</v>
      </c>
      <c r="AB257" s="263">
        <f t="shared" si="36"/>
        <v>0.34789473684210526</v>
      </c>
      <c r="AC257" s="207">
        <v>781</v>
      </c>
      <c r="AD257" s="87" t="s">
        <v>253</v>
      </c>
      <c r="AE257" s="96">
        <v>3631</v>
      </c>
      <c r="AF257" s="96">
        <v>10416582.119552081</v>
      </c>
      <c r="AG257" s="103">
        <v>2771328.2908052523</v>
      </c>
      <c r="AH257" s="93">
        <f t="shared" si="37"/>
        <v>13187910.410357334</v>
      </c>
      <c r="AI257" s="227">
        <v>-360235</v>
      </c>
      <c r="AJ257" s="104">
        <v>2579259.0432925448</v>
      </c>
      <c r="AK257" s="94">
        <v>15406934.453649879</v>
      </c>
      <c r="AL257" s="92">
        <v>4243.1656440787328</v>
      </c>
      <c r="AM257" s="105">
        <v>891282.53111780435</v>
      </c>
      <c r="AN257" s="106">
        <v>6.1401481371587699E-2</v>
      </c>
      <c r="AO257" s="105">
        <v>273.88702156517684</v>
      </c>
      <c r="AP257" s="107">
        <v>4.0278169594375468E-2</v>
      </c>
      <c r="AQ257" s="107">
        <v>9.0306436616329311E-2</v>
      </c>
    </row>
    <row r="258" spans="1:43" x14ac:dyDescent="0.25">
      <c r="A258" s="95">
        <v>783</v>
      </c>
      <c r="B258" s="87" t="s">
        <v>254</v>
      </c>
      <c r="C258" s="248">
        <v>6646</v>
      </c>
      <c r="D258" s="200">
        <v>274.69314237184733</v>
      </c>
      <c r="E258" s="200">
        <v>169.07379440043871</v>
      </c>
      <c r="F258" s="200">
        <v>-85.065222839434597</v>
      </c>
      <c r="G258" s="200">
        <v>-58.122026419829098</v>
      </c>
      <c r="H258" s="282">
        <v>-44.277309659945836</v>
      </c>
      <c r="I258" s="367">
        <v>256.30237785307651</v>
      </c>
      <c r="J258" s="402">
        <v>1.1320916987499763</v>
      </c>
      <c r="K258" s="99">
        <v>-2150.7135581967282</v>
      </c>
      <c r="L258" s="403">
        <v>-0.89861844097205212</v>
      </c>
      <c r="M258" s="99">
        <v>-1590.1619140851526</v>
      </c>
      <c r="N258" s="403">
        <v>-0.85270000399187518</v>
      </c>
      <c r="O258" s="248">
        <v>-85.065222839434597</v>
      </c>
      <c r="P258" s="248">
        <v>-58.122026419829098</v>
      </c>
      <c r="Q258" s="248">
        <v>-143.18724925926369</v>
      </c>
      <c r="R258" s="403">
        <v>-0.59011701148994344</v>
      </c>
      <c r="S258" s="100">
        <v>6351.4939813421606</v>
      </c>
      <c r="T258" s="259">
        <v>2103.2746147469625</v>
      </c>
      <c r="U258" s="262">
        <f t="shared" si="30"/>
        <v>0.33114643907802471</v>
      </c>
      <c r="V258" s="101">
        <f t="shared" si="31"/>
        <v>0.37896846680805135</v>
      </c>
      <c r="W258" s="260">
        <f t="shared" si="32"/>
        <v>0.12185873211991927</v>
      </c>
      <c r="X258" s="262">
        <f t="shared" si="33"/>
        <v>0.10648137970939185</v>
      </c>
      <c r="Y258" s="262">
        <f t="shared" si="34"/>
        <v>0.16596883349594663</v>
      </c>
      <c r="Z258" s="102">
        <v>21.5</v>
      </c>
      <c r="AA258" s="382">
        <f t="shared" si="35"/>
        <v>9.11</v>
      </c>
      <c r="AB258" s="263">
        <f t="shared" si="36"/>
        <v>0.42372093023255814</v>
      </c>
      <c r="AC258" s="207">
        <v>783</v>
      </c>
      <c r="AD258" s="87" t="s">
        <v>254</v>
      </c>
      <c r="AE258" s="96">
        <v>6646</v>
      </c>
      <c r="AF258" s="96">
        <v>9960448.058308389</v>
      </c>
      <c r="AG258" s="103">
        <v>2433378.6469048345</v>
      </c>
      <c r="AH258" s="93">
        <f t="shared" si="37"/>
        <v>12393826.705213223</v>
      </c>
      <c r="AI258" s="227">
        <v>-294267</v>
      </c>
      <c r="AJ258" s="104">
        <v>3897468.2057737792</v>
      </c>
      <c r="AK258" s="94">
        <v>15997027.910987001</v>
      </c>
      <c r="AL258" s="92">
        <v>2407.0159360498046</v>
      </c>
      <c r="AM258" s="105">
        <v>1269342.7865328528</v>
      </c>
      <c r="AN258" s="106">
        <v>8.618752884831915E-2</v>
      </c>
      <c r="AO258" s="105">
        <v>215.7222112388913</v>
      </c>
      <c r="AP258" s="107">
        <v>6.8695610145910191E-2</v>
      </c>
      <c r="AQ258" s="107">
        <v>0.10862581315562458</v>
      </c>
    </row>
    <row r="259" spans="1:43" x14ac:dyDescent="0.25">
      <c r="A259" s="95">
        <v>831</v>
      </c>
      <c r="B259" s="87" t="s">
        <v>258</v>
      </c>
      <c r="C259" s="248">
        <v>4628</v>
      </c>
      <c r="D259" s="200">
        <v>547.68407633346442</v>
      </c>
      <c r="E259" s="200">
        <v>134.77878122760708</v>
      </c>
      <c r="F259" s="200">
        <v>-14.505169917664144</v>
      </c>
      <c r="G259" s="200">
        <v>37.732542678057612</v>
      </c>
      <c r="H259" s="282">
        <v>-239.98465859982713</v>
      </c>
      <c r="I259" s="367">
        <v>465.7055717216378</v>
      </c>
      <c r="J259" s="402">
        <v>1.1386903576157532</v>
      </c>
      <c r="K259" s="99">
        <v>-1053.5382164732514</v>
      </c>
      <c r="L259" s="403">
        <v>-0.68656086433298791</v>
      </c>
      <c r="M259" s="99">
        <v>-740.81691861841568</v>
      </c>
      <c r="N259" s="403">
        <v>-0.57494477809548139</v>
      </c>
      <c r="O259" s="248">
        <v>-14.505169917664144</v>
      </c>
      <c r="P259" s="248">
        <v>37.732542678057612</v>
      </c>
      <c r="Q259" s="248">
        <v>23.227372760393468</v>
      </c>
      <c r="R259" s="403">
        <v>4.82920474374047E-2</v>
      </c>
      <c r="S259" s="100">
        <v>5927.0896715643903</v>
      </c>
      <c r="T259" s="259">
        <v>2528.7621077026956</v>
      </c>
      <c r="U259" s="262">
        <f t="shared" si="30"/>
        <v>0.42664482027909939</v>
      </c>
      <c r="V259" s="101">
        <f t="shared" si="31"/>
        <v>0.25632205220102594</v>
      </c>
      <c r="W259" s="260">
        <f t="shared" si="32"/>
        <v>0.18416345701443515</v>
      </c>
      <c r="X259" s="262">
        <f t="shared" si="33"/>
        <v>0.30653774946479945</v>
      </c>
      <c r="Y259" s="262">
        <f t="shared" si="34"/>
        <v>0.29124897689197138</v>
      </c>
      <c r="Z259" s="102">
        <v>21</v>
      </c>
      <c r="AA259" s="382">
        <f t="shared" si="35"/>
        <v>8.61</v>
      </c>
      <c r="AB259" s="263">
        <f t="shared" si="36"/>
        <v>0.41</v>
      </c>
      <c r="AC259" s="207">
        <v>831</v>
      </c>
      <c r="AD259" s="87" t="s">
        <v>258</v>
      </c>
      <c r="AE259" s="96">
        <v>4628</v>
      </c>
      <c r="AF259" s="96">
        <v>5287906.8478685534</v>
      </c>
      <c r="AG259" s="103">
        <v>675275.75676874805</v>
      </c>
      <c r="AH259" s="93">
        <f t="shared" si="37"/>
        <v>5963182.6046373015</v>
      </c>
      <c r="AI259" s="227">
        <v>-1110649</v>
      </c>
      <c r="AJ259" s="104">
        <v>2178526.6471286463</v>
      </c>
      <c r="AK259" s="94">
        <v>7031060.2517659478</v>
      </c>
      <c r="AL259" s="92">
        <v>1519.2437881948892</v>
      </c>
      <c r="AM259" s="105">
        <v>-13902.992523321882</v>
      </c>
      <c r="AN259" s="106">
        <v>-1.9734655868633255E-3</v>
      </c>
      <c r="AO259" s="105">
        <v>11.009310719130326</v>
      </c>
      <c r="AP259" s="107">
        <v>-2.9112700400834468E-2</v>
      </c>
      <c r="AQ259" s="107">
        <v>0.12125113308557744</v>
      </c>
    </row>
    <row r="260" spans="1:43" x14ac:dyDescent="0.25">
      <c r="A260" s="95">
        <v>832</v>
      </c>
      <c r="B260" s="87" t="s">
        <v>259</v>
      </c>
      <c r="C260" s="248">
        <v>3916</v>
      </c>
      <c r="D260" s="200">
        <v>1296.6547069628105</v>
      </c>
      <c r="E260" s="200">
        <v>183.29829901211957</v>
      </c>
      <c r="F260" s="200">
        <v>625.35152358187463</v>
      </c>
      <c r="G260" s="200">
        <v>418.3950216143362</v>
      </c>
      <c r="H260" s="282">
        <v>-21.162665985699693</v>
      </c>
      <c r="I260" s="367">
        <v>2502.536885185441</v>
      </c>
      <c r="J260" s="402">
        <v>0.52012042784456769</v>
      </c>
      <c r="K260" s="99">
        <v>-2724.9533636601786</v>
      </c>
      <c r="L260" s="403">
        <v>-0.52222753170863245</v>
      </c>
      <c r="M260" s="99">
        <v>-3320.8003698843286</v>
      </c>
      <c r="N260" s="403">
        <v>-0.71918412082350269</v>
      </c>
      <c r="O260" s="248">
        <v>625.35152358187463</v>
      </c>
      <c r="P260" s="248">
        <v>418.3950216143362</v>
      </c>
      <c r="Q260" s="248">
        <v>1043.7465451962107</v>
      </c>
      <c r="R260" s="403">
        <v>0.41867267880462239</v>
      </c>
      <c r="S260" s="100">
        <v>8253.5301327885591</v>
      </c>
      <c r="T260" s="259">
        <v>3859.1143397346514</v>
      </c>
      <c r="U260" s="262">
        <f t="shared" si="30"/>
        <v>0.46757136372516045</v>
      </c>
      <c r="V260" s="101">
        <f t="shared" si="31"/>
        <v>0.63336416839123444</v>
      </c>
      <c r="W260" s="260">
        <f t="shared" si="32"/>
        <v>0.64847440756510799</v>
      </c>
      <c r="X260" s="262">
        <f t="shared" si="33"/>
        <v>0.47872626557994497</v>
      </c>
      <c r="Y260" s="262">
        <f t="shared" si="34"/>
        <v>0.27906132207733397</v>
      </c>
      <c r="Z260" s="102">
        <v>20.5</v>
      </c>
      <c r="AA260" s="382">
        <f t="shared" si="35"/>
        <v>8.11</v>
      </c>
      <c r="AB260" s="263">
        <f t="shared" si="36"/>
        <v>0.39560975609756094</v>
      </c>
      <c r="AC260" s="207">
        <v>832</v>
      </c>
      <c r="AD260" s="87" t="s">
        <v>259</v>
      </c>
      <c r="AE260" s="96">
        <v>3916</v>
      </c>
      <c r="AF260" s="96">
        <v>14480446.222784884</v>
      </c>
      <c r="AG260" s="103">
        <v>3601507.8581485106</v>
      </c>
      <c r="AH260" s="93">
        <f t="shared" si="37"/>
        <v>18081954.080933396</v>
      </c>
      <c r="AI260" s="227">
        <v>-82873</v>
      </c>
      <c r="AJ260" s="104">
        <v>2471770.7335460521</v>
      </c>
      <c r="AK260" s="94">
        <v>20470851.814479448</v>
      </c>
      <c r="AL260" s="92">
        <v>5227.49024884562</v>
      </c>
      <c r="AM260" s="105">
        <v>554220.13440965489</v>
      </c>
      <c r="AN260" s="106">
        <v>2.7827001237576372E-2</v>
      </c>
      <c r="AO260" s="105">
        <v>218.2770496328958</v>
      </c>
      <c r="AP260" s="107">
        <v>1.6658931306408276E-2</v>
      </c>
      <c r="AQ260" s="107">
        <v>9.796515815504292E-2</v>
      </c>
    </row>
    <row r="261" spans="1:43" x14ac:dyDescent="0.25">
      <c r="A261" s="95">
        <v>833</v>
      </c>
      <c r="B261" s="87" t="s">
        <v>260</v>
      </c>
      <c r="C261" s="248">
        <v>1659</v>
      </c>
      <c r="D261" s="200">
        <v>288.29713317403269</v>
      </c>
      <c r="E261" s="200">
        <v>179.92276354767728</v>
      </c>
      <c r="F261" s="200">
        <v>175.19867808928905</v>
      </c>
      <c r="G261" s="200">
        <v>303.31054544156268</v>
      </c>
      <c r="H261" s="282">
        <v>-227.58047016274864</v>
      </c>
      <c r="I261" s="367">
        <v>719.14865008981303</v>
      </c>
      <c r="J261" s="402">
        <v>0.39543446063459831</v>
      </c>
      <c r="K261" s="99">
        <v>-2286.6267386405179</v>
      </c>
      <c r="L261" s="403">
        <v>-0.75824304884934179</v>
      </c>
      <c r="M261" s="99">
        <v>-2323.763347044729</v>
      </c>
      <c r="N261" s="403">
        <v>-0.88962846176138777</v>
      </c>
      <c r="O261" s="248">
        <v>175.19867808928905</v>
      </c>
      <c r="P261" s="248">
        <v>303.31054544156268</v>
      </c>
      <c r="Q261" s="248">
        <v>478.50922353085173</v>
      </c>
      <c r="R261" s="403">
        <v>0.65633339684088821</v>
      </c>
      <c r="S261" s="100">
        <v>7036.1506931886679</v>
      </c>
      <c r="T261" s="259">
        <v>2766.7362421093808</v>
      </c>
      <c r="U261" s="262">
        <f t="shared" si="30"/>
        <v>0.39321730911586567</v>
      </c>
      <c r="V261" s="101">
        <f t="shared" si="31"/>
        <v>0.42719030899097515</v>
      </c>
      <c r="W261" s="260">
        <f t="shared" si="32"/>
        <v>0.25992671044838328</v>
      </c>
      <c r="X261" s="262">
        <f t="shared" si="33"/>
        <v>0.23925561862877201</v>
      </c>
      <c r="Y261" s="262">
        <f t="shared" si="34"/>
        <v>8.0059018202491089E-2</v>
      </c>
      <c r="Z261" s="102">
        <v>19.5</v>
      </c>
      <c r="AA261" s="382">
        <f t="shared" si="35"/>
        <v>7.1099999999999994</v>
      </c>
      <c r="AB261" s="263">
        <f t="shared" si="36"/>
        <v>0.36461538461538456</v>
      </c>
      <c r="AC261" s="207">
        <v>833</v>
      </c>
      <c r="AD261" s="87" t="s">
        <v>260</v>
      </c>
      <c r="AE261" s="96">
        <v>1659</v>
      </c>
      <c r="AF261" s="96">
        <v>3508803.404094649</v>
      </c>
      <c r="AG261" s="103">
        <v>824604.93258827692</v>
      </c>
      <c r="AH261" s="93">
        <f t="shared" si="37"/>
        <v>4333408.3366829259</v>
      </c>
      <c r="AI261" s="227">
        <v>-377556</v>
      </c>
      <c r="AJ261" s="104">
        <v>1030729.0332206934</v>
      </c>
      <c r="AK261" s="94">
        <v>4986581.3699036194</v>
      </c>
      <c r="AL261" s="92">
        <v>3005.7753887303311</v>
      </c>
      <c r="AM261" s="105">
        <v>375278.59241340309</v>
      </c>
      <c r="AN261" s="106">
        <v>8.138233608196406E-2</v>
      </c>
      <c r="AO261" s="105">
        <v>192.28986250079106</v>
      </c>
      <c r="AP261" s="107">
        <v>7.2716856687518039E-2</v>
      </c>
      <c r="AQ261" s="107">
        <v>0.10504127785355211</v>
      </c>
    </row>
    <row r="262" spans="1:43" x14ac:dyDescent="0.25">
      <c r="A262" s="95">
        <v>834</v>
      </c>
      <c r="B262" s="87" t="s">
        <v>261</v>
      </c>
      <c r="C262" s="248">
        <v>6016</v>
      </c>
      <c r="D262" s="200">
        <v>457.46317777047136</v>
      </c>
      <c r="E262" s="200">
        <v>167.8650315195965</v>
      </c>
      <c r="F262" s="200">
        <v>215.32573074125185</v>
      </c>
      <c r="G262" s="200">
        <v>146.58317307445958</v>
      </c>
      <c r="H262" s="282">
        <v>-238.05684840425531</v>
      </c>
      <c r="I262" s="367">
        <v>749.18026470152404</v>
      </c>
      <c r="J262" s="402">
        <v>0.61036992800050238</v>
      </c>
      <c r="K262" s="99">
        <v>-1585.8433540162632</v>
      </c>
      <c r="L262" s="403">
        <v>-0.67906650937139124</v>
      </c>
      <c r="M262" s="99">
        <v>-1536.8331912134486</v>
      </c>
      <c r="N262" s="403">
        <v>-0.77061424526207933</v>
      </c>
      <c r="O262" s="248">
        <v>215.32573074125185</v>
      </c>
      <c r="P262" s="248">
        <v>146.58317307445958</v>
      </c>
      <c r="Q262" s="248">
        <v>361.90890381571143</v>
      </c>
      <c r="R262" s="403">
        <v>0.48287670417829903</v>
      </c>
      <c r="S262" s="100">
        <v>6111.1936502659573</v>
      </c>
      <c r="T262" s="259">
        <v>2433.6388514486198</v>
      </c>
      <c r="U262" s="262">
        <f t="shared" si="30"/>
        <v>0.39822643344687803</v>
      </c>
      <c r="V262" s="101">
        <f t="shared" si="31"/>
        <v>0.38208961331411379</v>
      </c>
      <c r="W262" s="260">
        <f t="shared" si="32"/>
        <v>0.30784364913289236</v>
      </c>
      <c r="X262" s="262">
        <f t="shared" si="33"/>
        <v>0.32084483372931166</v>
      </c>
      <c r="Y262" s="262">
        <f t="shared" si="34"/>
        <v>0.16585329492233222</v>
      </c>
      <c r="Z262" s="102">
        <v>21.250000000000004</v>
      </c>
      <c r="AA262" s="382">
        <f t="shared" si="35"/>
        <v>8.860000000000003</v>
      </c>
      <c r="AB262" s="263">
        <f t="shared" si="36"/>
        <v>0.41694117647058831</v>
      </c>
      <c r="AC262" s="207">
        <v>834</v>
      </c>
      <c r="AD262" s="87" t="s">
        <v>261</v>
      </c>
      <c r="AE262" s="96">
        <v>6016</v>
      </c>
      <c r="AF262" s="96">
        <v>9028258.5316803791</v>
      </c>
      <c r="AG262" s="103">
        <v>2969428.4241268812</v>
      </c>
      <c r="AH262" s="93">
        <f t="shared" si="37"/>
        <v>11997686.955807261</v>
      </c>
      <c r="AI262" s="227">
        <v>-1432150</v>
      </c>
      <c r="AJ262" s="104">
        <v>3481965.1343989461</v>
      </c>
      <c r="AK262" s="94">
        <v>14047502.090206208</v>
      </c>
      <c r="AL262" s="92">
        <v>2335.023618717787</v>
      </c>
      <c r="AM262" s="105">
        <v>1182950.5965794269</v>
      </c>
      <c r="AN262" s="106">
        <v>9.1954282056818826E-2</v>
      </c>
      <c r="AO262" s="105">
        <v>196.27856574575344</v>
      </c>
      <c r="AP262" s="107">
        <v>7.7060480498687189E-2</v>
      </c>
      <c r="AQ262" s="107">
        <v>0.10343130739125161</v>
      </c>
    </row>
    <row r="263" spans="1:43" x14ac:dyDescent="0.25">
      <c r="A263" s="95">
        <v>837</v>
      </c>
      <c r="B263" s="87" t="s">
        <v>262</v>
      </c>
      <c r="C263" s="248">
        <v>241009</v>
      </c>
      <c r="D263" s="200">
        <v>93.405973337785312</v>
      </c>
      <c r="E263" s="200">
        <v>135.24526697769309</v>
      </c>
      <c r="F263" s="200">
        <v>-346.21554086790974</v>
      </c>
      <c r="G263" s="200">
        <v>-155.96745522106758</v>
      </c>
      <c r="H263" s="282">
        <v>300.70153811683383</v>
      </c>
      <c r="I263" s="367">
        <v>27.169782343334873</v>
      </c>
      <c r="J263" s="402">
        <v>3.2453300852596909</v>
      </c>
      <c r="K263" s="99">
        <v>-1490.2079872217664</v>
      </c>
      <c r="L263" s="403">
        <v>-0.98105210533076836</v>
      </c>
      <c r="M263" s="99">
        <v>-651.70120239908294</v>
      </c>
      <c r="N263" s="403">
        <v>-0.87464088874810231</v>
      </c>
      <c r="O263" s="248">
        <v>-346.21554086790974</v>
      </c>
      <c r="P263" s="248">
        <v>-155.96745522106758</v>
      </c>
      <c r="Q263" s="248">
        <v>-502.18299608897735</v>
      </c>
      <c r="R263" s="403">
        <v>-17.448023153933871</v>
      </c>
      <c r="S263" s="100">
        <v>6090.4966204581569</v>
      </c>
      <c r="T263" s="259">
        <v>2263.7861949957337</v>
      </c>
      <c r="U263" s="262">
        <f t="shared" si="30"/>
        <v>0.37169156081486188</v>
      </c>
      <c r="V263" s="101">
        <f t="shared" si="31"/>
        <v>0.24913859478522404</v>
      </c>
      <c r="W263" s="260">
        <f t="shared" si="32"/>
        <v>1.2001920677577979E-2</v>
      </c>
      <c r="X263" s="262">
        <f t="shared" si="33"/>
        <v>1.7905746932830088E-2</v>
      </c>
      <c r="Y263" s="262">
        <f t="shared" si="34"/>
        <v>0.34886024367157498</v>
      </c>
      <c r="Z263" s="102">
        <v>20.25</v>
      </c>
      <c r="AA263" s="382">
        <f t="shared" si="35"/>
        <v>7.8599999999999994</v>
      </c>
      <c r="AB263" s="263">
        <f t="shared" si="36"/>
        <v>0.38814814814814813</v>
      </c>
      <c r="AC263" s="207">
        <v>837</v>
      </c>
      <c r="AD263" s="87" t="s">
        <v>262</v>
      </c>
      <c r="AE263" s="96">
        <v>241009</v>
      </c>
      <c r="AF263" s="96">
        <v>169787802.76413646</v>
      </c>
      <c r="AG263" s="103">
        <v>9789732.5530304182</v>
      </c>
      <c r="AH263" s="93">
        <f t="shared" si="37"/>
        <v>179577535.31716689</v>
      </c>
      <c r="AI263" s="226">
        <v>72471777</v>
      </c>
      <c r="AJ263" s="104">
        <v>113652386.5479486</v>
      </c>
      <c r="AK263" s="94">
        <v>365701698.86511552</v>
      </c>
      <c r="AL263" s="92">
        <v>1517.3777695651013</v>
      </c>
      <c r="AM263" s="105">
        <v>6152128.3921891451</v>
      </c>
      <c r="AN263" s="106">
        <v>1.7110654266940341E-2</v>
      </c>
      <c r="AO263" s="105">
        <v>7.5534205564240438</v>
      </c>
      <c r="AP263" s="107">
        <v>-3.5521938148895482E-2</v>
      </c>
      <c r="AQ263" s="107">
        <v>0.13089312351998106</v>
      </c>
    </row>
    <row r="264" spans="1:43" x14ac:dyDescent="0.25">
      <c r="A264" s="95">
        <v>844</v>
      </c>
      <c r="B264" s="87" t="s">
        <v>263</v>
      </c>
      <c r="C264" s="248">
        <v>1503</v>
      </c>
      <c r="D264" s="200">
        <v>381.04275501801396</v>
      </c>
      <c r="E264" s="200">
        <v>221.92755403010335</v>
      </c>
      <c r="F264" s="200">
        <v>106.3254346965402</v>
      </c>
      <c r="G264" s="200">
        <v>-14.770303246450721</v>
      </c>
      <c r="H264" s="282">
        <v>-214.51829673985364</v>
      </c>
      <c r="I264" s="367">
        <v>480.00714375835321</v>
      </c>
      <c r="J264" s="402">
        <v>0.87709429583362919</v>
      </c>
      <c r="K264" s="99">
        <v>-4071.0341858688375</v>
      </c>
      <c r="L264" s="403">
        <v>-0.90357555540519818</v>
      </c>
      <c r="M264" s="99">
        <v>-3620.8138198916522</v>
      </c>
      <c r="N264" s="403">
        <v>-0.90478350538421903</v>
      </c>
      <c r="O264" s="248">
        <v>106.3254346965402</v>
      </c>
      <c r="P264" s="248">
        <v>-14.770303246450721</v>
      </c>
      <c r="Q264" s="248">
        <v>91.555131450089476</v>
      </c>
      <c r="R264" s="403">
        <v>0.21074402410662618</v>
      </c>
      <c r="S264" s="100">
        <v>8290.0864936793078</v>
      </c>
      <c r="T264" s="259">
        <v>2520.250177368373</v>
      </c>
      <c r="U264" s="262">
        <f t="shared" si="30"/>
        <v>0.30400770598592813</v>
      </c>
      <c r="V264" s="101">
        <f t="shared" si="31"/>
        <v>0.54897392603769402</v>
      </c>
      <c r="W264" s="260">
        <f t="shared" si="32"/>
        <v>0.19046011704265534</v>
      </c>
      <c r="X264" s="262">
        <f t="shared" si="33"/>
        <v>0.10547193685838799</v>
      </c>
      <c r="Y264" s="262">
        <f t="shared" si="34"/>
        <v>8.5354534088593892E-2</v>
      </c>
      <c r="Z264" s="102">
        <v>21.5</v>
      </c>
      <c r="AA264" s="382">
        <f t="shared" si="35"/>
        <v>9.11</v>
      </c>
      <c r="AB264" s="263">
        <f t="shared" si="36"/>
        <v>0.42372093023255814</v>
      </c>
      <c r="AC264" s="207">
        <v>844</v>
      </c>
      <c r="AD264" s="87" t="s">
        <v>263</v>
      </c>
      <c r="AE264" s="96">
        <v>1503</v>
      </c>
      <c r="AF264" s="96">
        <v>4504553.8354937052</v>
      </c>
      <c r="AG264" s="103">
        <v>1510236.5965955234</v>
      </c>
      <c r="AH264" s="93">
        <f t="shared" si="37"/>
        <v>6014790.4320892282</v>
      </c>
      <c r="AI264" s="227">
        <v>-322421</v>
      </c>
      <c r="AJ264" s="104">
        <v>1147845.6863404394</v>
      </c>
      <c r="AK264" s="94">
        <v>6840215.1184296673</v>
      </c>
      <c r="AL264" s="92">
        <v>4551.0413296271909</v>
      </c>
      <c r="AM264" s="105">
        <v>112349.37175582629</v>
      </c>
      <c r="AN264" s="106">
        <v>1.6699110235867919E-2</v>
      </c>
      <c r="AO264" s="105">
        <v>124.8138647101905</v>
      </c>
      <c r="AP264" s="107">
        <v>-8.472560983243449E-3</v>
      </c>
      <c r="AQ264" s="107">
        <v>9.0495255224574578E-2</v>
      </c>
    </row>
    <row r="265" spans="1:43" x14ac:dyDescent="0.25">
      <c r="A265" s="95">
        <v>845</v>
      </c>
      <c r="B265" s="87" t="s">
        <v>264</v>
      </c>
      <c r="C265" s="248">
        <v>2925</v>
      </c>
      <c r="D265" s="200">
        <v>1107.1539981811329</v>
      </c>
      <c r="E265" s="200">
        <v>176.49273808586022</v>
      </c>
      <c r="F265" s="200">
        <v>276.51811305358734</v>
      </c>
      <c r="G265" s="200">
        <v>167.35413223250728</v>
      </c>
      <c r="H265" s="282">
        <v>-36.68</v>
      </c>
      <c r="I265" s="367">
        <v>1690.8389815530877</v>
      </c>
      <c r="J265" s="402">
        <v>0.65256483551663325</v>
      </c>
      <c r="K265" s="99">
        <v>-2386.2744843805986</v>
      </c>
      <c r="L265" s="403">
        <v>-0.58445668602028389</v>
      </c>
      <c r="M265" s="99">
        <v>-2395.7739690494182</v>
      </c>
      <c r="N265" s="403">
        <v>-0.6839346944788991</v>
      </c>
      <c r="O265" s="248">
        <v>276.51811305358734</v>
      </c>
      <c r="P265" s="248">
        <v>167.35413223250728</v>
      </c>
      <c r="Q265" s="248">
        <v>443.87224528609465</v>
      </c>
      <c r="R265" s="403">
        <v>0.26162161651529414</v>
      </c>
      <c r="S265" s="100">
        <v>8191.931623931624</v>
      </c>
      <c r="T265" s="259">
        <v>3959.051248658493</v>
      </c>
      <c r="U265" s="262">
        <f t="shared" si="30"/>
        <v>0.48328665697021428</v>
      </c>
      <c r="V265" s="101">
        <f t="shared" si="31"/>
        <v>0.49769866902000853</v>
      </c>
      <c r="W265" s="260">
        <f t="shared" si="32"/>
        <v>0.42708186263717124</v>
      </c>
      <c r="X265" s="262">
        <f t="shared" si="33"/>
        <v>0.41471472297273293</v>
      </c>
      <c r="Y265" s="262">
        <f t="shared" si="34"/>
        <v>0.30584548276274903</v>
      </c>
      <c r="Z265" s="102">
        <v>20</v>
      </c>
      <c r="AA265" s="382">
        <f t="shared" si="35"/>
        <v>7.6099999999999994</v>
      </c>
      <c r="AB265" s="263">
        <f t="shared" si="36"/>
        <v>0.38049999999999995</v>
      </c>
      <c r="AC265" s="207">
        <v>845</v>
      </c>
      <c r="AD265" s="87" t="s">
        <v>264</v>
      </c>
      <c r="AE265" s="96">
        <v>2925</v>
      </c>
      <c r="AF265" s="96">
        <v>7887400.619126766</v>
      </c>
      <c r="AG265" s="103">
        <v>2358663.6850225953</v>
      </c>
      <c r="AH265" s="93">
        <f t="shared" si="37"/>
        <v>10246064.304149361</v>
      </c>
      <c r="AI265" s="227">
        <v>-107289</v>
      </c>
      <c r="AJ265" s="104">
        <v>1786781.5837066721</v>
      </c>
      <c r="AK265" s="94">
        <v>11925556.887856033</v>
      </c>
      <c r="AL265" s="92">
        <v>4077.1134659336863</v>
      </c>
      <c r="AM265" s="105">
        <v>494627.596655434</v>
      </c>
      <c r="AN265" s="106">
        <v>4.3270987341002341E-2</v>
      </c>
      <c r="AO265" s="105">
        <v>268.07338222805538</v>
      </c>
      <c r="AP265" s="107">
        <v>3.5231187526446384E-2</v>
      </c>
      <c r="AQ265" s="107">
        <v>0.10027356673107368</v>
      </c>
    </row>
    <row r="266" spans="1:43" x14ac:dyDescent="0.25">
      <c r="A266" s="95">
        <v>846</v>
      </c>
      <c r="B266" s="87" t="s">
        <v>265</v>
      </c>
      <c r="C266" s="248">
        <v>4994</v>
      </c>
      <c r="D266" s="200">
        <v>692.18971511707559</v>
      </c>
      <c r="E266" s="200">
        <v>208.85478677563071</v>
      </c>
      <c r="F266" s="200">
        <v>61.129269024792883</v>
      </c>
      <c r="G266" s="200">
        <v>-45.109902395947302</v>
      </c>
      <c r="H266" s="282">
        <v>-90.448137765318378</v>
      </c>
      <c r="I266" s="367">
        <v>826.61573075623346</v>
      </c>
      <c r="J266" s="402">
        <v>0.82560000353875862</v>
      </c>
      <c r="K266" s="99">
        <v>-3336.0319648671557</v>
      </c>
      <c r="L266" s="403">
        <v>-0.79915675581654544</v>
      </c>
      <c r="M266" s="99">
        <v>-2841.4514988854339</v>
      </c>
      <c r="N266" s="403">
        <v>-0.80411431914078191</v>
      </c>
      <c r="O266" s="248">
        <v>61.129269024792883</v>
      </c>
      <c r="P266" s="248">
        <v>-45.109902395947302</v>
      </c>
      <c r="Q266" s="248">
        <v>16.019366628845582</v>
      </c>
      <c r="R266" s="403">
        <v>1.9106884798521795E-2</v>
      </c>
      <c r="S266" s="100">
        <v>6755.3902683219867</v>
      </c>
      <c r="T266" s="259">
        <v>1804.0792674453944</v>
      </c>
      <c r="U266" s="262">
        <f t="shared" si="30"/>
        <v>0.26705774141654748</v>
      </c>
      <c r="V266" s="101">
        <f t="shared" si="31"/>
        <v>0.61619647870579286</v>
      </c>
      <c r="W266" s="260">
        <f t="shared" si="32"/>
        <v>0.45819257816023506</v>
      </c>
      <c r="X266" s="262">
        <f t="shared" si="33"/>
        <v>0.19857931566616552</v>
      </c>
      <c r="Y266" s="262">
        <f t="shared" si="34"/>
        <v>0.19473095572792518</v>
      </c>
      <c r="Z266" s="102">
        <v>22.5</v>
      </c>
      <c r="AA266" s="382">
        <f t="shared" si="35"/>
        <v>10.11</v>
      </c>
      <c r="AB266" s="263">
        <f t="shared" si="36"/>
        <v>0.44933333333333331</v>
      </c>
      <c r="AC266" s="207">
        <v>846</v>
      </c>
      <c r="AD266" s="87" t="s">
        <v>265</v>
      </c>
      <c r="AE266" s="96">
        <v>4994</v>
      </c>
      <c r="AF266" s="96">
        <v>12587506.45898992</v>
      </c>
      <c r="AG266" s="103">
        <v>5059497.7637386117</v>
      </c>
      <c r="AH266" s="93">
        <f t="shared" si="37"/>
        <v>17647004.222728532</v>
      </c>
      <c r="AI266" s="227">
        <v>-451698</v>
      </c>
      <c r="AJ266" s="104">
        <v>3592956.3692146726</v>
      </c>
      <c r="AK266" s="94">
        <v>20788262.591943204</v>
      </c>
      <c r="AL266" s="92">
        <v>4162.6476956233892</v>
      </c>
      <c r="AM266" s="105">
        <v>1618341.4782904238</v>
      </c>
      <c r="AN266" s="106">
        <v>8.4420873132224003E-2</v>
      </c>
      <c r="AO266" s="105">
        <v>386.06749198808939</v>
      </c>
      <c r="AP266" s="107">
        <v>8.4351460993108196E-2</v>
      </c>
      <c r="AQ266" s="107">
        <v>9.2588633524487651E-2</v>
      </c>
    </row>
    <row r="267" spans="1:43" x14ac:dyDescent="0.25">
      <c r="A267" s="95">
        <v>848</v>
      </c>
      <c r="B267" s="87" t="s">
        <v>266</v>
      </c>
      <c r="C267" s="248">
        <v>4307</v>
      </c>
      <c r="D267" s="200">
        <v>777.07067479129569</v>
      </c>
      <c r="E267" s="200">
        <v>205.33992660426628</v>
      </c>
      <c r="F267" s="200">
        <v>102.25408533138162</v>
      </c>
      <c r="G267" s="200">
        <v>117.11601931862786</v>
      </c>
      <c r="H267" s="282">
        <v>127.06965405154399</v>
      </c>
      <c r="I267" s="367">
        <v>1328.8503600971155</v>
      </c>
      <c r="J267" s="402">
        <v>0.5909092290006952</v>
      </c>
      <c r="K267" s="99">
        <v>-3039.4801755880526</v>
      </c>
      <c r="L267" s="403">
        <v>-0.69800538212951824</v>
      </c>
      <c r="M267" s="99">
        <v>-2757.5598884098481</v>
      </c>
      <c r="N267" s="403">
        <v>-0.78015505131389451</v>
      </c>
      <c r="O267" s="248">
        <v>102.25408533138162</v>
      </c>
      <c r="P267" s="248">
        <v>117.11601931862786</v>
      </c>
      <c r="Q267" s="248">
        <v>219.37010465000947</v>
      </c>
      <c r="R267" s="403">
        <v>0.16681599706404326</v>
      </c>
      <c r="S267" s="100">
        <v>7379.3824007429766</v>
      </c>
      <c r="T267" s="259">
        <v>2832.6920261108767</v>
      </c>
      <c r="U267" s="262">
        <f t="shared" ref="U267:U303" si="38">T267/S267</f>
        <v>0.3838657318836971</v>
      </c>
      <c r="V267" s="101">
        <f t="shared" ref="V267:V303" si="39">AL267/S267</f>
        <v>0.59196424557769933</v>
      </c>
      <c r="W267" s="260">
        <f t="shared" ref="W267:W303" si="40">I267/T267</f>
        <v>0.46911219004684768</v>
      </c>
      <c r="X267" s="262">
        <f t="shared" ref="X267:X303" si="41">I267/AL267</f>
        <v>0.30420096401626506</v>
      </c>
      <c r="Y267" s="262">
        <f t="shared" ref="Y267:Y303" si="42">(I267-G267-F267)/AL267</f>
        <v>0.25398267058403473</v>
      </c>
      <c r="Z267" s="102">
        <v>21.75</v>
      </c>
      <c r="AA267" s="382">
        <f t="shared" ref="AA267:AA303" si="43">Z267-12.39</f>
        <v>9.36</v>
      </c>
      <c r="AB267" s="263">
        <f t="shared" ref="AB267:AB303" si="44">AA267/Z267</f>
        <v>0.43034482758620685</v>
      </c>
      <c r="AC267" s="207">
        <v>848</v>
      </c>
      <c r="AD267" s="87" t="s">
        <v>266</v>
      </c>
      <c r="AE267" s="96">
        <v>4307</v>
      </c>
      <c r="AF267" s="96">
        <v>10714413.324826727</v>
      </c>
      <c r="AG267" s="103">
        <v>4509240.5108805997</v>
      </c>
      <c r="AH267" s="93">
        <f t="shared" ref="AH267:AH303" si="45">AF267+AG267</f>
        <v>15223653.835707325</v>
      </c>
      <c r="AI267" s="226">
        <v>547289</v>
      </c>
      <c r="AJ267" s="104">
        <v>3043456.7814886943</v>
      </c>
      <c r="AK267" s="94">
        <v>18814399.61719602</v>
      </c>
      <c r="AL267" s="92">
        <v>4368.3305356851679</v>
      </c>
      <c r="AM267" s="105">
        <v>724420.2523576282</v>
      </c>
      <c r="AN267" s="106">
        <v>4.0045388540668456E-2</v>
      </c>
      <c r="AO267" s="105">
        <v>220.20410485774482</v>
      </c>
      <c r="AP267" s="107">
        <v>2.7693331027346169E-2</v>
      </c>
      <c r="AQ267" s="107">
        <v>9.1337392238235449E-2</v>
      </c>
    </row>
    <row r="268" spans="1:43" x14ac:dyDescent="0.25">
      <c r="A268" s="95">
        <v>849</v>
      </c>
      <c r="B268" s="87" t="s">
        <v>267</v>
      </c>
      <c r="C268" s="248">
        <v>2966</v>
      </c>
      <c r="D268" s="200">
        <v>1216.3446010670782</v>
      </c>
      <c r="E268" s="200">
        <v>205.88329803279854</v>
      </c>
      <c r="F268" s="200">
        <v>74.431045986369881</v>
      </c>
      <c r="G268" s="200">
        <v>-41.636728248252666</v>
      </c>
      <c r="H268" s="282">
        <v>83.379973027646656</v>
      </c>
      <c r="I268" s="367">
        <v>1538.4021898656406</v>
      </c>
      <c r="J268" s="402">
        <v>0.80294475789446473</v>
      </c>
      <c r="K268" s="99">
        <v>-2530.8492133842669</v>
      </c>
      <c r="L268" s="403">
        <v>-0.62556462315645633</v>
      </c>
      <c r="M268" s="99">
        <v>-2063.4932060030906</v>
      </c>
      <c r="N268" s="403">
        <v>-0.62914489294407483</v>
      </c>
      <c r="O268" s="248">
        <v>74.431045986369881</v>
      </c>
      <c r="P268" s="248">
        <v>-41.636728248252666</v>
      </c>
      <c r="Q268" s="248">
        <v>32.794317738117215</v>
      </c>
      <c r="R268" s="403">
        <v>2.1648491302091566E-2</v>
      </c>
      <c r="S268" s="100">
        <v>7552.8455832771406</v>
      </c>
      <c r="T268" s="259">
        <v>3424.1834121243446</v>
      </c>
      <c r="U268" s="262">
        <f t="shared" si="38"/>
        <v>0.45336335482693785</v>
      </c>
      <c r="V268" s="101">
        <f t="shared" si="39"/>
        <v>0.53877063397929026</v>
      </c>
      <c r="W268" s="260">
        <f t="shared" si="40"/>
        <v>0.44927563880441329</v>
      </c>
      <c r="X268" s="262">
        <f t="shared" si="41"/>
        <v>0.37805533190625573</v>
      </c>
      <c r="Y268" s="262">
        <f t="shared" si="42"/>
        <v>0.3699962776753164</v>
      </c>
      <c r="Z268" s="102">
        <v>21.75</v>
      </c>
      <c r="AA268" s="382">
        <f t="shared" si="43"/>
        <v>9.36</v>
      </c>
      <c r="AB268" s="263">
        <f t="shared" si="44"/>
        <v>0.43034482758620685</v>
      </c>
      <c r="AC268" s="207">
        <v>849</v>
      </c>
      <c r="AD268" s="87" t="s">
        <v>267</v>
      </c>
      <c r="AE268" s="96">
        <v>2966</v>
      </c>
      <c r="AF268" s="96">
        <v>6587039.8893153789</v>
      </c>
      <c r="AG268" s="103">
        <v>3140959.0464547412</v>
      </c>
      <c r="AH268" s="93">
        <f t="shared" si="45"/>
        <v>9727998.9357701205</v>
      </c>
      <c r="AI268" s="226">
        <v>247305</v>
      </c>
      <c r="AJ268" s="104">
        <v>2094095.7262691036</v>
      </c>
      <c r="AK268" s="94">
        <v>12069399.662039224</v>
      </c>
      <c r="AL268" s="92">
        <v>4069.2514032499071</v>
      </c>
      <c r="AM268" s="105">
        <v>448710.8879343681</v>
      </c>
      <c r="AN268" s="106">
        <v>3.8613106043615938E-2</v>
      </c>
      <c r="AO268" s="105">
        <v>237.83406922258882</v>
      </c>
      <c r="AP268" s="107">
        <v>2.1756161409301367E-2</v>
      </c>
      <c r="AQ268" s="107">
        <v>8.9333480180439961E-2</v>
      </c>
    </row>
    <row r="269" spans="1:43" x14ac:dyDescent="0.25">
      <c r="A269" s="95">
        <v>850</v>
      </c>
      <c r="B269" s="87" t="s">
        <v>268</v>
      </c>
      <c r="C269" s="248">
        <v>2401</v>
      </c>
      <c r="D269" s="200">
        <v>880.85148899900889</v>
      </c>
      <c r="E269" s="200">
        <v>159.50549436776939</v>
      </c>
      <c r="F269" s="200">
        <v>189.05872106703546</v>
      </c>
      <c r="G269" s="200">
        <v>172.83164971996243</v>
      </c>
      <c r="H269" s="282">
        <v>-199.38983756768013</v>
      </c>
      <c r="I269" s="367">
        <v>1202.8575165860959</v>
      </c>
      <c r="J269" s="402">
        <v>0.7314746987849442</v>
      </c>
      <c r="K269" s="99">
        <v>-1733.7950483254785</v>
      </c>
      <c r="L269" s="403">
        <v>-0.59012599719563041</v>
      </c>
      <c r="M269" s="99">
        <v>-1702.1775409209195</v>
      </c>
      <c r="N269" s="403">
        <v>-0.65898506025450498</v>
      </c>
      <c r="O269" s="248">
        <v>189.05872106703546</v>
      </c>
      <c r="P269" s="248">
        <v>172.83164971996243</v>
      </c>
      <c r="Q269" s="248">
        <v>361.89037078699789</v>
      </c>
      <c r="R269" s="403">
        <v>0.30052018219939564</v>
      </c>
      <c r="S269" s="100">
        <v>6276.5514369012908</v>
      </c>
      <c r="T269" s="259">
        <v>2772.0323231011698</v>
      </c>
      <c r="U269" s="262">
        <f t="shared" si="38"/>
        <v>0.4416489454390119</v>
      </c>
      <c r="V269" s="101">
        <f t="shared" si="39"/>
        <v>0.46787676233262709</v>
      </c>
      <c r="W269" s="260">
        <f t="shared" si="40"/>
        <v>0.43392622321243968</v>
      </c>
      <c r="X269" s="262">
        <f t="shared" si="41"/>
        <v>0.40960157526238222</v>
      </c>
      <c r="Y269" s="262">
        <f t="shared" si="42"/>
        <v>0.28636930219371065</v>
      </c>
      <c r="Z269" s="102">
        <v>21</v>
      </c>
      <c r="AA269" s="382">
        <f t="shared" si="43"/>
        <v>8.61</v>
      </c>
      <c r="AB269" s="263">
        <f t="shared" si="44"/>
        <v>0.41</v>
      </c>
      <c r="AC269" s="207">
        <v>850</v>
      </c>
      <c r="AD269" s="87" t="s">
        <v>268</v>
      </c>
      <c r="AE269" s="96">
        <v>2401</v>
      </c>
      <c r="AF269" s="96">
        <v>4538385.384393285</v>
      </c>
      <c r="AG269" s="103">
        <v>1663467.3164444629</v>
      </c>
      <c r="AH269" s="93">
        <f t="shared" si="45"/>
        <v>6201852.7008377481</v>
      </c>
      <c r="AI269" s="227">
        <v>-478735</v>
      </c>
      <c r="AJ269" s="104">
        <v>1327785.1075149416</v>
      </c>
      <c r="AK269" s="94">
        <v>7050902.8083526902</v>
      </c>
      <c r="AL269" s="92">
        <v>2936.6525649115742</v>
      </c>
      <c r="AM269" s="105">
        <v>475348.13542512991</v>
      </c>
      <c r="AN269" s="106">
        <v>7.2290195895138992E-2</v>
      </c>
      <c r="AO269" s="105">
        <v>183.070206064187</v>
      </c>
      <c r="AP269" s="107">
        <v>5.9872837492305653E-2</v>
      </c>
      <c r="AQ269" s="107">
        <v>0.10692273533674213</v>
      </c>
    </row>
    <row r="270" spans="1:43" x14ac:dyDescent="0.25">
      <c r="A270" s="95">
        <v>851</v>
      </c>
      <c r="B270" s="87" t="s">
        <v>269</v>
      </c>
      <c r="C270" s="248">
        <v>21467</v>
      </c>
      <c r="D270" s="200">
        <v>601.75051238694084</v>
      </c>
      <c r="E270" s="200">
        <v>139.1995946614897</v>
      </c>
      <c r="F270" s="200">
        <v>12.82922081454114</v>
      </c>
      <c r="G270" s="200">
        <v>1.0599582268064864</v>
      </c>
      <c r="H270" s="282">
        <v>-15.306796478315555</v>
      </c>
      <c r="I270" s="367">
        <v>739.53248961146267</v>
      </c>
      <c r="J270" s="402">
        <v>0.8056084410151596</v>
      </c>
      <c r="K270" s="99">
        <v>-1420.6830063233472</v>
      </c>
      <c r="L270" s="403">
        <v>-0.65540705222318307</v>
      </c>
      <c r="M270" s="99">
        <v>-1089.460330378537</v>
      </c>
      <c r="N270" s="403">
        <v>-0.64418953735954354</v>
      </c>
      <c r="O270" s="248">
        <v>12.82922081454114</v>
      </c>
      <c r="P270" s="248">
        <v>1.0599582268064864</v>
      </c>
      <c r="Q270" s="248">
        <v>13.889179041347626</v>
      </c>
      <c r="R270" s="403">
        <v>1.8594483335122654E-2</v>
      </c>
      <c r="S270" s="100">
        <v>6208.8992406950201</v>
      </c>
      <c r="T270" s="259">
        <v>2538.1810699417633</v>
      </c>
      <c r="U270" s="262">
        <f t="shared" si="38"/>
        <v>0.40879727171376051</v>
      </c>
      <c r="V270" s="101">
        <f t="shared" si="39"/>
        <v>0.34792245971332542</v>
      </c>
      <c r="W270" s="260">
        <f t="shared" si="40"/>
        <v>0.2913631727733399</v>
      </c>
      <c r="X270" s="262">
        <f t="shared" si="41"/>
        <v>0.34234199828820222</v>
      </c>
      <c r="Y270" s="262">
        <f t="shared" si="42"/>
        <v>0.33591246425908111</v>
      </c>
      <c r="Z270" s="102">
        <v>21</v>
      </c>
      <c r="AA270" s="382">
        <f t="shared" si="43"/>
        <v>8.61</v>
      </c>
      <c r="AB270" s="263">
        <f t="shared" si="44"/>
        <v>0.41</v>
      </c>
      <c r="AC270" s="207">
        <v>851</v>
      </c>
      <c r="AD270" s="87" t="s">
        <v>269</v>
      </c>
      <c r="AE270" s="96">
        <v>21467</v>
      </c>
      <c r="AF270" s="96">
        <v>27783947.847901203</v>
      </c>
      <c r="AG270" s="103">
        <v>8521275.3137453161</v>
      </c>
      <c r="AH270" s="93">
        <f t="shared" si="45"/>
        <v>36305223.161646515</v>
      </c>
      <c r="AI270" s="227">
        <v>-328591</v>
      </c>
      <c r="AJ270" s="104">
        <v>10396713.889586048</v>
      </c>
      <c r="AK270" s="94">
        <v>46373346.051232561</v>
      </c>
      <c r="AL270" s="92">
        <v>2160.21549593481</v>
      </c>
      <c r="AM270" s="105">
        <v>2394200.4758644849</v>
      </c>
      <c r="AN270" s="106">
        <v>5.443944952867464E-2</v>
      </c>
      <c r="AO270" s="105">
        <v>124.33244920913285</v>
      </c>
      <c r="AP270" s="107">
        <v>4.2574842953698955E-2</v>
      </c>
      <c r="AQ270" s="107">
        <v>0.11483149506317325</v>
      </c>
    </row>
    <row r="271" spans="1:43" x14ac:dyDescent="0.25">
      <c r="A271" s="95">
        <v>853</v>
      </c>
      <c r="B271" s="87" t="s">
        <v>270</v>
      </c>
      <c r="C271" s="248">
        <v>194391</v>
      </c>
      <c r="D271" s="200">
        <v>91.711596540228982</v>
      </c>
      <c r="E271" s="200">
        <v>145.933368090485</v>
      </c>
      <c r="F271" s="200">
        <v>-279.67299258319241</v>
      </c>
      <c r="G271" s="200">
        <v>-112.52994580992926</v>
      </c>
      <c r="H271" s="282">
        <v>217.31483967879171</v>
      </c>
      <c r="I271" s="367">
        <v>62.756865916384015</v>
      </c>
      <c r="J271" s="402">
        <v>1.1139873326441232</v>
      </c>
      <c r="K271" s="99">
        <v>-1547.6191992423605</v>
      </c>
      <c r="L271" s="403">
        <v>-0.94949078191840519</v>
      </c>
      <c r="M271" s="99">
        <v>-795.71607525263926</v>
      </c>
      <c r="N271" s="403">
        <v>-0.89665456751540751</v>
      </c>
      <c r="O271" s="248">
        <v>-279.67299258319241</v>
      </c>
      <c r="P271" s="248">
        <v>-112.52994580992926</v>
      </c>
      <c r="Q271" s="248">
        <v>-392.20293839312166</v>
      </c>
      <c r="R271" s="403">
        <v>-4.7639461276207555</v>
      </c>
      <c r="S271" s="100">
        <v>6236.9843773631492</v>
      </c>
      <c r="T271" s="259">
        <v>2335.3531186509149</v>
      </c>
      <c r="U271" s="262">
        <f t="shared" si="38"/>
        <v>0.37443626235893307</v>
      </c>
      <c r="V271" s="101">
        <f t="shared" si="39"/>
        <v>0.25819786738660611</v>
      </c>
      <c r="W271" s="260">
        <f t="shared" si="40"/>
        <v>2.6872538210682827E-2</v>
      </c>
      <c r="X271" s="262">
        <f t="shared" si="41"/>
        <v>3.8970317104283149E-2</v>
      </c>
      <c r="Y271" s="262">
        <f t="shared" si="42"/>
        <v>0.28251773865296337</v>
      </c>
      <c r="Z271" s="102">
        <v>19.5</v>
      </c>
      <c r="AA271" s="382">
        <f t="shared" si="43"/>
        <v>7.1099999999999994</v>
      </c>
      <c r="AB271" s="263">
        <f t="shared" si="44"/>
        <v>0.36461538461538456</v>
      </c>
      <c r="AC271" s="207">
        <v>853</v>
      </c>
      <c r="AD271" s="87" t="s">
        <v>270</v>
      </c>
      <c r="AE271" s="96">
        <v>194391</v>
      </c>
      <c r="AF271" s="96">
        <v>175604891.01527837</v>
      </c>
      <c r="AG271" s="103">
        <v>-3096938.4677909301</v>
      </c>
      <c r="AH271" s="93">
        <f t="shared" si="45"/>
        <v>172507952.54748744</v>
      </c>
      <c r="AI271" s="226">
        <v>42244049</v>
      </c>
      <c r="AJ271" s="104">
        <v>98290612.134786069</v>
      </c>
      <c r="AK271" s="94">
        <v>313042613.68227351</v>
      </c>
      <c r="AL271" s="92">
        <v>1610.3760651587445</v>
      </c>
      <c r="AM271" s="105">
        <v>6522146.8652381897</v>
      </c>
      <c r="AN271" s="106">
        <v>2.1278014264317673E-2</v>
      </c>
      <c r="AO271" s="105">
        <v>21.874355925655436</v>
      </c>
      <c r="AP271" s="107">
        <v>-3.7224991551849662E-3</v>
      </c>
      <c r="AQ271" s="107">
        <v>0.12564223764113747</v>
      </c>
    </row>
    <row r="272" spans="1:43" x14ac:dyDescent="0.25">
      <c r="A272" s="95">
        <v>857</v>
      </c>
      <c r="B272" s="87" t="s">
        <v>272</v>
      </c>
      <c r="C272" s="248">
        <v>2433</v>
      </c>
      <c r="D272" s="200">
        <v>429.60203630350804</v>
      </c>
      <c r="E272" s="200">
        <v>203.46575115556877</v>
      </c>
      <c r="F272" s="200">
        <v>-109.89619484098027</v>
      </c>
      <c r="G272" s="200">
        <v>-74.978848306046928</v>
      </c>
      <c r="H272" s="282">
        <v>82.743937525688452</v>
      </c>
      <c r="I272" s="367">
        <v>530.93668183773809</v>
      </c>
      <c r="J272" s="402">
        <v>0.94603136224958262</v>
      </c>
      <c r="K272" s="99">
        <v>-4022.3005417819131</v>
      </c>
      <c r="L272" s="403">
        <v>-0.89855493738046222</v>
      </c>
      <c r="M272" s="99">
        <v>-3334.5182752390747</v>
      </c>
      <c r="N272" s="403">
        <v>-0.88586920694693416</v>
      </c>
      <c r="O272" s="248">
        <v>-109.89619484098027</v>
      </c>
      <c r="P272" s="248">
        <v>-74.978848306046928</v>
      </c>
      <c r="Q272" s="248">
        <v>-184.87504314702721</v>
      </c>
      <c r="R272" s="403">
        <v>-0.40711536290477385</v>
      </c>
      <c r="S272" s="100">
        <v>8039.3489519112209</v>
      </c>
      <c r="T272" s="259">
        <v>2296.1784859393902</v>
      </c>
      <c r="U272" s="262">
        <f t="shared" si="38"/>
        <v>0.28561746724447284</v>
      </c>
      <c r="V272" s="101">
        <f t="shared" si="39"/>
        <v>0.56636890012557484</v>
      </c>
      <c r="W272" s="260">
        <f t="shared" si="40"/>
        <v>0.23122622439366966</v>
      </c>
      <c r="X272" s="262">
        <f t="shared" si="41"/>
        <v>0.1166064177555993</v>
      </c>
      <c r="Y272" s="262">
        <f t="shared" si="42"/>
        <v>0.15720940724799795</v>
      </c>
      <c r="Z272" s="102">
        <v>22</v>
      </c>
      <c r="AA272" s="382">
        <f t="shared" si="43"/>
        <v>9.61</v>
      </c>
      <c r="AB272" s="263">
        <f t="shared" si="44"/>
        <v>0.43681818181818177</v>
      </c>
      <c r="AC272" s="207">
        <v>857</v>
      </c>
      <c r="AD272" s="87" t="s">
        <v>272</v>
      </c>
      <c r="AE272" s="96">
        <v>2433</v>
      </c>
      <c r="AF272" s="96">
        <v>6782699.4014781481</v>
      </c>
      <c r="AG272" s="103">
        <v>2375405.3165049553</v>
      </c>
      <c r="AH272" s="93">
        <f t="shared" si="45"/>
        <v>9158104.7179831043</v>
      </c>
      <c r="AI272" s="226">
        <v>201316</v>
      </c>
      <c r="AJ272" s="104">
        <v>1718605.4470835063</v>
      </c>
      <c r="AK272" s="94">
        <v>11078026.165066611</v>
      </c>
      <c r="AL272" s="92">
        <v>4553.2372236196506</v>
      </c>
      <c r="AM272" s="105">
        <v>837265.57993252948</v>
      </c>
      <c r="AN272" s="106">
        <v>8.1758144131202456E-2</v>
      </c>
      <c r="AO272" s="105">
        <v>418.89706006128108</v>
      </c>
      <c r="AP272" s="107">
        <v>5.7728973831096209E-2</v>
      </c>
      <c r="AQ272" s="107">
        <v>9.5984387494125967E-2</v>
      </c>
    </row>
    <row r="273" spans="1:43" x14ac:dyDescent="0.25">
      <c r="A273" s="95">
        <v>858</v>
      </c>
      <c r="B273" s="87" t="s">
        <v>273</v>
      </c>
      <c r="C273" s="248">
        <v>38783</v>
      </c>
      <c r="D273" s="200">
        <v>475.98102451075158</v>
      </c>
      <c r="E273" s="200">
        <v>100.97188008946947</v>
      </c>
      <c r="F273" s="200">
        <v>-14.736519419392371</v>
      </c>
      <c r="G273" s="200">
        <v>-28.263027199661764</v>
      </c>
      <c r="H273" s="282">
        <v>-77.383441198463245</v>
      </c>
      <c r="I273" s="367">
        <v>456.56991678270361</v>
      </c>
      <c r="J273" s="402">
        <v>1.0440880706804543</v>
      </c>
      <c r="K273" s="99">
        <v>-457.24970411363</v>
      </c>
      <c r="L273" s="403">
        <v>-0.50074887343981911</v>
      </c>
      <c r="M273" s="99">
        <v>-159.19478096613136</v>
      </c>
      <c r="N273" s="403">
        <v>-0.25063105299895622</v>
      </c>
      <c r="O273" s="248">
        <v>-14.736519419392371</v>
      </c>
      <c r="P273" s="248">
        <v>-28.263027199661764</v>
      </c>
      <c r="Q273" s="248">
        <v>-42.999546619054136</v>
      </c>
      <c r="R273" s="403">
        <v>-9.4321645943279367E-2</v>
      </c>
      <c r="S273" s="100">
        <v>5931.93146223861</v>
      </c>
      <c r="T273" s="259">
        <v>2655.8197197594682</v>
      </c>
      <c r="U273" s="262">
        <f t="shared" si="38"/>
        <v>0.44771584713441831</v>
      </c>
      <c r="V273" s="101">
        <f t="shared" si="39"/>
        <v>0.15405094052645604</v>
      </c>
      <c r="W273" s="260">
        <f t="shared" si="40"/>
        <v>0.17191299295874427</v>
      </c>
      <c r="X273" s="262">
        <f t="shared" si="41"/>
        <v>0.49962805168800184</v>
      </c>
      <c r="Y273" s="262">
        <f t="shared" si="42"/>
        <v>0.54668279382286356</v>
      </c>
      <c r="Z273" s="102">
        <v>19.75</v>
      </c>
      <c r="AA273" s="382">
        <f t="shared" si="43"/>
        <v>7.3599999999999994</v>
      </c>
      <c r="AB273" s="263">
        <f t="shared" si="44"/>
        <v>0.37265822784810126</v>
      </c>
      <c r="AC273" s="207">
        <v>858</v>
      </c>
      <c r="AD273" s="87" t="s">
        <v>273</v>
      </c>
      <c r="AE273" s="96">
        <v>38783</v>
      </c>
      <c r="AF273" s="96">
        <v>34625401.135937378</v>
      </c>
      <c r="AG273" s="103">
        <v>-9991377.8721274305</v>
      </c>
      <c r="AH273" s="93">
        <f t="shared" si="45"/>
        <v>24634023.263809949</v>
      </c>
      <c r="AI273" s="227">
        <v>-3001162</v>
      </c>
      <c r="AJ273" s="104">
        <v>13807805.093412556</v>
      </c>
      <c r="AK273" s="94">
        <v>35440666.357222505</v>
      </c>
      <c r="AL273" s="92">
        <v>913.81962089633362</v>
      </c>
      <c r="AM273" s="105">
        <v>3085159.8594052531</v>
      </c>
      <c r="AN273" s="106">
        <v>9.5351925942293081E-2</v>
      </c>
      <c r="AO273" s="105">
        <v>75.572347707462086</v>
      </c>
      <c r="AP273" s="107">
        <v>5.4546113041637589E-2</v>
      </c>
      <c r="AQ273" s="107">
        <v>0.14840047462143646</v>
      </c>
    </row>
    <row r="274" spans="1:43" x14ac:dyDescent="0.25">
      <c r="A274" s="95">
        <v>859</v>
      </c>
      <c r="B274" s="87" t="s">
        <v>274</v>
      </c>
      <c r="C274" s="248">
        <v>6603</v>
      </c>
      <c r="D274" s="200">
        <v>2138.8840276654109</v>
      </c>
      <c r="E274" s="200">
        <v>133.31847648966576</v>
      </c>
      <c r="F274" s="200">
        <v>-90.793610659901162</v>
      </c>
      <c r="G274" s="200">
        <v>-174.1016692531183</v>
      </c>
      <c r="H274" s="282">
        <v>-153.78948962592762</v>
      </c>
      <c r="I274" s="367">
        <v>1853.5177346161295</v>
      </c>
      <c r="J274" s="402">
        <v>1.1454872760745065</v>
      </c>
      <c r="K274" s="99">
        <v>-1503.0436673042284</v>
      </c>
      <c r="L274" s="403">
        <v>-0.44597128975858175</v>
      </c>
      <c r="M274" s="99">
        <v>-910.38497425816831</v>
      </c>
      <c r="N274" s="403">
        <v>-0.29855843275351157</v>
      </c>
      <c r="O274" s="248">
        <v>-90.793610659901162</v>
      </c>
      <c r="P274" s="248">
        <v>-174.1016692531183</v>
      </c>
      <c r="Q274" s="248">
        <v>-264.89527991301946</v>
      </c>
      <c r="R274" s="403">
        <v>-0.14186564989395736</v>
      </c>
      <c r="S274" s="100">
        <v>6288.6462214145085</v>
      </c>
      <c r="T274" s="259">
        <v>3110.4825595647794</v>
      </c>
      <c r="U274" s="262">
        <f t="shared" si="38"/>
        <v>0.4946187859912935</v>
      </c>
      <c r="V274" s="101">
        <f t="shared" si="39"/>
        <v>0.53374944045832562</v>
      </c>
      <c r="W274" s="260">
        <f t="shared" si="40"/>
        <v>0.59589394864682177</v>
      </c>
      <c r="X274" s="262">
        <f t="shared" si="41"/>
        <v>0.55220730762014181</v>
      </c>
      <c r="Y274" s="262">
        <f t="shared" si="42"/>
        <v>0.63112595327979448</v>
      </c>
      <c r="Z274" s="102">
        <v>22.000000000000004</v>
      </c>
      <c r="AA274" s="382">
        <f t="shared" si="43"/>
        <v>9.610000000000003</v>
      </c>
      <c r="AB274" s="263">
        <f t="shared" si="44"/>
        <v>0.43681818181818188</v>
      </c>
      <c r="AC274" s="207">
        <v>859</v>
      </c>
      <c r="AD274" s="87" t="s">
        <v>274</v>
      </c>
      <c r="AE274" s="96">
        <v>6603</v>
      </c>
      <c r="AF274" s="96">
        <v>12838014.997164546</v>
      </c>
      <c r="AG274" s="103">
        <v>7296308.2225368498</v>
      </c>
      <c r="AH274" s="93">
        <f t="shared" si="45"/>
        <v>20134323.219701394</v>
      </c>
      <c r="AI274" s="227">
        <v>-1015472</v>
      </c>
      <c r="AJ274" s="104">
        <v>3044523.7171787298</v>
      </c>
      <c r="AK274" s="94">
        <v>22163374.936880123</v>
      </c>
      <c r="AL274" s="92">
        <v>3356.5614019203576</v>
      </c>
      <c r="AM274" s="105">
        <v>807250.94694161043</v>
      </c>
      <c r="AN274" s="106">
        <v>3.7799506470459231E-2</v>
      </c>
      <c r="AO274" s="105">
        <v>138.82387141884919</v>
      </c>
      <c r="AP274" s="107">
        <v>3.0002117095791592E-2</v>
      </c>
      <c r="AQ274" s="107">
        <v>0.1138916200622957</v>
      </c>
    </row>
    <row r="275" spans="1:43" x14ac:dyDescent="0.25">
      <c r="A275" s="95">
        <v>886</v>
      </c>
      <c r="B275" s="87" t="s">
        <v>275</v>
      </c>
      <c r="C275" s="248">
        <v>12735</v>
      </c>
      <c r="D275" s="200">
        <v>530.02081551705396</v>
      </c>
      <c r="E275" s="200">
        <v>138.4716510547747</v>
      </c>
      <c r="F275" s="200">
        <v>-81.713232923316681</v>
      </c>
      <c r="G275" s="200">
        <v>-83.996111653946571</v>
      </c>
      <c r="H275" s="282">
        <v>-13.493600314095014</v>
      </c>
      <c r="I275" s="367">
        <v>489.28952168047039</v>
      </c>
      <c r="J275" s="402">
        <v>1.1495572411308752</v>
      </c>
      <c r="K275" s="99">
        <v>-1587.5459211815687</v>
      </c>
      <c r="L275" s="403">
        <v>-0.77493767401498626</v>
      </c>
      <c r="M275" s="99">
        <v>-1076.5857719897031</v>
      </c>
      <c r="N275" s="403">
        <v>-0.67009918941041013</v>
      </c>
      <c r="O275" s="248">
        <v>-81.713232923316681</v>
      </c>
      <c r="P275" s="248">
        <v>-83.996111653946571</v>
      </c>
      <c r="Q275" s="248">
        <v>-165.70934457726327</v>
      </c>
      <c r="R275" s="403">
        <v>-0.35940546371940563</v>
      </c>
      <c r="S275" s="100">
        <v>6160.7046164114654</v>
      </c>
      <c r="T275" s="259">
        <v>2327.3832178642087</v>
      </c>
      <c r="U275" s="262">
        <f t="shared" si="38"/>
        <v>0.37777873843590976</v>
      </c>
      <c r="V275" s="101">
        <f t="shared" si="39"/>
        <v>0.33711005025781776</v>
      </c>
      <c r="W275" s="260">
        <f t="shared" si="40"/>
        <v>0.21023161030158205</v>
      </c>
      <c r="X275" s="262">
        <f t="shared" si="41"/>
        <v>0.2355937844580463</v>
      </c>
      <c r="Y275" s="262">
        <f t="shared" si="42"/>
        <v>0.31538313182632072</v>
      </c>
      <c r="Z275" s="102">
        <v>21.5</v>
      </c>
      <c r="AA275" s="382">
        <f t="shared" si="43"/>
        <v>9.11</v>
      </c>
      <c r="AB275" s="263">
        <f t="shared" si="44"/>
        <v>0.42372093023255814</v>
      </c>
      <c r="AC275" s="207">
        <v>886</v>
      </c>
      <c r="AD275" s="87" t="s">
        <v>275</v>
      </c>
      <c r="AE275" s="96">
        <v>12735</v>
      </c>
      <c r="AF275" s="96">
        <v>15573413.581771821</v>
      </c>
      <c r="AG275" s="103">
        <v>4886721.3101267302</v>
      </c>
      <c r="AH275" s="93">
        <f t="shared" si="45"/>
        <v>20460134.89189855</v>
      </c>
      <c r="AI275" s="227">
        <v>-171841</v>
      </c>
      <c r="AJ275" s="104">
        <v>6160205.4729495198</v>
      </c>
      <c r="AK275" s="94">
        <v>26448499.36484807</v>
      </c>
      <c r="AL275" s="92">
        <v>2076.8354428620391</v>
      </c>
      <c r="AM275" s="105">
        <v>2633305.4779802635</v>
      </c>
      <c r="AN275" s="106">
        <v>0.1105724979813128</v>
      </c>
      <c r="AO275" s="105">
        <v>226.53679575864339</v>
      </c>
      <c r="AP275" s="107">
        <v>8.5670242556612486E-2</v>
      </c>
      <c r="AQ275" s="107">
        <v>0.11986504013086519</v>
      </c>
    </row>
    <row r="276" spans="1:43" x14ac:dyDescent="0.25">
      <c r="A276" s="95">
        <v>887</v>
      </c>
      <c r="B276" s="87" t="s">
        <v>276</v>
      </c>
      <c r="C276" s="248">
        <v>4644</v>
      </c>
      <c r="D276" s="200">
        <v>518.99400169384762</v>
      </c>
      <c r="E276" s="200">
        <v>202.38903780998987</v>
      </c>
      <c r="F276" s="200">
        <v>-95.654429901825679</v>
      </c>
      <c r="G276" s="200">
        <v>-44.003566296443573</v>
      </c>
      <c r="H276" s="282">
        <v>-61.831610680447888</v>
      </c>
      <c r="I276" s="367">
        <v>519.89343262512045</v>
      </c>
      <c r="J276" s="402">
        <v>1.0063457113388035</v>
      </c>
      <c r="K276" s="99">
        <v>-2945.1641778318699</v>
      </c>
      <c r="L276" s="403">
        <v>-0.85098571632814368</v>
      </c>
      <c r="M276" s="99">
        <v>-2307.9936185691613</v>
      </c>
      <c r="N276" s="403">
        <v>-0.81641447667692191</v>
      </c>
      <c r="O276" s="248">
        <v>-95.654429901825679</v>
      </c>
      <c r="P276" s="248">
        <v>-44.003566296443573</v>
      </c>
      <c r="Q276" s="248">
        <v>-139.65799619826925</v>
      </c>
      <c r="R276" s="403">
        <v>-0.27080125217170742</v>
      </c>
      <c r="S276" s="100">
        <v>7068.7304048234282</v>
      </c>
      <c r="T276" s="259">
        <v>2433.3932998071568</v>
      </c>
      <c r="U276" s="262">
        <f t="shared" si="38"/>
        <v>0.34424757494594832</v>
      </c>
      <c r="V276" s="101">
        <f t="shared" si="39"/>
        <v>0.49019518527578426</v>
      </c>
      <c r="W276" s="260">
        <f t="shared" si="40"/>
        <v>0.21364957019743636</v>
      </c>
      <c r="X276" s="262">
        <f t="shared" si="41"/>
        <v>0.15003890009105914</v>
      </c>
      <c r="Y276" s="262">
        <f t="shared" si="42"/>
        <v>0.19034356797790861</v>
      </c>
      <c r="Z276" s="102">
        <v>22</v>
      </c>
      <c r="AA276" s="382">
        <f t="shared" si="43"/>
        <v>9.61</v>
      </c>
      <c r="AB276" s="263">
        <f t="shared" si="44"/>
        <v>0.43681818181818177</v>
      </c>
      <c r="AC276" s="207">
        <v>887</v>
      </c>
      <c r="AD276" s="87" t="s">
        <v>276</v>
      </c>
      <c r="AE276" s="96">
        <v>4644</v>
      </c>
      <c r="AF276" s="96">
        <v>8757957.1581838429</v>
      </c>
      <c r="AG276" s="103">
        <v>4370573.3503175704</v>
      </c>
      <c r="AH276" s="93">
        <f t="shared" si="45"/>
        <v>13128530.508501414</v>
      </c>
      <c r="AI276" s="227">
        <v>-287146</v>
      </c>
      <c r="AJ276" s="104">
        <v>3250343.0344608482</v>
      </c>
      <c r="AK276" s="94">
        <v>16091727.542962262</v>
      </c>
      <c r="AL276" s="92">
        <v>3465.05761045699</v>
      </c>
      <c r="AM276" s="105">
        <v>687711.05908538215</v>
      </c>
      <c r="AN276" s="106">
        <v>4.4644918408468175E-2</v>
      </c>
      <c r="AO276" s="105">
        <v>179.21791679724583</v>
      </c>
      <c r="AP276" s="107">
        <v>3.0052526942024871E-2</v>
      </c>
      <c r="AQ276" s="107">
        <v>9.622182627895981E-2</v>
      </c>
    </row>
    <row r="277" spans="1:43" x14ac:dyDescent="0.25">
      <c r="A277" s="95">
        <v>889</v>
      </c>
      <c r="B277" s="87" t="s">
        <v>277</v>
      </c>
      <c r="C277" s="248">
        <v>2619</v>
      </c>
      <c r="D277" s="200">
        <v>1197.5700243489246</v>
      </c>
      <c r="E277" s="200">
        <v>189.74065708422384</v>
      </c>
      <c r="F277" s="200">
        <v>318.29909404730563</v>
      </c>
      <c r="G277" s="200">
        <v>99.4355441658264</v>
      </c>
      <c r="H277" s="282">
        <v>115.85376097747232</v>
      </c>
      <c r="I277" s="367">
        <v>1920.8990806237528</v>
      </c>
      <c r="J277" s="402">
        <v>0.621644426242279</v>
      </c>
      <c r="K277" s="99">
        <v>-2913.959780261981</v>
      </c>
      <c r="L277" s="403">
        <v>-0.60200621262987852</v>
      </c>
      <c r="M277" s="99">
        <v>-2863.5541269668461</v>
      </c>
      <c r="N277" s="403">
        <v>-0.70511366318093927</v>
      </c>
      <c r="O277" s="248">
        <v>318.29909404730563</v>
      </c>
      <c r="P277" s="248">
        <v>99.4355441658264</v>
      </c>
      <c r="Q277" s="248">
        <v>417.73463821313203</v>
      </c>
      <c r="R277" s="403">
        <v>0.21684110675257454</v>
      </c>
      <c r="S277" s="100">
        <v>8901.3508972890413</v>
      </c>
      <c r="T277" s="259">
        <v>4341.781961000057</v>
      </c>
      <c r="U277" s="262">
        <f t="shared" si="38"/>
        <v>0.48776663352552163</v>
      </c>
      <c r="V277" s="101">
        <f t="shared" si="39"/>
        <v>0.54316012442091433</v>
      </c>
      <c r="W277" s="260">
        <f t="shared" si="40"/>
        <v>0.44242182078192283</v>
      </c>
      <c r="X277" s="262">
        <f t="shared" si="41"/>
        <v>0.39730199699600932</v>
      </c>
      <c r="Y277" s="262">
        <f t="shared" si="42"/>
        <v>0.31090141111900937</v>
      </c>
      <c r="Z277" s="102">
        <v>20.5</v>
      </c>
      <c r="AA277" s="382">
        <f t="shared" si="43"/>
        <v>8.11</v>
      </c>
      <c r="AB277" s="263">
        <f t="shared" si="44"/>
        <v>0.39560975609756094</v>
      </c>
      <c r="AC277" s="207">
        <v>889</v>
      </c>
      <c r="AD277" s="87" t="s">
        <v>277</v>
      </c>
      <c r="AE277" s="96">
        <v>2619</v>
      </c>
      <c r="AF277" s="96">
        <v>8139115.2335822713</v>
      </c>
      <c r="AG277" s="103">
        <v>2496968.9187137326</v>
      </c>
      <c r="AH277" s="93">
        <f t="shared" si="45"/>
        <v>10636084.152296003</v>
      </c>
      <c r="AI277" s="226">
        <v>303421</v>
      </c>
      <c r="AJ277" s="104">
        <v>1722990.2043637342</v>
      </c>
      <c r="AK277" s="94">
        <v>12662495.356659736</v>
      </c>
      <c r="AL277" s="92">
        <v>4834.8588608857335</v>
      </c>
      <c r="AM277" s="105">
        <v>546396.52073210478</v>
      </c>
      <c r="AN277" s="106">
        <v>4.5096736840069825E-2</v>
      </c>
      <c r="AO277" s="105">
        <v>307.16871293071381</v>
      </c>
      <c r="AP277" s="107">
        <v>3.993593272514695E-2</v>
      </c>
      <c r="AQ277" s="107">
        <v>9.7101633685936273E-2</v>
      </c>
    </row>
    <row r="278" spans="1:43" x14ac:dyDescent="0.25">
      <c r="A278" s="95">
        <v>890</v>
      </c>
      <c r="B278" s="87" t="s">
        <v>278</v>
      </c>
      <c r="C278" s="248">
        <v>1219</v>
      </c>
      <c r="D278" s="200">
        <v>1864.8592991470914</v>
      </c>
      <c r="E278" s="200">
        <v>178.66923738554368</v>
      </c>
      <c r="F278" s="200">
        <v>434.89995883943863</v>
      </c>
      <c r="G278" s="200">
        <v>702.06816646719312</v>
      </c>
      <c r="H278" s="282">
        <v>335.9343724364233</v>
      </c>
      <c r="I278" s="367">
        <v>3516.4310342756908</v>
      </c>
      <c r="J278" s="402">
        <v>0.59207920248201762</v>
      </c>
      <c r="K278" s="99">
        <v>-3102.8962147332736</v>
      </c>
      <c r="L278" s="403">
        <v>-0.496258936226528</v>
      </c>
      <c r="M278" s="99">
        <v>-3806.3222890493525</v>
      </c>
      <c r="N278" s="403">
        <v>-0.67116917874249271</v>
      </c>
      <c r="O278" s="248">
        <v>434.89995883943863</v>
      </c>
      <c r="P278" s="248">
        <v>702.06816646719312</v>
      </c>
      <c r="Q278" s="248">
        <v>1136.9681253066317</v>
      </c>
      <c r="R278" s="403">
        <v>0.36097907289140113</v>
      </c>
      <c r="S278" s="100">
        <v>9893.4905660377353</v>
      </c>
      <c r="T278" s="259">
        <v>4859.570685069818</v>
      </c>
      <c r="U278" s="262">
        <f t="shared" si="38"/>
        <v>0.49118869145655208</v>
      </c>
      <c r="V278" s="101">
        <f t="shared" si="39"/>
        <v>0.66905883265626365</v>
      </c>
      <c r="W278" s="260">
        <f t="shared" si="40"/>
        <v>0.72360940135706042</v>
      </c>
      <c r="X278" s="262">
        <f t="shared" si="41"/>
        <v>0.53123692212107598</v>
      </c>
      <c r="Y278" s="262">
        <f t="shared" si="42"/>
        <v>0.35947201572868437</v>
      </c>
      <c r="Z278" s="102">
        <v>21</v>
      </c>
      <c r="AA278" s="382">
        <f t="shared" si="43"/>
        <v>8.61</v>
      </c>
      <c r="AB278" s="263">
        <f t="shared" si="44"/>
        <v>0.41</v>
      </c>
      <c r="AC278" s="207">
        <v>890</v>
      </c>
      <c r="AD278" s="87" t="s">
        <v>278</v>
      </c>
      <c r="AE278" s="96">
        <v>1219</v>
      </c>
      <c r="AF278" s="96">
        <v>6083699.5713947089</v>
      </c>
      <c r="AG278" s="103">
        <v>829470.78461675637</v>
      </c>
      <c r="AH278" s="93">
        <f t="shared" si="45"/>
        <v>6913170.3560114652</v>
      </c>
      <c r="AI278" s="227">
        <v>409504</v>
      </c>
      <c r="AJ278" s="104">
        <v>746285.5605304616</v>
      </c>
      <c r="AK278" s="94">
        <v>8068959.9165419266</v>
      </c>
      <c r="AL278" s="92">
        <v>6619.3272490089639</v>
      </c>
      <c r="AM278" s="105">
        <v>777191.11949247681</v>
      </c>
      <c r="AN278" s="106">
        <v>0.10658471779946731</v>
      </c>
      <c r="AO278" s="105">
        <v>603.01636035430238</v>
      </c>
      <c r="AP278" s="107">
        <v>3.9997630798197736E-2</v>
      </c>
      <c r="AQ278" s="107">
        <v>9.4193825831632827E-2</v>
      </c>
    </row>
    <row r="279" spans="1:43" x14ac:dyDescent="0.25">
      <c r="A279" s="95">
        <v>892</v>
      </c>
      <c r="B279" s="87" t="s">
        <v>279</v>
      </c>
      <c r="C279" s="248">
        <v>3646</v>
      </c>
      <c r="D279" s="200">
        <v>1553.6136375717551</v>
      </c>
      <c r="E279" s="200">
        <v>147.33616632639632</v>
      </c>
      <c r="F279" s="200">
        <v>-12.333865364126094</v>
      </c>
      <c r="G279" s="200">
        <v>-32.523888704855537</v>
      </c>
      <c r="H279" s="282">
        <v>-171.00603400987384</v>
      </c>
      <c r="I279" s="367">
        <v>1485.0860158192959</v>
      </c>
      <c r="J279" s="402">
        <v>1.0531732974294479</v>
      </c>
      <c r="K279" s="99">
        <v>-1453.0439744241421</v>
      </c>
      <c r="L279" s="403">
        <v>-0.49622128361976969</v>
      </c>
      <c r="M279" s="99">
        <v>-1044.0525991462987</v>
      </c>
      <c r="N279" s="403">
        <v>-0.40191945538984125</v>
      </c>
      <c r="O279" s="248">
        <v>-12.333865364126094</v>
      </c>
      <c r="P279" s="248">
        <v>-32.523888704855537</v>
      </c>
      <c r="Q279" s="248">
        <v>-44.857754068981635</v>
      </c>
      <c r="R279" s="403">
        <v>-3.0408453958957124E-2</v>
      </c>
      <c r="S279" s="100">
        <v>6406.7471201316512</v>
      </c>
      <c r="T279" s="259">
        <v>3238.1230003077444</v>
      </c>
      <c r="U279" s="262">
        <f t="shared" si="38"/>
        <v>0.50542388197791155</v>
      </c>
      <c r="V279" s="101">
        <f t="shared" si="39"/>
        <v>0.4585993383461438</v>
      </c>
      <c r="W279" s="260">
        <f t="shared" si="40"/>
        <v>0.45862557280194621</v>
      </c>
      <c r="X279" s="262">
        <f t="shared" si="41"/>
        <v>0.50545279506038798</v>
      </c>
      <c r="Y279" s="262">
        <f t="shared" si="42"/>
        <v>0.52072024551967311</v>
      </c>
      <c r="Z279" s="102">
        <v>21.499999999999996</v>
      </c>
      <c r="AA279" s="382">
        <f t="shared" si="43"/>
        <v>9.1099999999999959</v>
      </c>
      <c r="AB279" s="263">
        <f t="shared" si="44"/>
        <v>0.42372093023255802</v>
      </c>
      <c r="AC279" s="207">
        <v>892</v>
      </c>
      <c r="AD279" s="87" t="s">
        <v>279</v>
      </c>
      <c r="AE279" s="96">
        <v>3646</v>
      </c>
      <c r="AF279" s="96">
        <v>5894429.674804803</v>
      </c>
      <c r="AG279" s="103">
        <v>3576661.4242692227</v>
      </c>
      <c r="AH279" s="93">
        <f t="shared" si="45"/>
        <v>9471091.0990740247</v>
      </c>
      <c r="AI279" s="227">
        <v>-623488</v>
      </c>
      <c r="AJ279" s="104">
        <v>1864818.8453535486</v>
      </c>
      <c r="AK279" s="94">
        <v>10712421.944427574</v>
      </c>
      <c r="AL279" s="92">
        <v>2938.1299902434375</v>
      </c>
      <c r="AM279" s="105">
        <v>-977.27998271025717</v>
      </c>
      <c r="AN279" s="106">
        <v>-9.1220345871508514E-5</v>
      </c>
      <c r="AO279" s="105">
        <v>27.671086573162029</v>
      </c>
      <c r="AP279" s="107">
        <v>-2.3188319917272326E-2</v>
      </c>
      <c r="AQ279" s="107">
        <v>0.11192799955390353</v>
      </c>
    </row>
    <row r="280" spans="1:43" x14ac:dyDescent="0.25">
      <c r="A280" s="95">
        <v>893</v>
      </c>
      <c r="B280" s="87" t="s">
        <v>280</v>
      </c>
      <c r="C280" s="248">
        <v>7479</v>
      </c>
      <c r="D280" s="200">
        <v>1046.3483067825384</v>
      </c>
      <c r="E280" s="200">
        <v>184.6621965369022</v>
      </c>
      <c r="F280" s="200">
        <v>21.803203683918884</v>
      </c>
      <c r="G280" s="200">
        <v>50.480871972711839</v>
      </c>
      <c r="H280" s="282">
        <v>-49.332531087043719</v>
      </c>
      <c r="I280" s="367">
        <v>1253.9620478890276</v>
      </c>
      <c r="J280" s="402">
        <v>0.81997792038692485</v>
      </c>
      <c r="K280" s="99">
        <v>-1995.8849372683089</v>
      </c>
      <c r="L280" s="403">
        <v>-0.60999789377196845</v>
      </c>
      <c r="M280" s="99">
        <v>-1619.924221868305</v>
      </c>
      <c r="N280" s="403">
        <v>-0.60756138183968778</v>
      </c>
      <c r="O280" s="248">
        <v>21.803203683918884</v>
      </c>
      <c r="P280" s="248">
        <v>50.480871972711839</v>
      </c>
      <c r="Q280" s="248">
        <v>72.284075656630719</v>
      </c>
      <c r="R280" s="403">
        <v>5.6645904284273386E-2</v>
      </c>
      <c r="S280" s="100">
        <v>6774.8096670677896</v>
      </c>
      <c r="T280" s="259">
        <v>2828.9361277177577</v>
      </c>
      <c r="U280" s="262">
        <f t="shared" si="38"/>
        <v>0.4175668788850494</v>
      </c>
      <c r="V280" s="101">
        <f t="shared" si="39"/>
        <v>0.47969568812460905</v>
      </c>
      <c r="W280" s="260">
        <f t="shared" si="40"/>
        <v>0.44326276426066241</v>
      </c>
      <c r="X280" s="262">
        <f t="shared" si="41"/>
        <v>0.38585264279090936</v>
      </c>
      <c r="Y280" s="262">
        <f t="shared" si="42"/>
        <v>0.36361034154203037</v>
      </c>
      <c r="Z280" s="102">
        <v>21.25</v>
      </c>
      <c r="AA280" s="382">
        <f t="shared" si="43"/>
        <v>8.86</v>
      </c>
      <c r="AB280" s="263">
        <f t="shared" si="44"/>
        <v>0.4169411764705882</v>
      </c>
      <c r="AC280" s="207">
        <v>893</v>
      </c>
      <c r="AD280" s="87" t="s">
        <v>280</v>
      </c>
      <c r="AE280" s="96">
        <v>7479</v>
      </c>
      <c r="AF280" s="96">
        <v>14872445.24411493</v>
      </c>
      <c r="AG280" s="103">
        <v>5068606.9976647282</v>
      </c>
      <c r="AH280" s="93">
        <f t="shared" si="45"/>
        <v>19941052.241779659</v>
      </c>
      <c r="AI280" s="227">
        <v>-368958</v>
      </c>
      <c r="AJ280" s="104">
        <v>4733511.3602120606</v>
      </c>
      <c r="AK280" s="94">
        <v>24305605.60199172</v>
      </c>
      <c r="AL280" s="92">
        <v>3249.8469851573368</v>
      </c>
      <c r="AM280" s="105">
        <v>1789580.6207489558</v>
      </c>
      <c r="AN280" s="106">
        <v>7.9480308901761595E-2</v>
      </c>
      <c r="AO280" s="105">
        <v>233.2305621612536</v>
      </c>
      <c r="AP280" s="107">
        <v>8.2877121058686498E-2</v>
      </c>
      <c r="AQ280" s="107">
        <v>9.9597837285054558E-2</v>
      </c>
    </row>
    <row r="281" spans="1:43" x14ac:dyDescent="0.25">
      <c r="A281" s="95">
        <v>895</v>
      </c>
      <c r="B281" s="87" t="s">
        <v>281</v>
      </c>
      <c r="C281" s="248">
        <v>15378</v>
      </c>
      <c r="D281" s="200">
        <v>197.02294909602597</v>
      </c>
      <c r="E281" s="200">
        <v>151.24481473377557</v>
      </c>
      <c r="F281" s="200">
        <v>91.907223653130217</v>
      </c>
      <c r="G281" s="200">
        <v>132.45702084826937</v>
      </c>
      <c r="H281" s="282">
        <v>-113.20620366757706</v>
      </c>
      <c r="I281" s="367">
        <v>459.42580466362415</v>
      </c>
      <c r="J281" s="402">
        <v>0.4245675494359013</v>
      </c>
      <c r="K281" s="99">
        <v>-1728.3144926253044</v>
      </c>
      <c r="L281" s="403">
        <v>-0.78833154040182496</v>
      </c>
      <c r="M281" s="99">
        <v>-1577.862107710685</v>
      </c>
      <c r="N281" s="403">
        <v>-0.88899396705130851</v>
      </c>
      <c r="O281" s="248">
        <v>91.907223653130217</v>
      </c>
      <c r="P281" s="248">
        <v>132.45702084826937</v>
      </c>
      <c r="Q281" s="248">
        <v>224.36424450139958</v>
      </c>
      <c r="R281" s="403">
        <v>0.48348569497134791</v>
      </c>
      <c r="S281" s="100">
        <v>6490.7742066588635</v>
      </c>
      <c r="T281" s="259">
        <v>2428.605137916863</v>
      </c>
      <c r="U281" s="262">
        <f t="shared" si="38"/>
        <v>0.3741626284620046</v>
      </c>
      <c r="V281" s="101">
        <f t="shared" si="39"/>
        <v>0.33705382865491346</v>
      </c>
      <c r="W281" s="260">
        <f t="shared" si="40"/>
        <v>0.18917270555463653</v>
      </c>
      <c r="X281" s="262">
        <f t="shared" si="41"/>
        <v>0.21000015643216408</v>
      </c>
      <c r="Y281" s="262">
        <f t="shared" si="42"/>
        <v>0.10744491037328122</v>
      </c>
      <c r="Z281" s="102">
        <v>20.75</v>
      </c>
      <c r="AA281" s="382">
        <f t="shared" si="43"/>
        <v>8.36</v>
      </c>
      <c r="AB281" s="263">
        <f t="shared" si="44"/>
        <v>0.40289156626506023</v>
      </c>
      <c r="AC281" s="207">
        <v>895</v>
      </c>
      <c r="AD281" s="87" t="s">
        <v>281</v>
      </c>
      <c r="AE281" s="96">
        <v>15378</v>
      </c>
      <c r="AF281" s="96">
        <v>23720345.76547496</v>
      </c>
      <c r="AG281" s="103">
        <v>3573836.6380986404</v>
      </c>
      <c r="AH281" s="93">
        <f t="shared" si="45"/>
        <v>27294182.403573602</v>
      </c>
      <c r="AI281" s="227">
        <v>-1740885</v>
      </c>
      <c r="AJ281" s="104">
        <v>8089772.8881355338</v>
      </c>
      <c r="AK281" s="94">
        <v>33643070.29170914</v>
      </c>
      <c r="AL281" s="92">
        <v>2187.7402972889286</v>
      </c>
      <c r="AM281" s="105">
        <v>3313437.4002374373</v>
      </c>
      <c r="AN281" s="106">
        <v>0.10924752739651962</v>
      </c>
      <c r="AO281" s="105">
        <v>233.76317504490703</v>
      </c>
      <c r="AP281" s="107">
        <v>0.10165125758665594</v>
      </c>
      <c r="AQ281" s="107">
        <v>0.11990570558464952</v>
      </c>
    </row>
    <row r="282" spans="1:43" x14ac:dyDescent="0.25">
      <c r="A282" s="95">
        <v>785</v>
      </c>
      <c r="B282" s="87" t="s">
        <v>255</v>
      </c>
      <c r="C282" s="248">
        <v>2737</v>
      </c>
      <c r="D282" s="200">
        <v>902.08799426620612</v>
      </c>
      <c r="E282" s="200">
        <v>199.61975416343964</v>
      </c>
      <c r="F282" s="200">
        <v>313.96710706702817</v>
      </c>
      <c r="G282" s="200">
        <v>259.55440213220595</v>
      </c>
      <c r="H282" s="282">
        <v>41.516624040920718</v>
      </c>
      <c r="I282" s="367">
        <v>1716.7458816698006</v>
      </c>
      <c r="J282" s="402">
        <v>0.53229015695947135</v>
      </c>
      <c r="K282" s="99">
        <v>-3858.0386930684335</v>
      </c>
      <c r="L282" s="403">
        <v>-0.69479552297958336</v>
      </c>
      <c r="M282" s="99">
        <v>-3938.6640349545187</v>
      </c>
      <c r="N282" s="403">
        <v>-0.8136471381262993</v>
      </c>
      <c r="O282" s="248">
        <v>313.96710706702817</v>
      </c>
      <c r="P282" s="248">
        <v>259.55440213220595</v>
      </c>
      <c r="Q282" s="248">
        <v>573.52150919923406</v>
      </c>
      <c r="R282" s="403">
        <v>0.33841471795622313</v>
      </c>
      <c r="S282" s="100">
        <v>9560.6598465473144</v>
      </c>
      <c r="T282" s="259">
        <v>3985.1656116292997</v>
      </c>
      <c r="U282" s="262">
        <f t="shared" si="38"/>
        <v>0.41682955733107491</v>
      </c>
      <c r="V282" s="101">
        <f t="shared" si="39"/>
        <v>0.58309621555582081</v>
      </c>
      <c r="W282" s="260">
        <f t="shared" si="40"/>
        <v>0.43078407498551213</v>
      </c>
      <c r="X282" s="262">
        <f t="shared" si="41"/>
        <v>0.30794838054354973</v>
      </c>
      <c r="Y282" s="262">
        <f t="shared" si="42"/>
        <v>0.20507059190251262</v>
      </c>
      <c r="Z282" s="102">
        <v>21</v>
      </c>
      <c r="AA282" s="382">
        <f t="shared" si="43"/>
        <v>8.61</v>
      </c>
      <c r="AB282" s="263">
        <f t="shared" si="44"/>
        <v>0.41</v>
      </c>
      <c r="AC282" s="207">
        <v>785</v>
      </c>
      <c r="AD282" s="87" t="s">
        <v>255</v>
      </c>
      <c r="AE282" s="96">
        <v>2737</v>
      </c>
      <c r="AF282" s="96">
        <v>10590242.445452467</v>
      </c>
      <c r="AG282" s="103">
        <v>2658895.8585246573</v>
      </c>
      <c r="AH282" s="93">
        <f t="shared" si="45"/>
        <v>13249138.303977124</v>
      </c>
      <c r="AI282" s="226">
        <v>113631</v>
      </c>
      <c r="AJ282" s="104">
        <v>1895416.0770814214</v>
      </c>
      <c r="AK282" s="94">
        <v>15258185.381058546</v>
      </c>
      <c r="AL282" s="92">
        <v>5574.7845747382335</v>
      </c>
      <c r="AM282" s="105">
        <v>2036145.0368222483</v>
      </c>
      <c r="AN282" s="106">
        <v>0.15399628074118205</v>
      </c>
      <c r="AO282" s="105">
        <v>839.09677236133575</v>
      </c>
      <c r="AP282" s="107">
        <v>0.15810460287019379</v>
      </c>
      <c r="AQ282" s="107">
        <v>9.6691836720546265E-2</v>
      </c>
    </row>
    <row r="283" spans="1:43" x14ac:dyDescent="0.25">
      <c r="A283" s="95">
        <v>905</v>
      </c>
      <c r="B283" s="87" t="s">
        <v>282</v>
      </c>
      <c r="C283" s="248">
        <v>67551</v>
      </c>
      <c r="D283" s="200">
        <v>389.8291176570134</v>
      </c>
      <c r="E283" s="200">
        <v>140.64249590074394</v>
      </c>
      <c r="F283" s="200">
        <v>-204.59112312767016</v>
      </c>
      <c r="G283" s="200">
        <v>-98.105217015637464</v>
      </c>
      <c r="H283" s="282">
        <v>393.56317449038505</v>
      </c>
      <c r="I283" s="367">
        <v>621.33844790483477</v>
      </c>
      <c r="J283" s="402">
        <v>0.62347625640047621</v>
      </c>
      <c r="K283" s="99">
        <v>-1425.5936372671408</v>
      </c>
      <c r="L283" s="403">
        <v>-0.69512514528548697</v>
      </c>
      <c r="M283" s="99">
        <v>-775.05443819241407</v>
      </c>
      <c r="N283" s="403">
        <v>-0.66534928259610304</v>
      </c>
      <c r="O283" s="248">
        <v>-204.59112312767016</v>
      </c>
      <c r="P283" s="248">
        <v>-98.105217015637464</v>
      </c>
      <c r="Q283" s="248">
        <v>-302.69634014330762</v>
      </c>
      <c r="R283" s="403">
        <v>-0.48411976538068974</v>
      </c>
      <c r="S283" s="100">
        <v>6503.2212698553685</v>
      </c>
      <c r="T283" s="259">
        <v>2825.3660332829618</v>
      </c>
      <c r="U283" s="262">
        <f t="shared" si="38"/>
        <v>0.4344563895402867</v>
      </c>
      <c r="V283" s="101">
        <f t="shared" si="39"/>
        <v>0.31475664139865556</v>
      </c>
      <c r="W283" s="260">
        <f t="shared" si="40"/>
        <v>0.21991431927241811</v>
      </c>
      <c r="X283" s="262">
        <f t="shared" si="41"/>
        <v>0.30354619599048993</v>
      </c>
      <c r="Y283" s="262">
        <f t="shared" si="42"/>
        <v>0.45142425327243252</v>
      </c>
      <c r="Z283" s="102">
        <v>21</v>
      </c>
      <c r="AA283" s="382">
        <f t="shared" si="43"/>
        <v>8.61</v>
      </c>
      <c r="AB283" s="263">
        <f t="shared" si="44"/>
        <v>0.41</v>
      </c>
      <c r="AC283" s="207">
        <v>905</v>
      </c>
      <c r="AD283" s="87" t="s">
        <v>282</v>
      </c>
      <c r="AE283" s="96">
        <v>67551</v>
      </c>
      <c r="AF283" s="96">
        <v>73825117.733291373</v>
      </c>
      <c r="AG283" s="103">
        <v>4863931.3478932921</v>
      </c>
      <c r="AH283" s="93">
        <f t="shared" si="45"/>
        <v>78689049.08118467</v>
      </c>
      <c r="AI283" s="226">
        <v>26585586</v>
      </c>
      <c r="AJ283" s="104">
        <v>32997674.204267472</v>
      </c>
      <c r="AK283" s="94">
        <v>138272309.28545213</v>
      </c>
      <c r="AL283" s="92">
        <v>2046.9320851719756</v>
      </c>
      <c r="AM283" s="105">
        <v>6426571.4516347647</v>
      </c>
      <c r="AN283" s="106">
        <v>4.8743111132913707E-2</v>
      </c>
      <c r="AO283" s="105">
        <v>97.589459442817088</v>
      </c>
      <c r="AP283" s="107">
        <v>3.9115218921187189E-2</v>
      </c>
      <c r="AQ283" s="107">
        <v>0.12739764871164527</v>
      </c>
    </row>
    <row r="284" spans="1:43" x14ac:dyDescent="0.25">
      <c r="A284" s="95">
        <v>908</v>
      </c>
      <c r="B284" s="87" t="s">
        <v>283</v>
      </c>
      <c r="C284" s="248">
        <v>20765</v>
      </c>
      <c r="D284" s="200">
        <v>377.04740133240023</v>
      </c>
      <c r="E284" s="200">
        <v>123.85860322268333</v>
      </c>
      <c r="F284" s="200">
        <v>105.62000655891876</v>
      </c>
      <c r="G284" s="200">
        <v>94.968671006113709</v>
      </c>
      <c r="H284" s="282">
        <v>42.551071514567781</v>
      </c>
      <c r="I284" s="367">
        <v>744.04575363468382</v>
      </c>
      <c r="J284" s="402">
        <v>0.50878986820292671</v>
      </c>
      <c r="K284" s="99">
        <v>-1478.8229694057673</v>
      </c>
      <c r="L284" s="403">
        <v>-0.66616947844482521</v>
      </c>
      <c r="M284" s="99">
        <v>-1369.4998077629966</v>
      </c>
      <c r="N284" s="403">
        <v>-0.78411840265818666</v>
      </c>
      <c r="O284" s="248">
        <v>105.62000655891876</v>
      </c>
      <c r="P284" s="248">
        <v>94.968671006113709</v>
      </c>
      <c r="Q284" s="248">
        <v>200.58867756503247</v>
      </c>
      <c r="R284" s="403">
        <v>0.27067548128077307</v>
      </c>
      <c r="S284" s="100">
        <v>6371.149193354202</v>
      </c>
      <c r="T284" s="259">
        <v>2501.3361352495608</v>
      </c>
      <c r="U284" s="262">
        <f t="shared" si="38"/>
        <v>0.39260360404975686</v>
      </c>
      <c r="V284" s="101">
        <f t="shared" si="39"/>
        <v>0.34889603987913886</v>
      </c>
      <c r="W284" s="260">
        <f t="shared" si="40"/>
        <v>0.29745932309911222</v>
      </c>
      <c r="X284" s="262">
        <f t="shared" si="41"/>
        <v>0.3347232096625905</v>
      </c>
      <c r="Y284" s="262">
        <f t="shared" si="42"/>
        <v>0.24448455747144074</v>
      </c>
      <c r="Z284" s="102">
        <v>20.25</v>
      </c>
      <c r="AA284" s="382">
        <f t="shared" si="43"/>
        <v>7.8599999999999994</v>
      </c>
      <c r="AB284" s="263">
        <f t="shared" si="44"/>
        <v>0.38814814814814813</v>
      </c>
      <c r="AC284" s="207">
        <v>908</v>
      </c>
      <c r="AD284" s="87" t="s">
        <v>283</v>
      </c>
      <c r="AE284" s="96">
        <v>20765</v>
      </c>
      <c r="AF284" s="96">
        <v>32044580.330116712</v>
      </c>
      <c r="AG284" s="103">
        <v>4222472.4667492053</v>
      </c>
      <c r="AH284" s="93">
        <f t="shared" si="45"/>
        <v>36267052.796865918</v>
      </c>
      <c r="AI284" s="226">
        <v>883573</v>
      </c>
      <c r="AJ284" s="104">
        <v>9007243.2370690554</v>
      </c>
      <c r="AK284" s="94">
        <v>46157869.033934973</v>
      </c>
      <c r="AL284" s="92">
        <v>2222.8687230404512</v>
      </c>
      <c r="AM284" s="105">
        <v>2107144.8098362312</v>
      </c>
      <c r="AN284" s="106">
        <v>4.7834510032492943E-2</v>
      </c>
      <c r="AO284" s="105">
        <v>122.41458303955733</v>
      </c>
      <c r="AP284" s="107">
        <v>2.8664889611887512E-2</v>
      </c>
      <c r="AQ284" s="107">
        <v>0.12977869092984617</v>
      </c>
    </row>
    <row r="285" spans="1:43" x14ac:dyDescent="0.25">
      <c r="A285" s="95">
        <v>92</v>
      </c>
      <c r="B285" s="87" t="s">
        <v>36</v>
      </c>
      <c r="C285" s="248">
        <v>237231</v>
      </c>
      <c r="D285" s="200">
        <v>618.89470204977147</v>
      </c>
      <c r="E285" s="200">
        <v>110.05508873770025</v>
      </c>
      <c r="F285" s="200">
        <v>-1.7957217507275787</v>
      </c>
      <c r="G285" s="200">
        <v>62.547387999096941</v>
      </c>
      <c r="H285" s="282">
        <v>91.649308058390346</v>
      </c>
      <c r="I285" s="367">
        <v>881.35076509423141</v>
      </c>
      <c r="J285" s="402">
        <v>0.69657530792399125</v>
      </c>
      <c r="K285" s="99">
        <v>-300.09280959830164</v>
      </c>
      <c r="L285" s="403">
        <v>-0.25248118875344994</v>
      </c>
      <c r="M285" s="99">
        <v>-84.387880786126857</v>
      </c>
      <c r="N285" s="403">
        <v>-0.11999142712427679</v>
      </c>
      <c r="O285" s="248">
        <v>-1.7957217507275787</v>
      </c>
      <c r="P285" s="248">
        <v>62.547387999096941</v>
      </c>
      <c r="Q285" s="248">
        <v>60.751666248369361</v>
      </c>
      <c r="R285" s="403">
        <v>6.8376915303518318E-2</v>
      </c>
      <c r="S285" s="100">
        <v>6054.9387306043473</v>
      </c>
      <c r="T285" s="259">
        <v>3066.2141506083185</v>
      </c>
      <c r="U285" s="262">
        <f t="shared" si="38"/>
        <v>0.50639887322233523</v>
      </c>
      <c r="V285" s="101">
        <f t="shared" si="39"/>
        <v>0.19512064898708106</v>
      </c>
      <c r="W285" s="260">
        <f t="shared" si="40"/>
        <v>0.28743940305649451</v>
      </c>
      <c r="X285" s="262">
        <f t="shared" si="41"/>
        <v>0.74599480159143461</v>
      </c>
      <c r="Y285" s="262">
        <f t="shared" si="42"/>
        <v>0.69457324617421556</v>
      </c>
      <c r="Z285" s="102">
        <v>19</v>
      </c>
      <c r="AA285" s="382">
        <f t="shared" si="43"/>
        <v>6.6099999999999994</v>
      </c>
      <c r="AB285" s="263">
        <f t="shared" si="44"/>
        <v>0.34789473684210526</v>
      </c>
      <c r="AC285" s="207">
        <v>92</v>
      </c>
      <c r="AD285" s="87" t="s">
        <v>36</v>
      </c>
      <c r="AE285" s="96">
        <v>237231</v>
      </c>
      <c r="AF285" s="96">
        <v>198334751.43177846</v>
      </c>
      <c r="AG285" s="103">
        <v>-31494321.02303547</v>
      </c>
      <c r="AH285" s="93">
        <f t="shared" si="45"/>
        <v>166840430.40874299</v>
      </c>
      <c r="AI285" s="226">
        <v>21742057</v>
      </c>
      <c r="AJ285" s="104">
        <v>91692553.259141296</v>
      </c>
      <c r="AK285" s="94">
        <v>280275040.66788429</v>
      </c>
      <c r="AL285" s="92">
        <v>1181.443574692533</v>
      </c>
      <c r="AM285" s="105">
        <v>25208247.937911749</v>
      </c>
      <c r="AN285" s="106">
        <v>9.8829987502914815E-2</v>
      </c>
      <c r="AO285" s="105">
        <v>90.365432333544504</v>
      </c>
      <c r="AP285" s="107">
        <v>0.10148928034809712</v>
      </c>
      <c r="AQ285" s="107">
        <v>0.14379909633513788</v>
      </c>
    </row>
    <row r="286" spans="1:43" x14ac:dyDescent="0.25">
      <c r="A286" s="95">
        <v>915</v>
      </c>
      <c r="B286" s="87" t="s">
        <v>284</v>
      </c>
      <c r="C286" s="248">
        <v>20278</v>
      </c>
      <c r="D286" s="200">
        <v>141.60891037028378</v>
      </c>
      <c r="E286" s="200">
        <v>149.85987409470965</v>
      </c>
      <c r="F286" s="200">
        <v>203.12479246864592</v>
      </c>
      <c r="G286" s="200">
        <v>170.00076266329648</v>
      </c>
      <c r="H286" s="282">
        <v>-117.98703027912023</v>
      </c>
      <c r="I286" s="367">
        <v>546.60730931781563</v>
      </c>
      <c r="J286" s="402">
        <v>0.25504254873748472</v>
      </c>
      <c r="K286" s="99">
        <v>-2358.5606364883201</v>
      </c>
      <c r="L286" s="403">
        <v>-0.80944574897010213</v>
      </c>
      <c r="M286" s="99">
        <v>-2357.8283861240334</v>
      </c>
      <c r="N286" s="403">
        <v>-0.94334368356873644</v>
      </c>
      <c r="O286" s="248">
        <v>203.12479246864592</v>
      </c>
      <c r="P286" s="248">
        <v>170.00076266329648</v>
      </c>
      <c r="Q286" s="248">
        <v>373.12555513194241</v>
      </c>
      <c r="R286" s="403">
        <v>0.67201203886891236</v>
      </c>
      <c r="S286" s="100">
        <v>6927.9524607949506</v>
      </c>
      <c r="T286" s="259">
        <v>2279.4389364859226</v>
      </c>
      <c r="U286" s="262">
        <f t="shared" si="38"/>
        <v>0.32902057994554534</v>
      </c>
      <c r="V286" s="101">
        <f t="shared" si="39"/>
        <v>0.41934005209279124</v>
      </c>
      <c r="W286" s="260">
        <f t="shared" si="40"/>
        <v>0.23979905781573077</v>
      </c>
      <c r="X286" s="262">
        <f t="shared" si="41"/>
        <v>0.18814998633965074</v>
      </c>
      <c r="Y286" s="262">
        <f t="shared" si="42"/>
        <v>5.9714879629010544E-2</v>
      </c>
      <c r="Z286" s="102">
        <v>21</v>
      </c>
      <c r="AA286" s="382">
        <f t="shared" si="43"/>
        <v>8.61</v>
      </c>
      <c r="AB286" s="263">
        <f t="shared" si="44"/>
        <v>0.41</v>
      </c>
      <c r="AC286" s="207">
        <v>915</v>
      </c>
      <c r="AD286" s="87" t="s">
        <v>284</v>
      </c>
      <c r="AE286" s="96">
        <v>20278</v>
      </c>
      <c r="AF286" s="96">
        <v>42591927.054170303</v>
      </c>
      <c r="AG286" s="103">
        <v>8091662.4441414643</v>
      </c>
      <c r="AH286" s="93">
        <f t="shared" si="45"/>
        <v>50683589.498311765</v>
      </c>
      <c r="AI286" s="227">
        <v>-2392541</v>
      </c>
      <c r="AJ286" s="104">
        <v>10619947.106745057</v>
      </c>
      <c r="AK286" s="94">
        <v>58910995.605056822</v>
      </c>
      <c r="AL286" s="92">
        <v>2905.1679458061358</v>
      </c>
      <c r="AM286" s="105">
        <v>3224661.6276897192</v>
      </c>
      <c r="AN286" s="106">
        <v>5.7907594150484673E-2</v>
      </c>
      <c r="AO286" s="105">
        <v>184.24866615368273</v>
      </c>
      <c r="AP286" s="107">
        <v>4.7678712637491127E-2</v>
      </c>
      <c r="AQ286" s="107">
        <v>0.11473748736668599</v>
      </c>
    </row>
    <row r="287" spans="1:43" x14ac:dyDescent="0.25">
      <c r="A287" s="95">
        <v>918</v>
      </c>
      <c r="B287" s="87" t="s">
        <v>285</v>
      </c>
      <c r="C287" s="248">
        <v>2292</v>
      </c>
      <c r="D287" s="200">
        <v>389.25248427870815</v>
      </c>
      <c r="E287" s="200">
        <v>197.87011584447211</v>
      </c>
      <c r="F287" s="200">
        <v>-67.64589836917915</v>
      </c>
      <c r="G287" s="200">
        <v>-33.891096463205969</v>
      </c>
      <c r="H287" s="282">
        <v>-217.55715532286212</v>
      </c>
      <c r="I287" s="367">
        <v>268.02844996793311</v>
      </c>
      <c r="J287" s="402">
        <v>1.328395589350976</v>
      </c>
      <c r="K287" s="99">
        <v>-2494.5161675123941</v>
      </c>
      <c r="L287" s="403">
        <v>-0.8948806292816841</v>
      </c>
      <c r="M287" s="99">
        <v>-1910.0828980207659</v>
      </c>
      <c r="N287" s="403">
        <v>-0.83071087094331053</v>
      </c>
      <c r="O287" s="248">
        <v>-67.64589836917915</v>
      </c>
      <c r="P287" s="248">
        <v>-33.891096463205969</v>
      </c>
      <c r="Q287" s="248">
        <v>-101.53699483238512</v>
      </c>
      <c r="R287" s="403">
        <v>-0.34651364227316545</v>
      </c>
      <c r="S287" s="100">
        <v>6499.4131762652705</v>
      </c>
      <c r="T287" s="259">
        <v>2185.4593945988217</v>
      </c>
      <c r="U287" s="262">
        <f t="shared" si="38"/>
        <v>0.33625487952969974</v>
      </c>
      <c r="V287" s="101">
        <f t="shared" si="39"/>
        <v>0.42504523755600898</v>
      </c>
      <c r="W287" s="260">
        <f t="shared" si="40"/>
        <v>0.12264169749863245</v>
      </c>
      <c r="X287" s="262">
        <f t="shared" si="41"/>
        <v>9.7022306272250405E-2</v>
      </c>
      <c r="Y287" s="262">
        <f t="shared" si="42"/>
        <v>0.1337771858821209</v>
      </c>
      <c r="Z287" s="102">
        <v>22.25</v>
      </c>
      <c r="AA287" s="382">
        <f t="shared" si="43"/>
        <v>9.86</v>
      </c>
      <c r="AB287" s="263">
        <f t="shared" si="44"/>
        <v>0.44314606741573032</v>
      </c>
      <c r="AC287" s="207">
        <v>918</v>
      </c>
      <c r="AD287" s="87" t="s">
        <v>285</v>
      </c>
      <c r="AE287" s="96">
        <v>2292</v>
      </c>
      <c r="AF287" s="96">
        <v>3902017.1452472331</v>
      </c>
      <c r="AG287" s="103">
        <v>1368059.5509831619</v>
      </c>
      <c r="AH287" s="93">
        <f t="shared" si="45"/>
        <v>5270076.6962303948</v>
      </c>
      <c r="AI287" s="227">
        <v>-498641</v>
      </c>
      <c r="AJ287" s="104">
        <v>1560316.5670345142</v>
      </c>
      <c r="AK287" s="94">
        <v>6331752.2632649094</v>
      </c>
      <c r="AL287" s="92">
        <v>2762.5446174803269</v>
      </c>
      <c r="AM287" s="105">
        <v>235285.2857046593</v>
      </c>
      <c r="AN287" s="106">
        <v>3.8593711172502453E-2</v>
      </c>
      <c r="AO287" s="105">
        <v>103.81501540433464</v>
      </c>
      <c r="AP287" s="107">
        <v>2.9827833603796261E-2</v>
      </c>
      <c r="AQ287" s="107">
        <v>9.8518756234660554E-2</v>
      </c>
    </row>
    <row r="288" spans="1:43" x14ac:dyDescent="0.25">
      <c r="A288" s="95">
        <v>921</v>
      </c>
      <c r="B288" s="87" t="s">
        <v>286</v>
      </c>
      <c r="C288" s="248">
        <v>1972</v>
      </c>
      <c r="D288" s="200">
        <v>604.23561757967559</v>
      </c>
      <c r="E288" s="200">
        <v>229.07498191306618</v>
      </c>
      <c r="F288" s="200">
        <v>508.77225379428427</v>
      </c>
      <c r="G288" s="200">
        <v>148.48439202923271</v>
      </c>
      <c r="H288" s="282">
        <v>147.72819472616632</v>
      </c>
      <c r="I288" s="367">
        <v>1638.2954400424251</v>
      </c>
      <c r="J288" s="402">
        <v>0.38992821934597616</v>
      </c>
      <c r="K288" s="99">
        <v>-4136.7220613116624</v>
      </c>
      <c r="L288" s="403">
        <v>-0.72748548210548625</v>
      </c>
      <c r="M288" s="99">
        <v>-4233.370554467424</v>
      </c>
      <c r="N288" s="403">
        <v>-0.87509615374002525</v>
      </c>
      <c r="O288" s="248">
        <v>508.77225379428427</v>
      </c>
      <c r="P288" s="248">
        <v>148.48439202923271</v>
      </c>
      <c r="Q288" s="248">
        <v>657.25664582351692</v>
      </c>
      <c r="R288" s="403">
        <v>0.42414400294017579</v>
      </c>
      <c r="S288" s="100">
        <v>8435.8569979716031</v>
      </c>
      <c r="T288" s="259">
        <v>2692.6611206017624</v>
      </c>
      <c r="U288" s="262">
        <f t="shared" si="38"/>
        <v>0.31919236199110668</v>
      </c>
      <c r="V288" s="101">
        <f t="shared" si="39"/>
        <v>0.68457982428373154</v>
      </c>
      <c r="W288" s="260">
        <f t="shared" si="40"/>
        <v>0.60842986423642309</v>
      </c>
      <c r="X288" s="262">
        <f t="shared" si="41"/>
        <v>0.28368666236219864</v>
      </c>
      <c r="Y288" s="262">
        <f t="shared" si="42"/>
        <v>0.16987633266719634</v>
      </c>
      <c r="Z288" s="102">
        <v>21.75</v>
      </c>
      <c r="AA288" s="382">
        <f t="shared" si="43"/>
        <v>9.36</v>
      </c>
      <c r="AB288" s="263">
        <f t="shared" si="44"/>
        <v>0.43034482758620685</v>
      </c>
      <c r="AC288" s="207">
        <v>921</v>
      </c>
      <c r="AD288" s="87" t="s">
        <v>286</v>
      </c>
      <c r="AE288" s="96">
        <v>1972</v>
      </c>
      <c r="AF288" s="96">
        <v>7450420.4309580466</v>
      </c>
      <c r="AG288" s="103">
        <v>2089338.940318835</v>
      </c>
      <c r="AH288" s="93">
        <f t="shared" si="45"/>
        <v>9539759.3712768815</v>
      </c>
      <c r="AI288" s="226">
        <v>291320</v>
      </c>
      <c r="AJ288" s="104">
        <v>1557255.1413933786</v>
      </c>
      <c r="AK288" s="94">
        <v>11388334.51267026</v>
      </c>
      <c r="AL288" s="92">
        <v>5775.0175013540875</v>
      </c>
      <c r="AM288" s="105">
        <v>692390.06947442703</v>
      </c>
      <c r="AN288" s="106">
        <v>6.473388798451428E-2</v>
      </c>
      <c r="AO288" s="105">
        <v>464.22085627174783</v>
      </c>
      <c r="AP288" s="107">
        <v>4.2733369910815666E-2</v>
      </c>
      <c r="AQ288" s="107">
        <v>8.8443758980207177E-2</v>
      </c>
    </row>
    <row r="289" spans="1:43" x14ac:dyDescent="0.25">
      <c r="A289" s="95">
        <v>922</v>
      </c>
      <c r="B289" s="87" t="s">
        <v>287</v>
      </c>
      <c r="C289" s="248">
        <v>4367</v>
      </c>
      <c r="D289" s="200">
        <v>905.31428529305595</v>
      </c>
      <c r="E289" s="200">
        <v>145.85287534343061</v>
      </c>
      <c r="F289" s="200">
        <v>-237.82310278305627</v>
      </c>
      <c r="G289" s="200">
        <v>-186.26481674201864</v>
      </c>
      <c r="H289" s="282">
        <v>-231.06640714449279</v>
      </c>
      <c r="I289" s="367">
        <v>396.01283396691895</v>
      </c>
      <c r="J289" s="402">
        <v>2.1990832022636089</v>
      </c>
      <c r="K289" s="99">
        <v>-1372.3728127050451</v>
      </c>
      <c r="L289" s="403">
        <v>-0.76924533998165434</v>
      </c>
      <c r="M289" s="99">
        <v>-590.060138510863</v>
      </c>
      <c r="N289" s="403">
        <v>-0.39459023045871933</v>
      </c>
      <c r="O289" s="248">
        <v>-237.82310278305627</v>
      </c>
      <c r="P289" s="248">
        <v>-186.26481674201864</v>
      </c>
      <c r="Q289" s="248">
        <v>-424.08791952507488</v>
      </c>
      <c r="R289" s="403">
        <v>-1.030144597584278</v>
      </c>
      <c r="S289" s="100">
        <v>6238.5793450881611</v>
      </c>
      <c r="T289" s="259">
        <v>2810.2037209974724</v>
      </c>
      <c r="U289" s="262">
        <f t="shared" si="38"/>
        <v>0.45045571524389416</v>
      </c>
      <c r="V289" s="101">
        <f t="shared" si="39"/>
        <v>0.28345967068035643</v>
      </c>
      <c r="W289" s="260">
        <f t="shared" si="40"/>
        <v>0.1409196176803707</v>
      </c>
      <c r="X289" s="262">
        <f t="shared" si="41"/>
        <v>0.22394031229115688</v>
      </c>
      <c r="Y289" s="262">
        <f t="shared" si="42"/>
        <v>0.46375673487024344</v>
      </c>
      <c r="Z289" s="102">
        <v>22</v>
      </c>
      <c r="AA289" s="382">
        <f t="shared" si="43"/>
        <v>9.61</v>
      </c>
      <c r="AB289" s="263">
        <f t="shared" si="44"/>
        <v>0.43681818181818177</v>
      </c>
      <c r="AC289" s="207">
        <v>922</v>
      </c>
      <c r="AD289" s="87" t="s">
        <v>287</v>
      </c>
      <c r="AE289" s="96">
        <v>4367</v>
      </c>
      <c r="AF289" s="96">
        <v>4730562.604958497</v>
      </c>
      <c r="AG289" s="103">
        <v>1799737.5037932168</v>
      </c>
      <c r="AH289" s="93">
        <f t="shared" si="45"/>
        <v>6530300.1087517142</v>
      </c>
      <c r="AI289" s="227">
        <v>-1009067</v>
      </c>
      <c r="AJ289" s="104">
        <v>2201307.0102647515</v>
      </c>
      <c r="AK289" s="94">
        <v>7722540.1190164657</v>
      </c>
      <c r="AL289" s="92">
        <v>1768.3856466719637</v>
      </c>
      <c r="AM289" s="105">
        <v>-249340.07925155479</v>
      </c>
      <c r="AN289" s="106">
        <v>-3.1277449365800389E-2</v>
      </c>
      <c r="AO289" s="105">
        <v>-62.12645396363223</v>
      </c>
      <c r="AP289" s="107">
        <v>-5.7800550090934322E-2</v>
      </c>
      <c r="AQ289" s="107">
        <v>0.11085860374932066</v>
      </c>
    </row>
    <row r="290" spans="1:43" x14ac:dyDescent="0.25">
      <c r="A290" s="95">
        <v>924</v>
      </c>
      <c r="B290" s="87" t="s">
        <v>288</v>
      </c>
      <c r="C290" s="248">
        <v>3065</v>
      </c>
      <c r="D290" s="200">
        <v>845.91654523015234</v>
      </c>
      <c r="E290" s="200">
        <v>211.72289294491813</v>
      </c>
      <c r="F290" s="200">
        <v>-112.77499872379801</v>
      </c>
      <c r="G290" s="200">
        <v>-144.32958141880803</v>
      </c>
      <c r="H290" s="282">
        <v>16.812724306688416</v>
      </c>
      <c r="I290" s="367">
        <v>817.34758233915272</v>
      </c>
      <c r="J290" s="402">
        <v>1.0383112747590693</v>
      </c>
      <c r="K290" s="99">
        <v>-3107.0088343871339</v>
      </c>
      <c r="L290" s="403">
        <v>-0.79225808102413475</v>
      </c>
      <c r="M290" s="99">
        <v>-2333.9273927628255</v>
      </c>
      <c r="N290" s="403">
        <v>-0.73397545234120221</v>
      </c>
      <c r="O290" s="248">
        <v>-112.77499872379801</v>
      </c>
      <c r="P290" s="248">
        <v>-144.32958141880803</v>
      </c>
      <c r="Q290" s="248">
        <v>-257.10458014260604</v>
      </c>
      <c r="R290" s="403">
        <v>-0.31558028491053219</v>
      </c>
      <c r="S290" s="100">
        <v>7524.5699836867861</v>
      </c>
      <c r="T290" s="259">
        <v>2729.620391078246</v>
      </c>
      <c r="U290" s="262">
        <f t="shared" si="38"/>
        <v>0.36276098129142842</v>
      </c>
      <c r="V290" s="101">
        <f t="shared" si="39"/>
        <v>0.52153896172595415</v>
      </c>
      <c r="W290" s="260">
        <f t="shared" si="40"/>
        <v>0.29943635569643684</v>
      </c>
      <c r="X290" s="262">
        <f t="shared" si="41"/>
        <v>0.20827557325208174</v>
      </c>
      <c r="Y290" s="262">
        <f t="shared" si="42"/>
        <v>0.27379066740784747</v>
      </c>
      <c r="Z290" s="102">
        <v>22.5</v>
      </c>
      <c r="AA290" s="382">
        <f t="shared" si="43"/>
        <v>10.11</v>
      </c>
      <c r="AB290" s="263">
        <f t="shared" si="44"/>
        <v>0.44933333333333331</v>
      </c>
      <c r="AC290" s="207">
        <v>924</v>
      </c>
      <c r="AD290" s="87" t="s">
        <v>288</v>
      </c>
      <c r="AE290" s="96">
        <v>3065</v>
      </c>
      <c r="AF290" s="96">
        <v>6768569.694048088</v>
      </c>
      <c r="AG290" s="103">
        <v>2977651.9759003888</v>
      </c>
      <c r="AH290" s="93">
        <f t="shared" si="45"/>
        <v>9746221.6699484773</v>
      </c>
      <c r="AI290" s="226">
        <v>51531</v>
      </c>
      <c r="AJ290" s="104">
        <v>2230399.7473175921</v>
      </c>
      <c r="AK290" s="94">
        <v>12028152.417266069</v>
      </c>
      <c r="AL290" s="92">
        <v>3924.3564167262866</v>
      </c>
      <c r="AM290" s="105">
        <v>646701.31448285282</v>
      </c>
      <c r="AN290" s="106">
        <v>5.6820638128007132E-2</v>
      </c>
      <c r="AO290" s="105">
        <v>269.42671127246012</v>
      </c>
      <c r="AP290" s="107">
        <v>4.781584220568913E-2</v>
      </c>
      <c r="AQ290" s="107">
        <v>9.5181175757896419E-2</v>
      </c>
    </row>
    <row r="291" spans="1:43" x14ac:dyDescent="0.25">
      <c r="A291" s="95">
        <v>925</v>
      </c>
      <c r="B291" s="87" t="s">
        <v>289</v>
      </c>
      <c r="C291" s="248">
        <v>3522</v>
      </c>
      <c r="D291" s="200">
        <v>368.55552607731585</v>
      </c>
      <c r="E291" s="200">
        <v>206.56282685945524</v>
      </c>
      <c r="F291" s="200">
        <v>148.13951368047239</v>
      </c>
      <c r="G291" s="200">
        <v>132.85858185630508</v>
      </c>
      <c r="H291" s="282">
        <v>17.347529812606474</v>
      </c>
      <c r="I291" s="367">
        <v>873.46397828615511</v>
      </c>
      <c r="J291" s="402">
        <v>0.4233709950286671</v>
      </c>
      <c r="K291" s="99">
        <v>-2329.7075328874653</v>
      </c>
      <c r="L291" s="403">
        <v>-0.72798044058196087</v>
      </c>
      <c r="M291" s="99">
        <v>-2108.0717984024791</v>
      </c>
      <c r="N291" s="403">
        <v>-0.85118652191454391</v>
      </c>
      <c r="O291" s="248">
        <v>148.13951368047239</v>
      </c>
      <c r="P291" s="248">
        <v>132.85858185630508</v>
      </c>
      <c r="Q291" s="248">
        <v>280.99809553677744</v>
      </c>
      <c r="R291" s="403">
        <v>0.32279109900962127</v>
      </c>
      <c r="S291" s="100">
        <v>7517.7711527541169</v>
      </c>
      <c r="T291" s="259">
        <v>3247.22546613958</v>
      </c>
      <c r="U291" s="262">
        <f t="shared" si="38"/>
        <v>0.43193991944673216</v>
      </c>
      <c r="V291" s="101">
        <f t="shared" si="39"/>
        <v>0.4260799439206322</v>
      </c>
      <c r="W291" s="260">
        <f t="shared" si="40"/>
        <v>0.26898778276845708</v>
      </c>
      <c r="X291" s="262">
        <f t="shared" si="41"/>
        <v>0.27268723364929148</v>
      </c>
      <c r="Y291" s="262">
        <f t="shared" si="42"/>
        <v>0.18496227276081825</v>
      </c>
      <c r="Z291" s="102">
        <v>21</v>
      </c>
      <c r="AA291" s="382">
        <f t="shared" si="43"/>
        <v>8.61</v>
      </c>
      <c r="AB291" s="263">
        <f t="shared" si="44"/>
        <v>0.41</v>
      </c>
      <c r="AC291" s="207">
        <v>925</v>
      </c>
      <c r="AD291" s="87" t="s">
        <v>289</v>
      </c>
      <c r="AE291" s="96">
        <v>3522</v>
      </c>
      <c r="AF291" s="96">
        <v>7976602.1021624655</v>
      </c>
      <c r="AG291" s="103">
        <v>746079.33465537173</v>
      </c>
      <c r="AH291" s="93">
        <f t="shared" si="45"/>
        <v>8722681.4368178379</v>
      </c>
      <c r="AI291" s="226">
        <v>61098</v>
      </c>
      <c r="AJ291" s="104">
        <v>2497790.6255356534</v>
      </c>
      <c r="AK291" s="94">
        <v>11281570.062353492</v>
      </c>
      <c r="AL291" s="92">
        <v>3203.1715111736207</v>
      </c>
      <c r="AM291" s="105">
        <v>-192184.92426093295</v>
      </c>
      <c r="AN291" s="106">
        <v>-1.6749958883132923E-2</v>
      </c>
      <c r="AO291" s="105">
        <v>-2.6834725130024708</v>
      </c>
      <c r="AP291" s="107">
        <v>-4.5191142039610943E-2</v>
      </c>
      <c r="AQ291" s="107">
        <v>9.1940981149159606E-2</v>
      </c>
    </row>
    <row r="292" spans="1:43" x14ac:dyDescent="0.25">
      <c r="A292" s="95">
        <v>927</v>
      </c>
      <c r="B292" s="87" t="s">
        <v>290</v>
      </c>
      <c r="C292" s="248">
        <v>29160</v>
      </c>
      <c r="D292" s="200">
        <v>542.86106039029676</v>
      </c>
      <c r="E292" s="200">
        <v>119.74962134867394</v>
      </c>
      <c r="F292" s="200">
        <v>-79.565197750087322</v>
      </c>
      <c r="G292" s="200">
        <v>-15.526827351061257</v>
      </c>
      <c r="H292" s="282">
        <v>-108.86539780521262</v>
      </c>
      <c r="I292" s="367">
        <v>458.65325883260948</v>
      </c>
      <c r="J292" s="402">
        <v>1.1861441048293173</v>
      </c>
      <c r="K292" s="99">
        <v>-733.40931292170148</v>
      </c>
      <c r="L292" s="403">
        <v>-0.61575252790566037</v>
      </c>
      <c r="M292" s="99">
        <v>-340.24175974874743</v>
      </c>
      <c r="N292" s="403">
        <v>-0.38527989265754636</v>
      </c>
      <c r="O292" s="248">
        <v>-79.565197750087322</v>
      </c>
      <c r="P292" s="248">
        <v>-15.526827351061257</v>
      </c>
      <c r="Q292" s="248">
        <v>-95.092025101148579</v>
      </c>
      <c r="R292" s="403">
        <v>-0.20777479399409313</v>
      </c>
      <c r="S292" s="100">
        <v>5648.801714677641</v>
      </c>
      <c r="T292" s="259">
        <v>2368.6830541200684</v>
      </c>
      <c r="U292" s="262">
        <f t="shared" si="38"/>
        <v>0.4193248716741762</v>
      </c>
      <c r="V292" s="101">
        <f t="shared" si="39"/>
        <v>0.21102928230900708</v>
      </c>
      <c r="W292" s="260">
        <f t="shared" si="40"/>
        <v>0.19363217803024835</v>
      </c>
      <c r="X292" s="262">
        <f t="shared" si="41"/>
        <v>0.38475602682301119</v>
      </c>
      <c r="Y292" s="262">
        <f t="shared" si="42"/>
        <v>0.46452702824050007</v>
      </c>
      <c r="Z292" s="102">
        <v>20.5</v>
      </c>
      <c r="AA292" s="382">
        <f t="shared" si="43"/>
        <v>8.11</v>
      </c>
      <c r="AB292" s="263">
        <f t="shared" si="44"/>
        <v>0.39560975609756094</v>
      </c>
      <c r="AC292" s="207">
        <v>927</v>
      </c>
      <c r="AD292" s="87" t="s">
        <v>290</v>
      </c>
      <c r="AE292" s="96">
        <v>29160</v>
      </c>
      <c r="AF292" s="96">
        <v>26742908.72504057</v>
      </c>
      <c r="AG292" s="103">
        <v>-991630.48978603969</v>
      </c>
      <c r="AH292" s="93">
        <f t="shared" si="45"/>
        <v>25751278.23525453</v>
      </c>
      <c r="AI292" s="227">
        <v>-3174515</v>
      </c>
      <c r="AJ292" s="104">
        <v>12183781.357101183</v>
      </c>
      <c r="AK292" s="94">
        <v>34760544.592355713</v>
      </c>
      <c r="AL292" s="92">
        <v>1192.0625717543112</v>
      </c>
      <c r="AM292" s="105">
        <v>2180659.5437215269</v>
      </c>
      <c r="AN292" s="106">
        <v>6.6932696062810215E-2</v>
      </c>
      <c r="AO292" s="105">
        <v>74.705926969545999</v>
      </c>
      <c r="AP292" s="107">
        <v>2.8920768016593268E-2</v>
      </c>
      <c r="AQ292" s="107">
        <v>0.13278024080123951</v>
      </c>
    </row>
    <row r="293" spans="1:43" x14ac:dyDescent="0.25">
      <c r="A293" s="95">
        <v>931</v>
      </c>
      <c r="B293" s="87" t="s">
        <v>291</v>
      </c>
      <c r="C293" s="248">
        <v>6097</v>
      </c>
      <c r="D293" s="200">
        <v>423.55194187654655</v>
      </c>
      <c r="E293" s="200">
        <v>200.45445369599287</v>
      </c>
      <c r="F293" s="200">
        <v>508.22573775675835</v>
      </c>
      <c r="G293" s="200">
        <v>359.40546558632724</v>
      </c>
      <c r="H293" s="282">
        <v>4.1046416270296868</v>
      </c>
      <c r="I293" s="367">
        <v>1495.7422405426546</v>
      </c>
      <c r="J293" s="402">
        <v>0.28491676168947572</v>
      </c>
      <c r="K293" s="99">
        <v>-3030.4869779754426</v>
      </c>
      <c r="L293" s="403">
        <v>-0.67089686572780782</v>
      </c>
      <c r="M293" s="99">
        <v>-3406.1436290616284</v>
      </c>
      <c r="N293" s="403">
        <v>-0.88940323479216199</v>
      </c>
      <c r="O293" s="248">
        <v>508.22573775675835</v>
      </c>
      <c r="P293" s="248">
        <v>359.40546558632724</v>
      </c>
      <c r="Q293" s="248">
        <v>867.63120334308564</v>
      </c>
      <c r="R293" s="403">
        <v>0.58364192996500908</v>
      </c>
      <c r="S293" s="100">
        <v>7781.9211087420044</v>
      </c>
      <c r="T293" s="259">
        <v>2948.1271943020874</v>
      </c>
      <c r="U293" s="262">
        <f t="shared" si="38"/>
        <v>0.37884310996037202</v>
      </c>
      <c r="V293" s="101">
        <f t="shared" si="39"/>
        <v>0.58163391214971971</v>
      </c>
      <c r="W293" s="260">
        <f t="shared" si="40"/>
        <v>0.50735336095183059</v>
      </c>
      <c r="X293" s="262">
        <f t="shared" si="41"/>
        <v>0.33046100149394686</v>
      </c>
      <c r="Y293" s="262">
        <f t="shared" si="42"/>
        <v>0.13877137168170525</v>
      </c>
      <c r="Z293" s="102">
        <v>21</v>
      </c>
      <c r="AA293" s="382">
        <f t="shared" si="43"/>
        <v>8.61</v>
      </c>
      <c r="AB293" s="263">
        <f t="shared" si="44"/>
        <v>0.41</v>
      </c>
      <c r="AC293" s="207">
        <v>931</v>
      </c>
      <c r="AD293" s="87" t="s">
        <v>291</v>
      </c>
      <c r="AE293" s="96">
        <v>6097</v>
      </c>
      <c r="AF293" s="96">
        <v>18397943.358499777</v>
      </c>
      <c r="AG293" s="103">
        <v>4951710.5375102758</v>
      </c>
      <c r="AH293" s="93">
        <f t="shared" si="45"/>
        <v>23349653.896010052</v>
      </c>
      <c r="AI293" s="227">
        <v>25026</v>
      </c>
      <c r="AJ293" s="104">
        <v>4221739.6492947862</v>
      </c>
      <c r="AK293" s="94">
        <v>27596419.545304839</v>
      </c>
      <c r="AL293" s="92">
        <v>4526.2292185180968</v>
      </c>
      <c r="AM293" s="105">
        <v>1136339.4630557299</v>
      </c>
      <c r="AN293" s="106">
        <v>4.2945427962557431E-2</v>
      </c>
      <c r="AO293" s="105">
        <v>241.88982696221774</v>
      </c>
      <c r="AP293" s="107">
        <v>3.113170568095569E-2</v>
      </c>
      <c r="AQ293" s="107">
        <v>9.7632889596797279E-2</v>
      </c>
    </row>
    <row r="294" spans="1:43" x14ac:dyDescent="0.25">
      <c r="A294" s="95">
        <v>934</v>
      </c>
      <c r="B294" s="87" t="s">
        <v>292</v>
      </c>
      <c r="C294" s="248">
        <v>2784</v>
      </c>
      <c r="D294" s="200">
        <v>665.9214820087825</v>
      </c>
      <c r="E294" s="200">
        <v>184.13369252597343</v>
      </c>
      <c r="F294" s="200">
        <v>43.56544308503878</v>
      </c>
      <c r="G294" s="200">
        <v>-35.459561153603829</v>
      </c>
      <c r="H294" s="282">
        <v>-271.96587643678163</v>
      </c>
      <c r="I294" s="367">
        <v>586.19518002940913</v>
      </c>
      <c r="J294" s="402">
        <v>1.127386428947535</v>
      </c>
      <c r="K294" s="99">
        <v>-2675.1146701477901</v>
      </c>
      <c r="L294" s="403">
        <v>-0.81913200838230205</v>
      </c>
      <c r="M294" s="99">
        <v>-2232.1680366673454</v>
      </c>
      <c r="N294" s="403">
        <v>-0.77022052710332389</v>
      </c>
      <c r="O294" s="248">
        <v>43.56544308503878</v>
      </c>
      <c r="P294" s="248">
        <v>-35.459561153603829</v>
      </c>
      <c r="Q294" s="248">
        <v>8.1058819314349506</v>
      </c>
      <c r="R294" s="403">
        <v>1.3723031214707495E-2</v>
      </c>
      <c r="S294" s="100">
        <v>6786.6806752873563</v>
      </c>
      <c r="T294" s="259">
        <v>2339.2330276278803</v>
      </c>
      <c r="U294" s="262">
        <f t="shared" si="38"/>
        <v>0.3446799900496032</v>
      </c>
      <c r="V294" s="101">
        <f t="shared" si="39"/>
        <v>0.48054564612900569</v>
      </c>
      <c r="W294" s="260">
        <f t="shared" si="40"/>
        <v>0.25059289652038019</v>
      </c>
      <c r="X294" s="262">
        <f t="shared" si="41"/>
        <v>0.179742252947097</v>
      </c>
      <c r="Y294" s="262">
        <f t="shared" si="42"/>
        <v>0.17725678474449902</v>
      </c>
      <c r="Z294" s="102">
        <v>22.249999999999996</v>
      </c>
      <c r="AA294" s="382">
        <f t="shared" si="43"/>
        <v>9.8599999999999959</v>
      </c>
      <c r="AB294" s="263">
        <f t="shared" si="44"/>
        <v>0.4431460674157302</v>
      </c>
      <c r="AC294" s="207">
        <v>934</v>
      </c>
      <c r="AD294" s="87" t="s">
        <v>292</v>
      </c>
      <c r="AE294" s="96">
        <v>2784</v>
      </c>
      <c r="AF294" s="96">
        <v>5911600.2871574368</v>
      </c>
      <c r="AG294" s="103">
        <v>2156680.9328369028</v>
      </c>
      <c r="AH294" s="93">
        <f t="shared" si="45"/>
        <v>8068281.2199943401</v>
      </c>
      <c r="AI294" s="227">
        <v>-757153</v>
      </c>
      <c r="AJ294" s="104">
        <v>1768358.4028989815</v>
      </c>
      <c r="AK294" s="94">
        <v>9079486.6228933223</v>
      </c>
      <c r="AL294" s="92">
        <v>3261.3098501771992</v>
      </c>
      <c r="AM294" s="105">
        <v>138314.57903078943</v>
      </c>
      <c r="AN294" s="106">
        <v>1.5469401366203705E-2</v>
      </c>
      <c r="AO294" s="105">
        <v>98.532332008634512</v>
      </c>
      <c r="AP294" s="107">
        <v>-8.4093709183175047E-4</v>
      </c>
      <c r="AQ294" s="107">
        <v>9.783066365530857E-2</v>
      </c>
    </row>
    <row r="295" spans="1:43" x14ac:dyDescent="0.25">
      <c r="A295" s="95">
        <v>935</v>
      </c>
      <c r="B295" s="87" t="s">
        <v>293</v>
      </c>
      <c r="C295" s="248">
        <v>3087</v>
      </c>
      <c r="D295" s="200">
        <v>336.26004700117699</v>
      </c>
      <c r="E295" s="200">
        <v>184.64484375049292</v>
      </c>
      <c r="F295" s="200">
        <v>520.50701395296301</v>
      </c>
      <c r="G295" s="200">
        <v>396.37406940629262</v>
      </c>
      <c r="H295" s="282">
        <v>-27.057013281503078</v>
      </c>
      <c r="I295" s="367">
        <v>1410.7289608294225</v>
      </c>
      <c r="J295" s="402">
        <v>0.23792511779996581</v>
      </c>
      <c r="K295" s="99">
        <v>-1864.5510589561727</v>
      </c>
      <c r="L295" s="403">
        <v>-0.56883301973750855</v>
      </c>
      <c r="M295" s="99">
        <v>-2330.9943231917182</v>
      </c>
      <c r="N295" s="403">
        <v>-0.87393026673460517</v>
      </c>
      <c r="O295" s="248">
        <v>520.50701395296301</v>
      </c>
      <c r="P295" s="248">
        <v>396.37406940629262</v>
      </c>
      <c r="Q295" s="248">
        <v>916.88108335925563</v>
      </c>
      <c r="R295" s="403">
        <v>0.64875099409608894</v>
      </c>
      <c r="S295" s="100">
        <v>6991.9339164237126</v>
      </c>
      <c r="T295" s="259">
        <v>3379.871688961136</v>
      </c>
      <c r="U295" s="262">
        <f t="shared" si="38"/>
        <v>0.48339582858785063</v>
      </c>
      <c r="V295" s="101">
        <f t="shared" si="39"/>
        <v>0.46843692445263563</v>
      </c>
      <c r="W295" s="260">
        <f t="shared" si="40"/>
        <v>0.41739127714136248</v>
      </c>
      <c r="X295" s="262">
        <f t="shared" si="41"/>
        <v>0.43072010707706476</v>
      </c>
      <c r="Y295" s="262">
        <f t="shared" si="42"/>
        <v>0.15078035297345196</v>
      </c>
      <c r="Z295" s="102">
        <v>21.5</v>
      </c>
      <c r="AA295" s="382">
        <f t="shared" si="43"/>
        <v>9.11</v>
      </c>
      <c r="AB295" s="263">
        <f t="shared" si="44"/>
        <v>0.42372093023255814</v>
      </c>
      <c r="AC295" s="207">
        <v>935</v>
      </c>
      <c r="AD295" s="87" t="s">
        <v>293</v>
      </c>
      <c r="AE295" s="96">
        <v>3087</v>
      </c>
      <c r="AF295" s="96">
        <v>6008436.2743312232</v>
      </c>
      <c r="AG295" s="103">
        <v>2225377.9664542447</v>
      </c>
      <c r="AH295" s="93">
        <f t="shared" si="45"/>
        <v>8233814.2407854684</v>
      </c>
      <c r="AI295" s="227">
        <v>-83525</v>
      </c>
      <c r="AJ295" s="104">
        <v>1960500.1802926648</v>
      </c>
      <c r="AK295" s="94">
        <v>10110789.421078132</v>
      </c>
      <c r="AL295" s="92">
        <v>3275.2800197855954</v>
      </c>
      <c r="AM295" s="105">
        <v>123544.7274135258</v>
      </c>
      <c r="AN295" s="106">
        <v>1.2370251375927158E-2</v>
      </c>
      <c r="AO295" s="105">
        <v>62.914405869671555</v>
      </c>
      <c r="AP295" s="107">
        <v>-5.0658074455957047E-3</v>
      </c>
      <c r="AQ295" s="107">
        <v>9.7035460851245592E-2</v>
      </c>
    </row>
    <row r="296" spans="1:43" x14ac:dyDescent="0.25">
      <c r="A296" s="95">
        <v>936</v>
      </c>
      <c r="B296" s="87" t="s">
        <v>294</v>
      </c>
      <c r="C296" s="248">
        <v>6510</v>
      </c>
      <c r="D296" s="200">
        <v>393.28531982588527</v>
      </c>
      <c r="E296" s="200">
        <v>199.00333403276454</v>
      </c>
      <c r="F296" s="200">
        <v>298.10340972759786</v>
      </c>
      <c r="G296" s="200">
        <v>151.10753218643151</v>
      </c>
      <c r="H296" s="282">
        <v>80.627188940092168</v>
      </c>
      <c r="I296" s="367">
        <v>1122.1267847127713</v>
      </c>
      <c r="J296" s="402">
        <v>0.3540700559075739</v>
      </c>
      <c r="K296" s="99">
        <v>-3126.5981628123218</v>
      </c>
      <c r="L296" s="403">
        <v>-0.73786572730837841</v>
      </c>
      <c r="M296" s="99">
        <v>-3087.3471489206031</v>
      </c>
      <c r="N296" s="403">
        <v>-0.88700751275600132</v>
      </c>
      <c r="O296" s="248">
        <v>298.10340972759786</v>
      </c>
      <c r="P296" s="248">
        <v>151.10753218643151</v>
      </c>
      <c r="Q296" s="248">
        <v>449.21094191402938</v>
      </c>
      <c r="R296" s="403">
        <v>0.4044192226351333</v>
      </c>
      <c r="S296" s="100">
        <v>7712.2540706605223</v>
      </c>
      <c r="T296" s="259">
        <v>2826.732643561651</v>
      </c>
      <c r="U296" s="262">
        <f t="shared" si="38"/>
        <v>0.36652483407092334</v>
      </c>
      <c r="V296" s="101">
        <f t="shared" si="39"/>
        <v>0.55090572854548181</v>
      </c>
      <c r="W296" s="260">
        <f t="shared" si="40"/>
        <v>0.39696954972681969</v>
      </c>
      <c r="X296" s="262">
        <f t="shared" si="41"/>
        <v>0.2641090676783906</v>
      </c>
      <c r="Y296" s="262">
        <f t="shared" si="42"/>
        <v>0.158380655634279</v>
      </c>
      <c r="Z296" s="102">
        <v>21.25</v>
      </c>
      <c r="AA296" s="382">
        <f t="shared" si="43"/>
        <v>8.86</v>
      </c>
      <c r="AB296" s="263">
        <f t="shared" si="44"/>
        <v>0.4169411764705882</v>
      </c>
      <c r="AC296" s="207">
        <v>936</v>
      </c>
      <c r="AD296" s="87" t="s">
        <v>294</v>
      </c>
      <c r="AE296" s="96">
        <v>6510</v>
      </c>
      <c r="AF296" s="96">
        <v>18237384.497940939</v>
      </c>
      <c r="AG296" s="103">
        <v>4421532.8735987023</v>
      </c>
      <c r="AH296" s="93">
        <f t="shared" si="45"/>
        <v>22658917.371539641</v>
      </c>
      <c r="AI296" s="226">
        <v>524883</v>
      </c>
      <c r="AJ296" s="104">
        <v>4475399.0368487127</v>
      </c>
      <c r="AK296" s="94">
        <v>27659199.408388354</v>
      </c>
      <c r="AL296" s="92">
        <v>4248.7249475250928</v>
      </c>
      <c r="AM296" s="105">
        <v>1044433.3164430819</v>
      </c>
      <c r="AN296" s="106">
        <v>3.9242626173565005E-2</v>
      </c>
      <c r="AO296" s="105">
        <v>181.67633934274681</v>
      </c>
      <c r="AP296" s="107">
        <v>2.6156249988339209E-2</v>
      </c>
      <c r="AQ296" s="107">
        <v>9.622448509274939E-2</v>
      </c>
    </row>
    <row r="297" spans="1:43" x14ac:dyDescent="0.25">
      <c r="A297" s="95">
        <v>946</v>
      </c>
      <c r="B297" s="87" t="s">
        <v>295</v>
      </c>
      <c r="C297" s="248">
        <v>6388</v>
      </c>
      <c r="D297" s="200">
        <v>1018.3552560784859</v>
      </c>
      <c r="E297" s="200">
        <v>192.53868491251805</v>
      </c>
      <c r="F297" s="200">
        <v>147.95599039508068</v>
      </c>
      <c r="G297" s="200">
        <v>153.31728108802622</v>
      </c>
      <c r="H297" s="282">
        <v>109.75360050093926</v>
      </c>
      <c r="I297" s="367">
        <v>1621.9208129750502</v>
      </c>
      <c r="J297" s="402">
        <v>0.64270806948209991</v>
      </c>
      <c r="K297" s="99">
        <v>-1893.7780092488197</v>
      </c>
      <c r="L297" s="403">
        <v>-0.54446231363556696</v>
      </c>
      <c r="M297" s="99">
        <v>-1728.0327176454525</v>
      </c>
      <c r="N297" s="403">
        <v>-0.62920196788596594</v>
      </c>
      <c r="O297" s="248">
        <v>147.95599039508068</v>
      </c>
      <c r="P297" s="248">
        <v>153.31728108802622</v>
      </c>
      <c r="Q297" s="248">
        <v>301.2732714831069</v>
      </c>
      <c r="R297" s="403">
        <v>0.19014068179615781</v>
      </c>
      <c r="S297" s="100">
        <v>7111.6155291170944</v>
      </c>
      <c r="T297" s="259">
        <v>3239.0341628916385</v>
      </c>
      <c r="U297" s="262">
        <f t="shared" si="38"/>
        <v>0.45545687187813483</v>
      </c>
      <c r="V297" s="101">
        <f t="shared" si="39"/>
        <v>0.49436008004503906</v>
      </c>
      <c r="W297" s="260">
        <f t="shared" si="40"/>
        <v>0.50074211366979993</v>
      </c>
      <c r="X297" s="262">
        <f t="shared" si="41"/>
        <v>0.46133667728372069</v>
      </c>
      <c r="Y297" s="262">
        <f t="shared" si="42"/>
        <v>0.37564296837479444</v>
      </c>
      <c r="Z297" s="102">
        <v>21.500000000000004</v>
      </c>
      <c r="AA297" s="382">
        <f t="shared" si="43"/>
        <v>9.110000000000003</v>
      </c>
      <c r="AB297" s="263">
        <f t="shared" si="44"/>
        <v>0.42372093023255819</v>
      </c>
      <c r="AC297" s="207">
        <v>946</v>
      </c>
      <c r="AD297" s="87" t="s">
        <v>295</v>
      </c>
      <c r="AE297" s="96">
        <v>6388</v>
      </c>
      <c r="AF297" s="96">
        <v>13324127.166667925</v>
      </c>
      <c r="AG297" s="103">
        <v>4219799.2094805939</v>
      </c>
      <c r="AH297" s="93">
        <f t="shared" si="45"/>
        <v>17543926.376148518</v>
      </c>
      <c r="AI297" s="226">
        <v>701106</v>
      </c>
      <c r="AJ297" s="104">
        <v>4213251.7002175599</v>
      </c>
      <c r="AK297" s="94">
        <v>22458284.076366078</v>
      </c>
      <c r="AL297" s="92">
        <v>3515.6988222238697</v>
      </c>
      <c r="AM297" s="105">
        <v>1232675.8238008954</v>
      </c>
      <c r="AN297" s="106">
        <v>5.8074935197766242E-2</v>
      </c>
      <c r="AO297" s="105">
        <v>230.50949354948762</v>
      </c>
      <c r="AP297" s="107">
        <v>3.6411701975753941E-2</v>
      </c>
      <c r="AQ297" s="107">
        <v>9.8305754588519534E-2</v>
      </c>
    </row>
    <row r="298" spans="1:43" x14ac:dyDescent="0.25">
      <c r="A298" s="95">
        <v>976</v>
      </c>
      <c r="B298" s="87" t="s">
        <v>296</v>
      </c>
      <c r="C298" s="248">
        <v>3890</v>
      </c>
      <c r="D298" s="200">
        <v>852.25964539761162</v>
      </c>
      <c r="E298" s="200">
        <v>193.5423676091317</v>
      </c>
      <c r="F298" s="200">
        <v>217.70247231672391</v>
      </c>
      <c r="G298" s="200">
        <v>128.7897433584539</v>
      </c>
      <c r="H298" s="282">
        <v>-81.520308483290492</v>
      </c>
      <c r="I298" s="367">
        <v>1310.7739201986308</v>
      </c>
      <c r="J298" s="402">
        <v>0.61226210139064419</v>
      </c>
      <c r="K298" s="99">
        <v>-3992.9126478304961</v>
      </c>
      <c r="L298" s="403">
        <v>-0.74150205409798153</v>
      </c>
      <c r="M298" s="99">
        <v>-3865.0158862699859</v>
      </c>
      <c r="N298" s="403">
        <v>-0.8193322311414083</v>
      </c>
      <c r="O298" s="248">
        <v>217.70247231672391</v>
      </c>
      <c r="P298" s="248">
        <v>128.7897433584539</v>
      </c>
      <c r="Q298" s="248">
        <v>346.49221567517782</v>
      </c>
      <c r="R298" s="403">
        <v>0.24891950854461892</v>
      </c>
      <c r="S298" s="100">
        <v>8444.8586118251933</v>
      </c>
      <c r="T298" s="259">
        <v>2612.8149184205204</v>
      </c>
      <c r="U298" s="262">
        <f t="shared" si="38"/>
        <v>0.30939711823734262</v>
      </c>
      <c r="V298" s="101">
        <f t="shared" si="39"/>
        <v>0.62803734340826789</v>
      </c>
      <c r="W298" s="260">
        <f t="shared" si="40"/>
        <v>0.50167117117924687</v>
      </c>
      <c r="X298" s="262">
        <f t="shared" si="41"/>
        <v>0.24714392590618717</v>
      </c>
      <c r="Y298" s="262">
        <f t="shared" si="42"/>
        <v>0.18181347863506647</v>
      </c>
      <c r="Z298" s="102">
        <v>20</v>
      </c>
      <c r="AA298" s="382">
        <f t="shared" si="43"/>
        <v>7.6099999999999994</v>
      </c>
      <c r="AB298" s="263">
        <f t="shared" si="44"/>
        <v>0.38049999999999995</v>
      </c>
      <c r="AC298" s="207">
        <v>976</v>
      </c>
      <c r="AD298" s="87" t="s">
        <v>296</v>
      </c>
      <c r="AE298" s="96">
        <v>3890</v>
      </c>
      <c r="AF298" s="96">
        <v>14944053.079139091</v>
      </c>
      <c r="AG298" s="103">
        <v>3406148.7390478631</v>
      </c>
      <c r="AH298" s="93">
        <f t="shared" si="45"/>
        <v>18350201.818186954</v>
      </c>
      <c r="AI298" s="227">
        <v>-317114</v>
      </c>
      <c r="AJ298" s="104">
        <v>2598252.9314463511</v>
      </c>
      <c r="AK298" s="94">
        <v>20631340.749633305</v>
      </c>
      <c r="AL298" s="92">
        <v>5303.6865680291276</v>
      </c>
      <c r="AM298" s="105">
        <v>510521.71716077626</v>
      </c>
      <c r="AN298" s="106">
        <v>2.5372809940631989E-2</v>
      </c>
      <c r="AO298" s="105">
        <v>168.20442599938542</v>
      </c>
      <c r="AP298" s="107">
        <v>3.4142976359727184E-2</v>
      </c>
      <c r="AQ298" s="107">
        <v>9.2774858152903983E-2</v>
      </c>
    </row>
    <row r="299" spans="1:43" x14ac:dyDescent="0.25">
      <c r="A299" s="95">
        <v>977</v>
      </c>
      <c r="B299" s="87" t="s">
        <v>297</v>
      </c>
      <c r="C299" s="248">
        <v>15304</v>
      </c>
      <c r="D299" s="200">
        <v>1060.1587825033398</v>
      </c>
      <c r="E299" s="200">
        <v>143.21187230332805</v>
      </c>
      <c r="F299" s="200">
        <v>-60.48836903710162</v>
      </c>
      <c r="G299" s="200">
        <v>-64.878421066796406</v>
      </c>
      <c r="H299" s="282">
        <v>23.563774176685833</v>
      </c>
      <c r="I299" s="367">
        <v>1101.5676388794559</v>
      </c>
      <c r="J299" s="402">
        <v>0.96367525884350846</v>
      </c>
      <c r="K299" s="99">
        <v>-2027.8606267208545</v>
      </c>
      <c r="L299" s="403">
        <v>-0.6482969777382106</v>
      </c>
      <c r="M299" s="99">
        <v>-1548.0141762929306</v>
      </c>
      <c r="N299" s="403">
        <v>-0.59352435622496957</v>
      </c>
      <c r="O299" s="248">
        <v>-60.48836903710162</v>
      </c>
      <c r="P299" s="248">
        <v>-64.878421066796406</v>
      </c>
      <c r="Q299" s="248">
        <v>-125.36679010389803</v>
      </c>
      <c r="R299" s="403">
        <v>-0.11395733912469204</v>
      </c>
      <c r="S299" s="100">
        <v>6906.3421327757451</v>
      </c>
      <c r="T299" s="259">
        <v>3062.9368596234267</v>
      </c>
      <c r="U299" s="262">
        <f t="shared" si="38"/>
        <v>0.44349625326082626</v>
      </c>
      <c r="V299" s="101">
        <f t="shared" si="39"/>
        <v>0.45312383971666248</v>
      </c>
      <c r="W299" s="260">
        <f t="shared" si="40"/>
        <v>0.3596442530045782</v>
      </c>
      <c r="X299" s="262">
        <f t="shared" si="41"/>
        <v>0.35200284057897879</v>
      </c>
      <c r="Y299" s="262">
        <f t="shared" si="42"/>
        <v>0.39206344573231316</v>
      </c>
      <c r="Z299" s="102">
        <v>23</v>
      </c>
      <c r="AA299" s="382">
        <f t="shared" si="43"/>
        <v>10.61</v>
      </c>
      <c r="AB299" s="263">
        <f t="shared" si="44"/>
        <v>0.46130434782608692</v>
      </c>
      <c r="AC299" s="207">
        <v>977</v>
      </c>
      <c r="AD299" s="87" t="s">
        <v>297</v>
      </c>
      <c r="AE299" s="96">
        <v>15304</v>
      </c>
      <c r="AF299" s="96">
        <v>29319154.841944955</v>
      </c>
      <c r="AG299" s="103">
        <v>10596324.119473163</v>
      </c>
      <c r="AH299" s="93">
        <f t="shared" si="45"/>
        <v>39915478.961418122</v>
      </c>
      <c r="AI299" s="226">
        <v>360620</v>
      </c>
      <c r="AJ299" s="104">
        <v>7616671.2153290231</v>
      </c>
      <c r="AK299" s="94">
        <v>47892770.176747143</v>
      </c>
      <c r="AL299" s="92">
        <v>3129.4282656003097</v>
      </c>
      <c r="AM299" s="105">
        <v>3359106.9778518975</v>
      </c>
      <c r="AN299" s="106">
        <v>7.5428490192902597E-2</v>
      </c>
      <c r="AO299" s="105">
        <v>210.14519782612115</v>
      </c>
      <c r="AP299" s="107">
        <v>6.7569447588954112E-2</v>
      </c>
      <c r="AQ299" s="107">
        <v>0.11909888910483968</v>
      </c>
    </row>
    <row r="300" spans="1:43" x14ac:dyDescent="0.25">
      <c r="A300" s="95">
        <v>980</v>
      </c>
      <c r="B300" s="87" t="s">
        <v>298</v>
      </c>
      <c r="C300" s="248">
        <v>33352</v>
      </c>
      <c r="D300" s="200">
        <v>805.67902630157539</v>
      </c>
      <c r="E300" s="200">
        <v>115.38227046333691</v>
      </c>
      <c r="F300" s="200">
        <v>51.932048732081938</v>
      </c>
      <c r="G300" s="200">
        <v>12.701547922234795</v>
      </c>
      <c r="H300" s="282">
        <v>-107.42729071719837</v>
      </c>
      <c r="I300" s="367">
        <v>878.26760270203067</v>
      </c>
      <c r="J300" s="402">
        <v>0.91675922529869847</v>
      </c>
      <c r="K300" s="99">
        <v>-675.39678307788574</v>
      </c>
      <c r="L300" s="403">
        <v>-0.43455377532542383</v>
      </c>
      <c r="M300" s="99">
        <v>-452.19078446418587</v>
      </c>
      <c r="N300" s="403">
        <v>-0.35948933712695025</v>
      </c>
      <c r="O300" s="248">
        <v>51.932048732081938</v>
      </c>
      <c r="P300" s="248">
        <v>12.701547922234795</v>
      </c>
      <c r="Q300" s="248">
        <v>64.633596654316733</v>
      </c>
      <c r="R300" s="403">
        <v>7.354472943037825E-2</v>
      </c>
      <c r="S300" s="100">
        <v>5694.9411429599422</v>
      </c>
      <c r="T300" s="259">
        <v>2656.0617454058061</v>
      </c>
      <c r="U300" s="262">
        <f t="shared" si="38"/>
        <v>0.46638967440238016</v>
      </c>
      <c r="V300" s="101">
        <f t="shared" si="39"/>
        <v>0.27281482754225628</v>
      </c>
      <c r="W300" s="260">
        <f t="shared" si="40"/>
        <v>0.3306653560374383</v>
      </c>
      <c r="X300" s="262">
        <f t="shared" si="41"/>
        <v>0.56528785157236727</v>
      </c>
      <c r="Y300" s="262">
        <f t="shared" si="42"/>
        <v>0.52368710610514613</v>
      </c>
      <c r="Z300" s="102">
        <v>20.5</v>
      </c>
      <c r="AA300" s="382">
        <f t="shared" si="43"/>
        <v>8.11</v>
      </c>
      <c r="AB300" s="263">
        <f t="shared" si="44"/>
        <v>0.39560975609756094</v>
      </c>
      <c r="AC300" s="207">
        <v>980</v>
      </c>
      <c r="AD300" s="87" t="s">
        <v>298</v>
      </c>
      <c r="AE300" s="96">
        <v>33352</v>
      </c>
      <c r="AF300" s="96">
        <v>34556604.19327236</v>
      </c>
      <c r="AG300" s="103">
        <v>7395869.7353873085</v>
      </c>
      <c r="AH300" s="93">
        <f t="shared" si="45"/>
        <v>41952473.92865967</v>
      </c>
      <c r="AI300" s="227">
        <v>-3582915</v>
      </c>
      <c r="AJ300" s="104">
        <v>13448255.665872104</v>
      </c>
      <c r="AK300" s="94">
        <v>51817814.594531775</v>
      </c>
      <c r="AL300" s="92">
        <v>1553.6643857799165</v>
      </c>
      <c r="AM300" s="105">
        <v>3241758.0228950605</v>
      </c>
      <c r="AN300" s="106">
        <v>6.6735718205415309E-2</v>
      </c>
      <c r="AO300" s="105">
        <v>92.906083872274849</v>
      </c>
      <c r="AP300" s="107">
        <v>4.238073456097502E-2</v>
      </c>
      <c r="AQ300" s="107">
        <v>0.13074206130093313</v>
      </c>
    </row>
    <row r="301" spans="1:43" x14ac:dyDescent="0.25">
      <c r="A301" s="95">
        <v>981</v>
      </c>
      <c r="B301" s="87" t="s">
        <v>299</v>
      </c>
      <c r="C301" s="248">
        <v>2314</v>
      </c>
      <c r="D301" s="200">
        <v>418.72002005907871</v>
      </c>
      <c r="E301" s="200">
        <v>195.322785254884</v>
      </c>
      <c r="F301" s="200">
        <v>203.40650539379476</v>
      </c>
      <c r="G301" s="200">
        <v>111.91379784435054</v>
      </c>
      <c r="H301" s="282">
        <v>-228.68193604148661</v>
      </c>
      <c r="I301" s="367">
        <v>700.68117251062154</v>
      </c>
      <c r="J301" s="402">
        <v>0.6259560401151516</v>
      </c>
      <c r="K301" s="99">
        <v>-1752.4186979512288</v>
      </c>
      <c r="L301" s="403">
        <v>-0.72373696983390634</v>
      </c>
      <c r="M301" s="99">
        <v>-1593.1044537776011</v>
      </c>
      <c r="N301" s="403">
        <v>-0.7918705008789596</v>
      </c>
      <c r="O301" s="248">
        <v>203.40650539379476</v>
      </c>
      <c r="P301" s="248">
        <v>111.91379784435054</v>
      </c>
      <c r="Q301" s="248">
        <v>315.3203032381453</v>
      </c>
      <c r="R301" s="403">
        <v>0.47138096801535706</v>
      </c>
      <c r="S301" s="100">
        <v>5922.1261884183232</v>
      </c>
      <c r="T301" s="259">
        <v>2264.4213761098026</v>
      </c>
      <c r="U301" s="262">
        <f t="shared" si="38"/>
        <v>0.38236628266014416</v>
      </c>
      <c r="V301" s="101">
        <f t="shared" si="39"/>
        <v>0.41422620734750371</v>
      </c>
      <c r="W301" s="260">
        <f t="shared" si="40"/>
        <v>0.30943055912781015</v>
      </c>
      <c r="X301" s="262">
        <f t="shared" si="41"/>
        <v>0.28563091986087907</v>
      </c>
      <c r="Y301" s="262">
        <f t="shared" si="42"/>
        <v>0.15709139033133765</v>
      </c>
      <c r="Z301" s="102">
        <v>22</v>
      </c>
      <c r="AA301" s="382">
        <f t="shared" si="43"/>
        <v>9.61</v>
      </c>
      <c r="AB301" s="263">
        <f t="shared" si="44"/>
        <v>0.43681818181818177</v>
      </c>
      <c r="AC301" s="207">
        <v>981</v>
      </c>
      <c r="AD301" s="87" t="s">
        <v>299</v>
      </c>
      <c r="AE301" s="96">
        <v>2314</v>
      </c>
      <c r="AF301" s="96">
        <v>2781586.9197649653</v>
      </c>
      <c r="AG301" s="103">
        <v>1873774.9126931115</v>
      </c>
      <c r="AH301" s="93">
        <f t="shared" si="45"/>
        <v>4655361.832458077</v>
      </c>
      <c r="AI301" s="227">
        <v>-529170</v>
      </c>
      <c r="AJ301" s="104">
        <v>1550281.2677906444</v>
      </c>
      <c r="AK301" s="94">
        <v>5676473.1002487214</v>
      </c>
      <c r="AL301" s="92">
        <v>2453.0998704618501</v>
      </c>
      <c r="AM301" s="105">
        <v>244263.90713051613</v>
      </c>
      <c r="AN301" s="106">
        <v>4.4965850622977088E-2</v>
      </c>
      <c r="AO301" s="105">
        <v>134.61536635676885</v>
      </c>
      <c r="AP301" s="107">
        <v>7.3979616580361895E-3</v>
      </c>
      <c r="AQ301" s="107">
        <v>9.6628423967043187E-2</v>
      </c>
    </row>
    <row r="302" spans="1:43" x14ac:dyDescent="0.25">
      <c r="A302" s="95">
        <v>989</v>
      </c>
      <c r="B302" s="87" t="s">
        <v>300</v>
      </c>
      <c r="C302" s="248">
        <v>5522</v>
      </c>
      <c r="D302" s="200">
        <v>522.47346188414303</v>
      </c>
      <c r="E302" s="200">
        <v>191.85169913804114</v>
      </c>
      <c r="F302" s="200">
        <v>22.872758776125874</v>
      </c>
      <c r="G302" s="200">
        <v>27.00605432590794</v>
      </c>
      <c r="H302" s="282">
        <v>-69.92285403839189</v>
      </c>
      <c r="I302" s="367">
        <v>694.28112008582616</v>
      </c>
      <c r="J302" s="402">
        <v>0.74215737429681072</v>
      </c>
      <c r="K302" s="99">
        <v>-2926.2524688923477</v>
      </c>
      <c r="L302" s="403">
        <v>-0.80607568828943632</v>
      </c>
      <c r="M302" s="99">
        <v>-2506.5166163611511</v>
      </c>
      <c r="N302" s="403">
        <v>-0.82750902169121199</v>
      </c>
      <c r="O302" s="248">
        <v>22.872758776125874</v>
      </c>
      <c r="P302" s="248">
        <v>27.00605432590794</v>
      </c>
      <c r="Q302" s="248">
        <v>49.878813102033817</v>
      </c>
      <c r="R302" s="403">
        <v>7.0851309521736822E-2</v>
      </c>
      <c r="S302" s="100">
        <v>7215.0307859471204</v>
      </c>
      <c r="T302" s="259">
        <v>2452.8220191430023</v>
      </c>
      <c r="U302" s="262">
        <f t="shared" si="38"/>
        <v>0.33996002122685598</v>
      </c>
      <c r="V302" s="101">
        <f t="shared" si="39"/>
        <v>0.50180431607166109</v>
      </c>
      <c r="W302" s="260">
        <f t="shared" si="40"/>
        <v>0.28305401479085007</v>
      </c>
      <c r="X302" s="262">
        <f t="shared" si="41"/>
        <v>0.19176209887940127</v>
      </c>
      <c r="Y302" s="262">
        <f t="shared" si="42"/>
        <v>0.17798545190839191</v>
      </c>
      <c r="Z302" s="102">
        <v>22.5</v>
      </c>
      <c r="AA302" s="382">
        <f t="shared" si="43"/>
        <v>10.11</v>
      </c>
      <c r="AB302" s="263">
        <f t="shared" si="44"/>
        <v>0.44933333333333331</v>
      </c>
      <c r="AC302" s="207">
        <v>989</v>
      </c>
      <c r="AD302" s="87" t="s">
        <v>300</v>
      </c>
      <c r="AE302" s="96">
        <v>5522</v>
      </c>
      <c r="AF302" s="96">
        <v>12418012.203735694</v>
      </c>
      <c r="AG302" s="103">
        <v>4308071.0083348183</v>
      </c>
      <c r="AH302" s="93">
        <f t="shared" si="45"/>
        <v>16726083.212070514</v>
      </c>
      <c r="AI302" s="227">
        <v>-386114</v>
      </c>
      <c r="AJ302" s="104">
        <v>3652617.2662669653</v>
      </c>
      <c r="AK302" s="94">
        <v>19992586.478337478</v>
      </c>
      <c r="AL302" s="92">
        <v>3620.5335889781741</v>
      </c>
      <c r="AM302" s="105">
        <v>1121472.2112324908</v>
      </c>
      <c r="AN302" s="106">
        <v>5.9427980529341347E-2</v>
      </c>
      <c r="AO302" s="105">
        <v>260.29244455064782</v>
      </c>
      <c r="AP302" s="107">
        <v>5.3196811134439637E-2</v>
      </c>
      <c r="AQ302" s="107">
        <v>9.9408065771336096E-2</v>
      </c>
    </row>
    <row r="303" spans="1:43" x14ac:dyDescent="0.25">
      <c r="A303" s="95">
        <v>992</v>
      </c>
      <c r="B303" s="87" t="s">
        <v>301</v>
      </c>
      <c r="C303" s="248">
        <v>18577</v>
      </c>
      <c r="D303" s="200">
        <v>402.09741613020094</v>
      </c>
      <c r="E303" s="200">
        <v>146.28432123237243</v>
      </c>
      <c r="F303" s="200">
        <v>263.98693786008118</v>
      </c>
      <c r="G303" s="200">
        <v>236.92503485970363</v>
      </c>
      <c r="H303" s="282">
        <v>-45.474188512676967</v>
      </c>
      <c r="I303" s="367">
        <v>1003.8195215696813</v>
      </c>
      <c r="J303" s="402">
        <v>0.40855386805083499</v>
      </c>
      <c r="K303" s="99">
        <v>-1785.4142801619496</v>
      </c>
      <c r="L303" s="403">
        <v>-0.64464439884309288</v>
      </c>
      <c r="M303" s="99">
        <v>-1921.899172590347</v>
      </c>
      <c r="N303" s="403">
        <v>-0.8269802038084868</v>
      </c>
      <c r="O303" s="248">
        <v>263.98693786008118</v>
      </c>
      <c r="P303" s="248">
        <v>236.92503485970363</v>
      </c>
      <c r="Q303" s="248">
        <v>500.91197271978479</v>
      </c>
      <c r="R303" s="403">
        <v>0.50895508351482666</v>
      </c>
      <c r="S303" s="100">
        <v>6843.9871884588474</v>
      </c>
      <c r="T303" s="259">
        <v>3038.8357828195917</v>
      </c>
      <c r="U303" s="262">
        <f t="shared" si="38"/>
        <v>0.44401541077459078</v>
      </c>
      <c r="V303" s="101">
        <f t="shared" si="39"/>
        <v>0.4075451523981769</v>
      </c>
      <c r="W303" s="260">
        <f t="shared" si="40"/>
        <v>0.33033029532062597</v>
      </c>
      <c r="X303" s="262">
        <f t="shared" si="41"/>
        <v>0.35989077751262133</v>
      </c>
      <c r="Y303" s="262">
        <f t="shared" si="42"/>
        <v>0.18030311712760619</v>
      </c>
      <c r="Z303" s="102">
        <v>21.5</v>
      </c>
      <c r="AA303" s="382">
        <f t="shared" si="43"/>
        <v>9.11</v>
      </c>
      <c r="AB303" s="263">
        <f t="shared" si="44"/>
        <v>0.42372093023255814</v>
      </c>
      <c r="AC303" s="207">
        <v>992</v>
      </c>
      <c r="AD303" s="87" t="s">
        <v>301</v>
      </c>
      <c r="AE303" s="96">
        <v>18577</v>
      </c>
      <c r="AF303" s="96">
        <v>36625421.643078066</v>
      </c>
      <c r="AG303" s="103">
        <v>6547462.985583555</v>
      </c>
      <c r="AH303" s="93">
        <f t="shared" si="45"/>
        <v>43172884.628661618</v>
      </c>
      <c r="AI303" s="227">
        <v>-844774</v>
      </c>
      <c r="AJ303" s="104">
        <v>9487485.7061068919</v>
      </c>
      <c r="AK303" s="94">
        <v>51815596.334768511</v>
      </c>
      <c r="AL303" s="92">
        <v>2789.233801731631</v>
      </c>
      <c r="AM303" s="105">
        <v>1990928.3250581995</v>
      </c>
      <c r="AN303" s="106">
        <v>3.9958687224372236E-2</v>
      </c>
      <c r="AO303" s="105">
        <v>134.04232772628529</v>
      </c>
      <c r="AP303" s="107">
        <v>1.492270753344993E-2</v>
      </c>
      <c r="AQ303" s="107">
        <v>0.11671711656096706</v>
      </c>
    </row>
    <row r="304" spans="1:43" s="203" customFormat="1" x14ac:dyDescent="0.25">
      <c r="A304" s="264"/>
      <c r="B304" s="265"/>
      <c r="C304" s="249"/>
      <c r="D304" s="73"/>
      <c r="E304" s="44"/>
      <c r="F304" s="60"/>
      <c r="G304" s="44"/>
      <c r="H304" s="35"/>
      <c r="I304" s="368"/>
      <c r="J304" s="371"/>
      <c r="K304" s="59"/>
      <c r="L304" s="59"/>
      <c r="M304" s="59"/>
      <c r="N304" s="59"/>
      <c r="O304" s="59"/>
      <c r="P304" s="59"/>
      <c r="Q304" s="59"/>
      <c r="R304" s="59"/>
      <c r="S304" s="67"/>
      <c r="T304" s="66"/>
      <c r="U304" s="51"/>
      <c r="V304" s="51"/>
      <c r="W304" s="246"/>
      <c r="X304" s="51"/>
      <c r="Y304" s="51"/>
      <c r="Z304" s="51"/>
      <c r="AA304" s="51"/>
      <c r="AB304" s="51"/>
      <c r="AC304" s="266"/>
      <c r="AD304" s="265"/>
      <c r="AE304" s="249"/>
      <c r="AF304" s="73"/>
      <c r="AG304" s="60"/>
      <c r="AH304" s="31"/>
      <c r="AI304" s="150"/>
      <c r="AJ304" s="44"/>
      <c r="AK304" s="60"/>
      <c r="AL304" s="59"/>
      <c r="AM304" s="246"/>
      <c r="AN304" s="246"/>
      <c r="AO304" s="246"/>
      <c r="AP304" s="246"/>
      <c r="AQ304" s="246"/>
    </row>
    <row r="305" spans="1:43" s="203" customFormat="1" x14ac:dyDescent="0.25">
      <c r="A305" s="264"/>
      <c r="B305" s="265"/>
      <c r="C305" s="249"/>
      <c r="D305" s="73"/>
      <c r="E305" s="44"/>
      <c r="F305" s="60"/>
      <c r="G305" s="44"/>
      <c r="H305" s="35"/>
      <c r="I305" s="368"/>
      <c r="J305" s="371"/>
      <c r="K305" s="59"/>
      <c r="L305" s="59"/>
      <c r="M305" s="59"/>
      <c r="N305" s="59"/>
      <c r="O305" s="59"/>
      <c r="P305" s="59"/>
      <c r="Q305" s="59"/>
      <c r="R305" s="59"/>
      <c r="S305" s="59"/>
      <c r="T305" s="66"/>
      <c r="U305" s="60"/>
      <c r="V305" s="71"/>
      <c r="W305" s="246"/>
      <c r="X305" s="60"/>
      <c r="Y305" s="60"/>
      <c r="Z305" s="60"/>
      <c r="AA305" s="60"/>
      <c r="AB305" s="60"/>
      <c r="AC305" s="266"/>
      <c r="AD305" s="265"/>
      <c r="AE305" s="249"/>
      <c r="AF305" s="73"/>
      <c r="AG305" s="60"/>
      <c r="AH305" s="31"/>
      <c r="AI305" s="150"/>
      <c r="AJ305" s="44"/>
      <c r="AK305" s="60"/>
      <c r="AL305" s="59"/>
      <c r="AM305" s="246"/>
      <c r="AN305" s="246"/>
      <c r="AO305" s="246"/>
      <c r="AP305" s="246"/>
      <c r="AQ305" s="246"/>
    </row>
    <row r="306" spans="1:43" s="203" customFormat="1" x14ac:dyDescent="0.25">
      <c r="A306" s="264"/>
      <c r="B306" s="265"/>
      <c r="C306" s="249"/>
      <c r="D306" s="73"/>
      <c r="E306" s="44"/>
      <c r="F306" s="60"/>
      <c r="G306" s="44"/>
      <c r="H306" s="35"/>
      <c r="I306" s="368"/>
      <c r="J306" s="371"/>
      <c r="K306" s="59"/>
      <c r="L306" s="59"/>
      <c r="M306" s="59"/>
      <c r="N306" s="59"/>
      <c r="O306" s="59"/>
      <c r="P306" s="59"/>
      <c r="Q306" s="59"/>
      <c r="R306" s="59"/>
      <c r="S306" s="59"/>
      <c r="T306" s="66"/>
      <c r="U306" s="60"/>
      <c r="V306" s="71"/>
      <c r="W306" s="246"/>
      <c r="X306" s="60"/>
      <c r="Y306" s="60"/>
      <c r="Z306" s="60"/>
      <c r="AA306" s="60"/>
      <c r="AB306" s="60"/>
      <c r="AC306" s="266"/>
      <c r="AD306" s="265"/>
      <c r="AE306" s="249"/>
      <c r="AF306" s="73"/>
      <c r="AG306" s="60"/>
      <c r="AH306" s="31"/>
      <c r="AI306" s="150"/>
      <c r="AJ306" s="44"/>
      <c r="AK306" s="60"/>
      <c r="AL306" s="59"/>
      <c r="AM306" s="246"/>
      <c r="AN306" s="246"/>
      <c r="AO306" s="246"/>
      <c r="AP306" s="246"/>
      <c r="AQ306" s="246"/>
    </row>
    <row r="307" spans="1:43" s="203" customFormat="1" x14ac:dyDescent="0.25">
      <c r="A307" s="264"/>
      <c r="B307" s="265"/>
      <c r="C307" s="249"/>
      <c r="D307" s="73"/>
      <c r="E307" s="44"/>
      <c r="F307" s="60"/>
      <c r="G307" s="44"/>
      <c r="H307" s="35"/>
      <c r="I307" s="368"/>
      <c r="J307" s="371"/>
      <c r="K307" s="59"/>
      <c r="L307" s="59"/>
      <c r="M307" s="59"/>
      <c r="N307" s="59"/>
      <c r="O307" s="59"/>
      <c r="P307" s="59"/>
      <c r="Q307" s="59"/>
      <c r="R307" s="59"/>
      <c r="S307" s="59"/>
      <c r="T307" s="66"/>
      <c r="U307" s="60"/>
      <c r="V307" s="71"/>
      <c r="W307" s="246"/>
      <c r="X307" s="60"/>
      <c r="Y307" s="60"/>
      <c r="Z307" s="60"/>
      <c r="AA307" s="60"/>
      <c r="AB307" s="60"/>
      <c r="AC307" s="266"/>
      <c r="AD307" s="265"/>
      <c r="AE307" s="249"/>
      <c r="AF307" s="73"/>
      <c r="AG307" s="60"/>
      <c r="AH307" s="31"/>
      <c r="AI307" s="150"/>
      <c r="AJ307" s="44"/>
      <c r="AK307" s="60"/>
      <c r="AL307" s="59"/>
      <c r="AM307" s="246"/>
      <c r="AN307" s="246"/>
      <c r="AO307" s="246"/>
      <c r="AP307" s="246"/>
      <c r="AQ307" s="246"/>
    </row>
    <row r="308" spans="1:43" s="203" customFormat="1" x14ac:dyDescent="0.25">
      <c r="A308" s="267"/>
      <c r="B308" s="268"/>
      <c r="C308" s="60"/>
      <c r="D308" s="73"/>
      <c r="E308" s="44"/>
      <c r="F308" s="60"/>
      <c r="G308" s="44"/>
      <c r="H308" s="35"/>
      <c r="I308" s="368"/>
      <c r="J308" s="371"/>
      <c r="K308" s="59"/>
      <c r="L308" s="59"/>
      <c r="M308" s="59"/>
      <c r="N308" s="59"/>
      <c r="O308" s="59"/>
      <c r="P308" s="59"/>
      <c r="Q308" s="59"/>
      <c r="R308" s="59"/>
      <c r="S308" s="59"/>
      <c r="T308" s="66"/>
      <c r="U308" s="60"/>
      <c r="V308" s="71"/>
      <c r="W308" s="246"/>
      <c r="X308" s="60"/>
      <c r="Y308" s="60"/>
      <c r="Z308" s="60"/>
      <c r="AA308" s="60"/>
      <c r="AB308" s="60"/>
      <c r="AC308" s="269"/>
      <c r="AD308" s="268"/>
      <c r="AE308" s="60"/>
      <c r="AF308" s="73"/>
      <c r="AG308" s="60"/>
      <c r="AH308" s="31"/>
      <c r="AI308" s="150"/>
      <c r="AJ308" s="44"/>
      <c r="AK308" s="60"/>
      <c r="AL308" s="59"/>
      <c r="AM308" s="246"/>
      <c r="AN308" s="246"/>
      <c r="AO308" s="246"/>
      <c r="AP308" s="246"/>
      <c r="AQ308" s="246"/>
    </row>
    <row r="309" spans="1:43" s="203" customFormat="1" x14ac:dyDescent="0.25">
      <c r="A309" s="267"/>
      <c r="B309" s="268"/>
      <c r="C309" s="60"/>
      <c r="D309" s="73"/>
      <c r="E309" s="124"/>
      <c r="F309" s="60"/>
      <c r="G309" s="124"/>
      <c r="H309" s="37"/>
      <c r="I309" s="368"/>
      <c r="J309" s="371"/>
      <c r="K309" s="59"/>
      <c r="L309" s="59"/>
      <c r="M309" s="59"/>
      <c r="N309" s="59"/>
      <c r="O309" s="59"/>
      <c r="P309" s="59"/>
      <c r="Q309" s="59"/>
      <c r="R309" s="59"/>
      <c r="S309" s="59"/>
      <c r="T309" s="66"/>
      <c r="U309" s="60"/>
      <c r="V309" s="71"/>
      <c r="W309" s="246"/>
      <c r="X309" s="60"/>
      <c r="Y309" s="60"/>
      <c r="Z309" s="60"/>
      <c r="AA309" s="60"/>
      <c r="AB309" s="60"/>
      <c r="AC309" s="269"/>
      <c r="AD309" s="268"/>
      <c r="AE309" s="60"/>
      <c r="AF309" s="73"/>
      <c r="AG309" s="60"/>
      <c r="AH309" s="124"/>
      <c r="AI309" s="14"/>
      <c r="AJ309" s="124"/>
      <c r="AK309" s="60"/>
      <c r="AL309" s="59"/>
      <c r="AM309" s="246"/>
      <c r="AN309" s="246"/>
      <c r="AO309" s="246"/>
      <c r="AP309" s="246"/>
      <c r="AQ309" s="246"/>
    </row>
    <row r="310" spans="1:43" s="203" customFormat="1" x14ac:dyDescent="0.25">
      <c r="A310" s="267"/>
      <c r="B310" s="268"/>
      <c r="C310" s="60"/>
      <c r="D310" s="73"/>
      <c r="E310" s="124"/>
      <c r="F310" s="60"/>
      <c r="G310" s="124"/>
      <c r="H310" s="37"/>
      <c r="I310" s="368"/>
      <c r="J310" s="371"/>
      <c r="K310" s="59"/>
      <c r="L310" s="59"/>
      <c r="M310" s="59"/>
      <c r="N310" s="59"/>
      <c r="O310" s="59"/>
      <c r="P310" s="59"/>
      <c r="Q310" s="59"/>
      <c r="R310" s="59"/>
      <c r="S310" s="59"/>
      <c r="T310" s="66"/>
      <c r="U310" s="60"/>
      <c r="V310" s="71"/>
      <c r="W310" s="246"/>
      <c r="X310" s="60"/>
      <c r="Y310" s="60"/>
      <c r="Z310" s="60"/>
      <c r="AA310" s="60"/>
      <c r="AB310" s="60"/>
      <c r="AC310" s="269"/>
      <c r="AD310" s="268"/>
      <c r="AE310" s="60"/>
      <c r="AF310" s="73"/>
      <c r="AG310" s="60"/>
      <c r="AH310" s="124"/>
      <c r="AI310" s="14"/>
      <c r="AJ310" s="124"/>
      <c r="AK310" s="60"/>
      <c r="AL310" s="59"/>
      <c r="AM310" s="246"/>
      <c r="AN310" s="246"/>
      <c r="AO310" s="246"/>
      <c r="AP310" s="246"/>
      <c r="AQ310" s="246"/>
    </row>
    <row r="311" spans="1:43" s="203" customFormat="1" x14ac:dyDescent="0.25">
      <c r="A311" s="267"/>
      <c r="B311" s="268"/>
      <c r="C311" s="60"/>
      <c r="D311" s="73"/>
      <c r="E311" s="124"/>
      <c r="F311" s="60"/>
      <c r="G311" s="124"/>
      <c r="H311" s="37"/>
      <c r="I311" s="368"/>
      <c r="J311" s="371"/>
      <c r="K311" s="59"/>
      <c r="L311" s="59"/>
      <c r="M311" s="59"/>
      <c r="N311" s="59"/>
      <c r="O311" s="59"/>
      <c r="P311" s="59"/>
      <c r="Q311" s="59"/>
      <c r="R311" s="59"/>
      <c r="S311" s="59"/>
      <c r="T311" s="66"/>
      <c r="U311" s="60"/>
      <c r="V311" s="71"/>
      <c r="W311" s="246"/>
      <c r="X311" s="60"/>
      <c r="Y311" s="60"/>
      <c r="Z311" s="60"/>
      <c r="AA311" s="60"/>
      <c r="AB311" s="60"/>
      <c r="AC311" s="269"/>
      <c r="AD311" s="268"/>
      <c r="AE311" s="60"/>
      <c r="AF311" s="73"/>
      <c r="AG311" s="60"/>
      <c r="AH311" s="124"/>
      <c r="AI311" s="14"/>
      <c r="AJ311" s="124"/>
      <c r="AK311" s="60"/>
      <c r="AL311" s="59"/>
      <c r="AM311" s="246"/>
      <c r="AN311" s="246"/>
      <c r="AO311" s="246"/>
      <c r="AP311" s="246"/>
      <c r="AQ311" s="246"/>
    </row>
    <row r="312" spans="1:43" s="203" customFormat="1" x14ac:dyDescent="0.25">
      <c r="A312" s="267"/>
      <c r="B312" s="268"/>
      <c r="C312" s="60"/>
      <c r="D312" s="73"/>
      <c r="E312" s="124"/>
      <c r="F312" s="60"/>
      <c r="G312" s="124"/>
      <c r="H312" s="37"/>
      <c r="I312" s="368"/>
      <c r="J312" s="371"/>
      <c r="K312" s="59"/>
      <c r="L312" s="59"/>
      <c r="M312" s="59"/>
      <c r="N312" s="59"/>
      <c r="O312" s="59"/>
      <c r="P312" s="59"/>
      <c r="Q312" s="59"/>
      <c r="R312" s="59"/>
      <c r="S312" s="59"/>
      <c r="T312" s="66"/>
      <c r="U312" s="60"/>
      <c r="V312" s="71"/>
      <c r="W312" s="246"/>
      <c r="X312" s="60"/>
      <c r="Y312" s="60"/>
      <c r="Z312" s="60"/>
      <c r="AA312" s="60"/>
      <c r="AB312" s="60"/>
      <c r="AC312" s="269"/>
      <c r="AD312" s="268"/>
      <c r="AE312" s="60"/>
      <c r="AF312" s="73"/>
      <c r="AG312" s="60"/>
      <c r="AH312" s="124"/>
      <c r="AI312" s="14"/>
      <c r="AJ312" s="124"/>
      <c r="AK312" s="60"/>
      <c r="AL312" s="59"/>
      <c r="AM312" s="246"/>
      <c r="AN312" s="246"/>
      <c r="AO312" s="246"/>
      <c r="AP312" s="246"/>
      <c r="AQ312" s="246"/>
    </row>
    <row r="313" spans="1:43" s="203" customFormat="1" x14ac:dyDescent="0.25">
      <c r="A313" s="267"/>
      <c r="B313" s="268"/>
      <c r="C313" s="60"/>
      <c r="D313" s="73"/>
      <c r="E313" s="124"/>
      <c r="F313" s="60"/>
      <c r="G313" s="124"/>
      <c r="H313" s="37"/>
      <c r="I313" s="368"/>
      <c r="J313" s="371"/>
      <c r="K313" s="59"/>
      <c r="L313" s="59"/>
      <c r="M313" s="59"/>
      <c r="N313" s="59"/>
      <c r="O313" s="59"/>
      <c r="P313" s="59"/>
      <c r="Q313" s="59"/>
      <c r="R313" s="59"/>
      <c r="S313" s="59"/>
      <c r="T313" s="66"/>
      <c r="U313" s="60"/>
      <c r="V313" s="71"/>
      <c r="W313" s="246"/>
      <c r="X313" s="60"/>
      <c r="Y313" s="60"/>
      <c r="Z313" s="60"/>
      <c r="AA313" s="60"/>
      <c r="AB313" s="60"/>
      <c r="AC313" s="269"/>
      <c r="AD313" s="268"/>
      <c r="AE313" s="60"/>
      <c r="AF313" s="73"/>
      <c r="AG313" s="60"/>
      <c r="AH313" s="124"/>
      <c r="AI313" s="14"/>
      <c r="AJ313" s="124"/>
      <c r="AK313" s="60"/>
      <c r="AL313" s="59"/>
      <c r="AM313" s="246"/>
      <c r="AN313" s="246"/>
      <c r="AO313" s="246"/>
      <c r="AP313" s="246"/>
      <c r="AQ313" s="246"/>
    </row>
    <row r="314" spans="1:43" s="203" customFormat="1" x14ac:dyDescent="0.25">
      <c r="A314" s="267"/>
      <c r="B314" s="268"/>
      <c r="C314" s="60"/>
      <c r="D314" s="73"/>
      <c r="E314" s="124"/>
      <c r="F314" s="60"/>
      <c r="G314" s="124"/>
      <c r="H314" s="37"/>
      <c r="I314" s="368"/>
      <c r="J314" s="371"/>
      <c r="K314" s="59"/>
      <c r="L314" s="59"/>
      <c r="M314" s="59"/>
      <c r="N314" s="59"/>
      <c r="O314" s="59"/>
      <c r="P314" s="59"/>
      <c r="Q314" s="59"/>
      <c r="R314" s="59"/>
      <c r="S314" s="59"/>
      <c r="T314" s="66"/>
      <c r="U314" s="60"/>
      <c r="V314" s="71"/>
      <c r="W314" s="246"/>
      <c r="X314" s="60"/>
      <c r="Y314" s="60"/>
      <c r="Z314" s="60"/>
      <c r="AA314" s="60"/>
      <c r="AB314" s="60"/>
      <c r="AC314" s="269"/>
      <c r="AD314" s="268"/>
      <c r="AE314" s="60"/>
      <c r="AF314" s="73"/>
      <c r="AG314" s="60"/>
      <c r="AH314" s="124"/>
      <c r="AI314" s="14"/>
      <c r="AJ314" s="124"/>
      <c r="AK314" s="60"/>
      <c r="AL314" s="59"/>
      <c r="AM314" s="246"/>
      <c r="AN314" s="246"/>
      <c r="AO314" s="246"/>
      <c r="AP314" s="246"/>
      <c r="AQ314" s="246"/>
    </row>
    <row r="315" spans="1:43" s="203" customFormat="1" x14ac:dyDescent="0.25">
      <c r="A315" s="267"/>
      <c r="B315" s="268"/>
      <c r="C315" s="60"/>
      <c r="D315" s="73"/>
      <c r="E315" s="124"/>
      <c r="F315" s="60"/>
      <c r="G315" s="124"/>
      <c r="H315" s="37"/>
      <c r="I315" s="368"/>
      <c r="J315" s="371"/>
      <c r="K315" s="59"/>
      <c r="L315" s="59"/>
      <c r="M315" s="59"/>
      <c r="N315" s="59"/>
      <c r="O315" s="59"/>
      <c r="P315" s="59"/>
      <c r="Q315" s="59"/>
      <c r="R315" s="59"/>
      <c r="S315" s="59"/>
      <c r="T315" s="66"/>
      <c r="U315" s="60"/>
      <c r="V315" s="71"/>
      <c r="W315" s="246"/>
      <c r="X315" s="60"/>
      <c r="Y315" s="60"/>
      <c r="Z315" s="60"/>
      <c r="AA315" s="60"/>
      <c r="AB315" s="60"/>
      <c r="AC315" s="269"/>
      <c r="AD315" s="268"/>
      <c r="AE315" s="60"/>
      <c r="AF315" s="73"/>
      <c r="AG315" s="60"/>
      <c r="AH315" s="124"/>
      <c r="AI315" s="14"/>
      <c r="AJ315" s="124"/>
      <c r="AK315" s="60"/>
      <c r="AL315" s="59"/>
      <c r="AM315" s="246"/>
      <c r="AN315" s="246"/>
      <c r="AO315" s="246"/>
      <c r="AP315" s="246"/>
      <c r="AQ315" s="246"/>
    </row>
    <row r="316" spans="1:43" s="203" customFormat="1" x14ac:dyDescent="0.25">
      <c r="A316" s="267"/>
      <c r="B316" s="268"/>
      <c r="C316" s="60"/>
      <c r="D316" s="73"/>
      <c r="E316" s="124"/>
      <c r="F316" s="60"/>
      <c r="G316" s="124"/>
      <c r="H316" s="37"/>
      <c r="I316" s="368"/>
      <c r="J316" s="371"/>
      <c r="K316" s="59"/>
      <c r="L316" s="59"/>
      <c r="M316" s="59"/>
      <c r="N316" s="59"/>
      <c r="O316" s="59"/>
      <c r="P316" s="59"/>
      <c r="Q316" s="59"/>
      <c r="R316" s="59"/>
      <c r="S316" s="59"/>
      <c r="T316" s="66"/>
      <c r="U316" s="60"/>
      <c r="V316" s="71"/>
      <c r="W316" s="246"/>
      <c r="X316" s="60"/>
      <c r="Y316" s="60"/>
      <c r="Z316" s="60"/>
      <c r="AA316" s="60"/>
      <c r="AB316" s="60"/>
      <c r="AC316" s="269"/>
      <c r="AD316" s="268"/>
      <c r="AE316" s="60"/>
      <c r="AF316" s="73"/>
      <c r="AG316" s="60"/>
      <c r="AH316" s="124"/>
      <c r="AI316" s="14"/>
      <c r="AJ316" s="124"/>
      <c r="AK316" s="60"/>
      <c r="AL316" s="59"/>
      <c r="AM316" s="246"/>
      <c r="AN316" s="246"/>
      <c r="AO316" s="246"/>
      <c r="AP316" s="246"/>
      <c r="AQ316" s="246"/>
    </row>
    <row r="317" spans="1:43" s="203" customFormat="1" x14ac:dyDescent="0.25">
      <c r="A317" s="267"/>
      <c r="B317" s="268"/>
      <c r="C317" s="60"/>
      <c r="D317" s="73"/>
      <c r="E317" s="124"/>
      <c r="F317" s="60"/>
      <c r="G317" s="124"/>
      <c r="H317" s="37"/>
      <c r="I317" s="368"/>
      <c r="J317" s="371"/>
      <c r="K317" s="59"/>
      <c r="L317" s="59"/>
      <c r="M317" s="59"/>
      <c r="N317" s="59"/>
      <c r="O317" s="59"/>
      <c r="P317" s="59"/>
      <c r="Q317" s="59"/>
      <c r="R317" s="59"/>
      <c r="S317" s="59"/>
      <c r="T317" s="66"/>
      <c r="U317" s="60"/>
      <c r="V317" s="71"/>
      <c r="W317" s="246"/>
      <c r="X317" s="60"/>
      <c r="Y317" s="60"/>
      <c r="Z317" s="60"/>
      <c r="AA317" s="60"/>
      <c r="AB317" s="60"/>
      <c r="AC317" s="269"/>
      <c r="AD317" s="268"/>
      <c r="AE317" s="60"/>
      <c r="AF317" s="73"/>
      <c r="AG317" s="60"/>
      <c r="AH317" s="124"/>
      <c r="AI317" s="14"/>
      <c r="AJ317" s="124"/>
      <c r="AK317" s="60"/>
      <c r="AL317" s="59"/>
      <c r="AM317" s="246"/>
      <c r="AN317" s="246"/>
      <c r="AO317" s="246"/>
      <c r="AP317" s="246"/>
      <c r="AQ317" s="246"/>
    </row>
    <row r="318" spans="1:43" s="203" customFormat="1" x14ac:dyDescent="0.25">
      <c r="A318" s="270"/>
      <c r="B318" s="268"/>
      <c r="C318" s="60"/>
      <c r="D318" s="73"/>
      <c r="E318" s="124"/>
      <c r="F318" s="60"/>
      <c r="G318" s="124"/>
      <c r="H318" s="37"/>
      <c r="I318" s="368"/>
      <c r="J318" s="371"/>
      <c r="K318" s="59"/>
      <c r="L318" s="59"/>
      <c r="M318" s="59"/>
      <c r="N318" s="59"/>
      <c r="O318" s="59"/>
      <c r="P318" s="59"/>
      <c r="Q318" s="59"/>
      <c r="R318" s="59"/>
      <c r="S318" s="59"/>
      <c r="T318" s="66"/>
      <c r="U318" s="60"/>
      <c r="V318" s="71"/>
      <c r="W318" s="246"/>
      <c r="X318" s="60"/>
      <c r="Y318" s="60"/>
      <c r="Z318" s="60"/>
      <c r="AA318" s="60"/>
      <c r="AB318" s="60"/>
      <c r="AC318" s="271"/>
      <c r="AD318" s="268"/>
      <c r="AE318" s="60"/>
      <c r="AF318" s="73"/>
      <c r="AG318" s="60"/>
      <c r="AH318" s="124"/>
      <c r="AI318" s="14"/>
      <c r="AJ318" s="124"/>
      <c r="AK318" s="60"/>
      <c r="AL318" s="59"/>
      <c r="AM318" s="246"/>
      <c r="AN318" s="246"/>
      <c r="AO318" s="246"/>
      <c r="AP318" s="246"/>
      <c r="AQ318" s="246"/>
    </row>
    <row r="319" spans="1:43" s="203" customFormat="1" x14ac:dyDescent="0.25">
      <c r="A319" s="270"/>
      <c r="B319" s="268"/>
      <c r="C319" s="60"/>
      <c r="D319" s="73"/>
      <c r="E319" s="124"/>
      <c r="F319" s="60"/>
      <c r="G319" s="124"/>
      <c r="H319" s="37"/>
      <c r="I319" s="368"/>
      <c r="J319" s="371"/>
      <c r="K319" s="59"/>
      <c r="L319" s="59"/>
      <c r="M319" s="59"/>
      <c r="N319" s="59"/>
      <c r="O319" s="59"/>
      <c r="P319" s="59"/>
      <c r="Q319" s="59"/>
      <c r="R319" s="59"/>
      <c r="S319" s="59"/>
      <c r="T319" s="66"/>
      <c r="U319" s="60"/>
      <c r="V319" s="71"/>
      <c r="W319" s="246"/>
      <c r="X319" s="60"/>
      <c r="Y319" s="60"/>
      <c r="Z319" s="60"/>
      <c r="AA319" s="60"/>
      <c r="AB319" s="60"/>
      <c r="AC319" s="271"/>
      <c r="AD319" s="268"/>
      <c r="AE319" s="60"/>
      <c r="AF319" s="73"/>
      <c r="AG319" s="60"/>
      <c r="AH319" s="124"/>
      <c r="AI319" s="14"/>
      <c r="AJ319" s="124"/>
      <c r="AK319" s="60"/>
      <c r="AL319" s="59"/>
      <c r="AM319" s="246"/>
      <c r="AN319" s="246"/>
      <c r="AO319" s="246"/>
      <c r="AP319" s="246"/>
      <c r="AQ319" s="246"/>
    </row>
    <row r="320" spans="1:43" s="203" customFormat="1" x14ac:dyDescent="0.25">
      <c r="A320" s="270"/>
      <c r="B320" s="272"/>
      <c r="C320" s="60"/>
      <c r="D320" s="73"/>
      <c r="E320" s="124"/>
      <c r="F320" s="60"/>
      <c r="G320" s="124"/>
      <c r="H320" s="37"/>
      <c r="I320" s="369"/>
      <c r="J320" s="371"/>
      <c r="K320" s="58"/>
      <c r="L320" s="58"/>
      <c r="M320" s="58"/>
      <c r="N320" s="58"/>
      <c r="O320" s="58"/>
      <c r="P320" s="58"/>
      <c r="Q320" s="58"/>
      <c r="R320" s="58"/>
      <c r="S320" s="59"/>
      <c r="T320" s="66"/>
      <c r="U320" s="60"/>
      <c r="V320" s="71"/>
      <c r="W320" s="246"/>
      <c r="X320" s="60"/>
      <c r="Y320" s="60"/>
      <c r="Z320" s="60"/>
      <c r="AA320" s="60"/>
      <c r="AB320" s="60"/>
      <c r="AC320" s="271"/>
      <c r="AD320" s="272"/>
      <c r="AE320" s="60"/>
      <c r="AF320" s="73"/>
      <c r="AG320" s="60"/>
      <c r="AH320" s="124"/>
      <c r="AI320" s="14"/>
      <c r="AJ320" s="124"/>
      <c r="AK320" s="73"/>
      <c r="AL320" s="58"/>
      <c r="AM320" s="246"/>
      <c r="AN320" s="246"/>
      <c r="AO320" s="246"/>
      <c r="AP320" s="246"/>
      <c r="AQ320" s="246"/>
    </row>
    <row r="321" spans="1:43" s="203" customFormat="1" x14ac:dyDescent="0.25">
      <c r="A321" s="270"/>
      <c r="B321" s="268"/>
      <c r="C321" s="60"/>
      <c r="D321" s="73"/>
      <c r="E321" s="124"/>
      <c r="F321" s="60"/>
      <c r="G321" s="124"/>
      <c r="H321" s="37"/>
      <c r="I321" s="369"/>
      <c r="J321" s="371"/>
      <c r="K321" s="58"/>
      <c r="L321" s="58"/>
      <c r="M321" s="58"/>
      <c r="N321" s="58"/>
      <c r="O321" s="58"/>
      <c r="P321" s="58"/>
      <c r="Q321" s="58"/>
      <c r="R321" s="58"/>
      <c r="S321" s="58"/>
      <c r="T321" s="66"/>
      <c r="U321" s="73"/>
      <c r="V321" s="72"/>
      <c r="W321" s="246"/>
      <c r="X321" s="73"/>
      <c r="Y321" s="73"/>
      <c r="Z321" s="73"/>
      <c r="AA321" s="73"/>
      <c r="AB321" s="73"/>
      <c r="AC321" s="271"/>
      <c r="AD321" s="268"/>
      <c r="AE321" s="60"/>
      <c r="AF321" s="73"/>
      <c r="AG321" s="60"/>
      <c r="AH321" s="124"/>
      <c r="AI321" s="14"/>
      <c r="AJ321" s="124"/>
      <c r="AK321" s="73"/>
      <c r="AL321" s="58"/>
      <c r="AM321" s="246"/>
      <c r="AN321" s="246"/>
      <c r="AO321" s="246"/>
      <c r="AP321" s="246"/>
      <c r="AQ321" s="246"/>
    </row>
    <row r="322" spans="1:43" s="203" customFormat="1" x14ac:dyDescent="0.25">
      <c r="A322" s="270"/>
      <c r="B322" s="268"/>
      <c r="C322" s="60"/>
      <c r="D322" s="73"/>
      <c r="E322" s="124"/>
      <c r="F322" s="60"/>
      <c r="G322" s="124"/>
      <c r="H322" s="37"/>
      <c r="I322" s="369"/>
      <c r="J322" s="371"/>
      <c r="K322" s="58"/>
      <c r="L322" s="58"/>
      <c r="M322" s="58"/>
      <c r="N322" s="58"/>
      <c r="O322" s="58"/>
      <c r="P322" s="58"/>
      <c r="Q322" s="58"/>
      <c r="R322" s="58"/>
      <c r="S322" s="58"/>
      <c r="T322" s="66"/>
      <c r="U322" s="73"/>
      <c r="V322" s="72"/>
      <c r="W322" s="246"/>
      <c r="X322" s="73"/>
      <c r="Y322" s="73"/>
      <c r="Z322" s="73"/>
      <c r="AA322" s="73"/>
      <c r="AB322" s="73"/>
      <c r="AC322" s="271"/>
      <c r="AD322" s="268"/>
      <c r="AE322" s="60"/>
      <c r="AF322" s="73"/>
      <c r="AG322" s="60"/>
      <c r="AH322" s="124"/>
      <c r="AI322" s="14"/>
      <c r="AJ322" s="124"/>
      <c r="AK322" s="73"/>
      <c r="AL322" s="58"/>
      <c r="AM322" s="246"/>
      <c r="AN322" s="246"/>
      <c r="AO322" s="246"/>
      <c r="AP322" s="246"/>
      <c r="AQ322" s="246"/>
    </row>
    <row r="323" spans="1:43" s="203" customFormat="1" x14ac:dyDescent="0.25">
      <c r="A323" s="270"/>
      <c r="B323" s="268"/>
      <c r="C323" s="60"/>
      <c r="D323" s="73"/>
      <c r="E323" s="124"/>
      <c r="F323" s="60"/>
      <c r="G323" s="124"/>
      <c r="H323" s="37"/>
      <c r="I323" s="369"/>
      <c r="J323" s="371"/>
      <c r="K323" s="58"/>
      <c r="L323" s="58"/>
      <c r="M323" s="58"/>
      <c r="N323" s="58"/>
      <c r="O323" s="58"/>
      <c r="P323" s="58"/>
      <c r="Q323" s="58"/>
      <c r="R323" s="58"/>
      <c r="S323" s="58"/>
      <c r="T323" s="66"/>
      <c r="U323" s="73"/>
      <c r="V323" s="72"/>
      <c r="W323" s="246"/>
      <c r="X323" s="73"/>
      <c r="Y323" s="73"/>
      <c r="Z323" s="73"/>
      <c r="AA323" s="73"/>
      <c r="AB323" s="73"/>
      <c r="AC323" s="271"/>
      <c r="AD323" s="268"/>
      <c r="AE323" s="60"/>
      <c r="AF323" s="73"/>
      <c r="AG323" s="60"/>
      <c r="AH323" s="124"/>
      <c r="AI323" s="14"/>
      <c r="AJ323" s="124"/>
      <c r="AK323" s="73"/>
      <c r="AL323" s="58"/>
      <c r="AM323" s="246"/>
      <c r="AN323" s="246"/>
      <c r="AO323" s="246"/>
      <c r="AP323" s="246"/>
      <c r="AQ323" s="246"/>
    </row>
    <row r="324" spans="1:43" s="203" customFormat="1" x14ac:dyDescent="0.25">
      <c r="A324" s="270"/>
      <c r="B324" s="268"/>
      <c r="C324" s="60"/>
      <c r="D324" s="73"/>
      <c r="E324" s="124"/>
      <c r="F324" s="60"/>
      <c r="G324" s="124"/>
      <c r="H324" s="37"/>
      <c r="I324" s="369"/>
      <c r="J324" s="371"/>
      <c r="K324" s="58"/>
      <c r="L324" s="58"/>
      <c r="M324" s="58"/>
      <c r="N324" s="58"/>
      <c r="O324" s="58"/>
      <c r="P324" s="58"/>
      <c r="Q324" s="58"/>
      <c r="R324" s="58"/>
      <c r="S324" s="58"/>
      <c r="T324" s="66"/>
      <c r="U324" s="73"/>
      <c r="V324" s="72"/>
      <c r="W324" s="246"/>
      <c r="X324" s="73"/>
      <c r="Y324" s="73"/>
      <c r="Z324" s="73"/>
      <c r="AA324" s="73"/>
      <c r="AB324" s="73"/>
      <c r="AC324" s="271"/>
      <c r="AD324" s="268"/>
      <c r="AE324" s="60"/>
      <c r="AF324" s="73"/>
      <c r="AG324" s="60"/>
      <c r="AH324" s="124"/>
      <c r="AI324" s="14"/>
      <c r="AJ324" s="124"/>
      <c r="AK324" s="73"/>
      <c r="AL324" s="58"/>
      <c r="AM324" s="246"/>
      <c r="AN324" s="246"/>
      <c r="AO324" s="246"/>
      <c r="AP324" s="246"/>
      <c r="AQ324" s="246"/>
    </row>
    <row r="325" spans="1:43" s="203" customFormat="1" x14ac:dyDescent="0.25">
      <c r="A325" s="270"/>
      <c r="B325" s="70"/>
      <c r="C325" s="60"/>
      <c r="D325" s="73"/>
      <c r="E325" s="124"/>
      <c r="F325" s="60"/>
      <c r="G325" s="124"/>
      <c r="H325" s="37"/>
      <c r="I325" s="369"/>
      <c r="J325" s="371"/>
      <c r="K325" s="58"/>
      <c r="L325" s="58"/>
      <c r="M325" s="58"/>
      <c r="N325" s="58"/>
      <c r="O325" s="58"/>
      <c r="P325" s="58"/>
      <c r="Q325" s="58"/>
      <c r="R325" s="58"/>
      <c r="S325" s="58"/>
      <c r="T325" s="66"/>
      <c r="U325" s="73"/>
      <c r="V325" s="72"/>
      <c r="W325" s="246"/>
      <c r="X325" s="73"/>
      <c r="Y325" s="73"/>
      <c r="Z325" s="73"/>
      <c r="AA325" s="73"/>
      <c r="AB325" s="73"/>
      <c r="AC325" s="271"/>
      <c r="AD325" s="70"/>
      <c r="AE325" s="60"/>
      <c r="AF325" s="73"/>
      <c r="AG325" s="60"/>
      <c r="AH325" s="124"/>
      <c r="AI325" s="14"/>
      <c r="AJ325" s="124"/>
      <c r="AK325" s="73"/>
      <c r="AL325" s="58"/>
      <c r="AM325" s="246"/>
      <c r="AN325" s="246"/>
      <c r="AO325" s="246"/>
      <c r="AP325" s="246"/>
      <c r="AQ325" s="246"/>
    </row>
    <row r="326" spans="1:43" s="203" customFormat="1" x14ac:dyDescent="0.25">
      <c r="A326" s="273"/>
      <c r="B326" s="70"/>
      <c r="C326" s="60"/>
      <c r="D326" s="73"/>
      <c r="E326" s="124"/>
      <c r="F326" s="60"/>
      <c r="G326" s="124"/>
      <c r="H326" s="37"/>
      <c r="I326" s="369"/>
      <c r="J326" s="371"/>
      <c r="K326" s="58"/>
      <c r="L326" s="58"/>
      <c r="M326" s="58"/>
      <c r="N326" s="58"/>
      <c r="O326" s="58"/>
      <c r="P326" s="58"/>
      <c r="Q326" s="58"/>
      <c r="R326" s="58"/>
      <c r="S326" s="58"/>
      <c r="T326" s="66"/>
      <c r="U326" s="73"/>
      <c r="V326" s="72"/>
      <c r="W326" s="246"/>
      <c r="X326" s="73"/>
      <c r="Y326" s="73"/>
      <c r="Z326" s="73"/>
      <c r="AA326" s="73"/>
      <c r="AB326" s="73"/>
      <c r="AC326" s="274"/>
      <c r="AD326" s="70"/>
      <c r="AE326" s="60"/>
      <c r="AF326" s="73"/>
      <c r="AG326" s="60"/>
      <c r="AH326" s="124"/>
      <c r="AI326" s="14"/>
      <c r="AJ326" s="124"/>
      <c r="AK326" s="73"/>
      <c r="AL326" s="58"/>
      <c r="AM326" s="246"/>
      <c r="AN326" s="246"/>
      <c r="AO326" s="246"/>
      <c r="AP326" s="246"/>
      <c r="AQ326" s="246"/>
    </row>
    <row r="327" spans="1:43" s="203" customFormat="1" x14ac:dyDescent="0.25">
      <c r="A327" s="270"/>
      <c r="B327" s="268"/>
      <c r="C327" s="60"/>
      <c r="D327" s="73"/>
      <c r="E327" s="124"/>
      <c r="F327" s="60"/>
      <c r="G327" s="124"/>
      <c r="H327" s="37"/>
      <c r="I327" s="369"/>
      <c r="J327" s="371"/>
      <c r="K327" s="58"/>
      <c r="L327" s="58"/>
      <c r="M327" s="58"/>
      <c r="N327" s="58"/>
      <c r="O327" s="58"/>
      <c r="P327" s="58"/>
      <c r="Q327" s="58"/>
      <c r="R327" s="58"/>
      <c r="S327" s="58"/>
      <c r="T327" s="66"/>
      <c r="U327" s="73"/>
      <c r="V327" s="72"/>
      <c r="W327" s="246"/>
      <c r="X327" s="73"/>
      <c r="Y327" s="73"/>
      <c r="Z327" s="73"/>
      <c r="AA327" s="73"/>
      <c r="AB327" s="73"/>
      <c r="AC327" s="271"/>
      <c r="AD327" s="268"/>
      <c r="AE327" s="60"/>
      <c r="AF327" s="73"/>
      <c r="AG327" s="60"/>
      <c r="AH327" s="124"/>
      <c r="AI327" s="14"/>
      <c r="AJ327" s="124"/>
      <c r="AK327" s="73"/>
      <c r="AL327" s="58"/>
      <c r="AM327" s="246"/>
      <c r="AN327" s="246"/>
      <c r="AO327" s="246"/>
      <c r="AP327" s="246"/>
      <c r="AQ327" s="246"/>
    </row>
    <row r="328" spans="1:43" s="203" customFormat="1" x14ac:dyDescent="0.25">
      <c r="A328" s="270"/>
      <c r="B328" s="268"/>
      <c r="C328" s="60"/>
      <c r="D328" s="73"/>
      <c r="E328" s="124"/>
      <c r="F328" s="60"/>
      <c r="G328" s="124"/>
      <c r="H328" s="37"/>
      <c r="I328" s="369"/>
      <c r="J328" s="371"/>
      <c r="K328" s="58"/>
      <c r="L328" s="58"/>
      <c r="M328" s="58"/>
      <c r="N328" s="58"/>
      <c r="O328" s="58"/>
      <c r="P328" s="58"/>
      <c r="Q328" s="58"/>
      <c r="R328" s="58"/>
      <c r="S328" s="58"/>
      <c r="T328" s="66"/>
      <c r="U328" s="73"/>
      <c r="V328" s="72"/>
      <c r="W328" s="246"/>
      <c r="X328" s="73"/>
      <c r="Y328" s="73"/>
      <c r="Z328" s="73"/>
      <c r="AA328" s="73"/>
      <c r="AB328" s="73"/>
      <c r="AC328" s="271"/>
      <c r="AD328" s="268"/>
      <c r="AE328" s="60"/>
      <c r="AF328" s="73"/>
      <c r="AG328" s="60"/>
      <c r="AH328" s="124"/>
      <c r="AI328" s="14"/>
      <c r="AJ328" s="124"/>
      <c r="AK328" s="73"/>
      <c r="AL328" s="58"/>
      <c r="AM328" s="246"/>
      <c r="AN328" s="246"/>
      <c r="AO328" s="246"/>
      <c r="AP328" s="246"/>
      <c r="AQ328" s="246"/>
    </row>
    <row r="329" spans="1:43" s="203" customFormat="1" x14ac:dyDescent="0.25">
      <c r="A329" s="270"/>
      <c r="B329" s="268"/>
      <c r="C329" s="60"/>
      <c r="D329" s="73"/>
      <c r="E329" s="124"/>
      <c r="F329" s="60"/>
      <c r="G329" s="124"/>
      <c r="H329" s="37"/>
      <c r="I329" s="369"/>
      <c r="J329" s="371"/>
      <c r="K329" s="58"/>
      <c r="L329" s="58"/>
      <c r="M329" s="58"/>
      <c r="N329" s="58"/>
      <c r="O329" s="58"/>
      <c r="P329" s="58"/>
      <c r="Q329" s="58"/>
      <c r="R329" s="58"/>
      <c r="S329" s="58"/>
      <c r="T329" s="66"/>
      <c r="U329" s="73"/>
      <c r="V329" s="72"/>
      <c r="W329" s="246"/>
      <c r="X329" s="73"/>
      <c r="Y329" s="73"/>
      <c r="Z329" s="73"/>
      <c r="AA329" s="73"/>
      <c r="AB329" s="73"/>
      <c r="AC329" s="271"/>
      <c r="AD329" s="268"/>
      <c r="AE329" s="60"/>
      <c r="AF329" s="73"/>
      <c r="AG329" s="60"/>
      <c r="AH329" s="124"/>
      <c r="AI329" s="14"/>
      <c r="AJ329" s="124"/>
      <c r="AK329" s="73"/>
      <c r="AL329" s="58"/>
      <c r="AM329" s="246"/>
      <c r="AN329" s="246"/>
      <c r="AO329" s="246"/>
      <c r="AP329" s="246"/>
      <c r="AQ329" s="246"/>
    </row>
    <row r="330" spans="1:43" s="203" customFormat="1" x14ac:dyDescent="0.25">
      <c r="A330" s="273"/>
      <c r="B330" s="268"/>
      <c r="C330" s="60"/>
      <c r="D330" s="73"/>
      <c r="E330" s="124"/>
      <c r="F330" s="60"/>
      <c r="G330" s="124"/>
      <c r="H330" s="37"/>
      <c r="I330" s="369"/>
      <c r="J330" s="371"/>
      <c r="K330" s="58"/>
      <c r="L330" s="58"/>
      <c r="M330" s="58"/>
      <c r="N330" s="58"/>
      <c r="O330" s="58"/>
      <c r="P330" s="58"/>
      <c r="Q330" s="58"/>
      <c r="R330" s="58"/>
      <c r="S330" s="58"/>
      <c r="T330" s="66"/>
      <c r="U330" s="73"/>
      <c r="V330" s="72"/>
      <c r="W330" s="246"/>
      <c r="X330" s="73"/>
      <c r="Y330" s="73"/>
      <c r="Z330" s="73"/>
      <c r="AA330" s="73"/>
      <c r="AB330" s="73"/>
      <c r="AC330" s="274"/>
      <c r="AD330" s="268"/>
      <c r="AE330" s="60"/>
      <c r="AF330" s="73"/>
      <c r="AG330" s="60"/>
      <c r="AH330" s="124"/>
      <c r="AI330" s="14"/>
      <c r="AJ330" s="124"/>
      <c r="AK330" s="73"/>
      <c r="AL330" s="58"/>
      <c r="AM330" s="246"/>
      <c r="AN330" s="246"/>
      <c r="AO330" s="246"/>
      <c r="AP330" s="246"/>
      <c r="AQ330" s="246"/>
    </row>
    <row r="331" spans="1:43" s="203" customFormat="1" x14ac:dyDescent="0.25">
      <c r="A331" s="270"/>
      <c r="B331" s="268"/>
      <c r="C331" s="60"/>
      <c r="D331" s="73"/>
      <c r="E331" s="124"/>
      <c r="F331" s="60"/>
      <c r="G331" s="124"/>
      <c r="H331" s="37"/>
      <c r="I331" s="369"/>
      <c r="J331" s="371"/>
      <c r="K331" s="58"/>
      <c r="L331" s="58"/>
      <c r="M331" s="58"/>
      <c r="N331" s="58"/>
      <c r="O331" s="58"/>
      <c r="P331" s="58"/>
      <c r="Q331" s="58"/>
      <c r="R331" s="58"/>
      <c r="S331" s="58"/>
      <c r="T331" s="66"/>
      <c r="U331" s="73"/>
      <c r="V331" s="72"/>
      <c r="W331" s="246"/>
      <c r="X331" s="73"/>
      <c r="Y331" s="73"/>
      <c r="Z331" s="73"/>
      <c r="AA331" s="73"/>
      <c r="AB331" s="73"/>
      <c r="AC331" s="271"/>
      <c r="AD331" s="268"/>
      <c r="AE331" s="60"/>
      <c r="AF331" s="73"/>
      <c r="AG331" s="60"/>
      <c r="AH331" s="124"/>
      <c r="AI331" s="14"/>
      <c r="AJ331" s="124"/>
      <c r="AK331" s="73"/>
      <c r="AL331" s="58"/>
      <c r="AM331" s="246"/>
      <c r="AN331" s="246"/>
      <c r="AO331" s="246"/>
      <c r="AP331" s="246"/>
      <c r="AQ331" s="246"/>
    </row>
    <row r="332" spans="1:43" s="203" customFormat="1" x14ac:dyDescent="0.25">
      <c r="A332" s="270"/>
      <c r="B332" s="268"/>
      <c r="C332" s="60"/>
      <c r="D332" s="73"/>
      <c r="E332" s="124"/>
      <c r="F332" s="60"/>
      <c r="G332" s="124"/>
      <c r="H332" s="37"/>
      <c r="I332" s="369"/>
      <c r="J332" s="371"/>
      <c r="K332" s="58"/>
      <c r="L332" s="58"/>
      <c r="M332" s="58"/>
      <c r="N332" s="58"/>
      <c r="O332" s="58"/>
      <c r="P332" s="58"/>
      <c r="Q332" s="58"/>
      <c r="R332" s="58"/>
      <c r="S332" s="58"/>
      <c r="T332" s="66"/>
      <c r="U332" s="73"/>
      <c r="V332" s="72"/>
      <c r="W332" s="246"/>
      <c r="X332" s="73"/>
      <c r="Y332" s="73"/>
      <c r="Z332" s="73"/>
      <c r="AA332" s="73"/>
      <c r="AB332" s="73"/>
      <c r="AC332" s="271"/>
      <c r="AD332" s="268"/>
      <c r="AE332" s="60"/>
      <c r="AF332" s="73"/>
      <c r="AG332" s="60"/>
      <c r="AH332" s="124"/>
      <c r="AI332" s="14"/>
      <c r="AJ332" s="124"/>
      <c r="AK332" s="73"/>
      <c r="AL332" s="58"/>
      <c r="AM332" s="246"/>
      <c r="AN332" s="246"/>
      <c r="AO332" s="246"/>
      <c r="AP332" s="246"/>
      <c r="AQ332" s="246"/>
    </row>
    <row r="333" spans="1:43" s="203" customFormat="1" x14ac:dyDescent="0.25">
      <c r="A333" s="275"/>
      <c r="B333" s="247"/>
      <c r="C333" s="120"/>
      <c r="D333" s="251"/>
      <c r="E333" s="119"/>
      <c r="F333" s="120"/>
      <c r="G333" s="119"/>
      <c r="H333" s="37"/>
      <c r="I333" s="369"/>
      <c r="J333" s="371"/>
      <c r="K333" s="58"/>
      <c r="L333" s="58"/>
      <c r="M333" s="58"/>
      <c r="N333" s="58"/>
      <c r="O333" s="58"/>
      <c r="P333" s="58"/>
      <c r="Q333" s="58"/>
      <c r="R333" s="58"/>
      <c r="S333" s="58"/>
      <c r="T333" s="66"/>
      <c r="U333" s="73"/>
      <c r="V333" s="72"/>
      <c r="W333" s="246"/>
      <c r="X333" s="73"/>
      <c r="Y333" s="73"/>
      <c r="Z333" s="73"/>
      <c r="AA333" s="73"/>
      <c r="AB333" s="73"/>
      <c r="AC333" s="276"/>
      <c r="AD333" s="247"/>
      <c r="AE333" s="120"/>
      <c r="AF333" s="251"/>
      <c r="AG333" s="120"/>
      <c r="AH333" s="24"/>
      <c r="AI333" s="18"/>
      <c r="AJ333" s="119"/>
      <c r="AK333" s="277"/>
      <c r="AL333" s="278"/>
      <c r="AM333" s="246"/>
      <c r="AN333" s="246"/>
      <c r="AO333" s="246"/>
      <c r="AP333" s="246"/>
      <c r="AQ333" s="246"/>
    </row>
    <row r="334" spans="1:43" s="203" customFormat="1" x14ac:dyDescent="0.25">
      <c r="A334" s="275"/>
      <c r="B334" s="279"/>
      <c r="C334" s="120"/>
      <c r="D334" s="251"/>
      <c r="E334" s="119"/>
      <c r="F334" s="120"/>
      <c r="G334" s="119"/>
      <c r="H334" s="37"/>
      <c r="I334" s="369"/>
      <c r="J334" s="371"/>
      <c r="K334" s="58"/>
      <c r="L334" s="58"/>
      <c r="M334" s="58"/>
      <c r="N334" s="58"/>
      <c r="O334" s="58"/>
      <c r="P334" s="58"/>
      <c r="Q334" s="58"/>
      <c r="R334" s="58"/>
      <c r="S334" s="58"/>
      <c r="T334" s="66"/>
      <c r="U334" s="73"/>
      <c r="V334" s="72"/>
      <c r="W334" s="246"/>
      <c r="X334" s="73"/>
      <c r="Y334" s="73"/>
      <c r="Z334" s="73"/>
      <c r="AA334" s="73"/>
      <c r="AB334" s="73"/>
      <c r="AC334" s="276"/>
      <c r="AD334" s="279"/>
      <c r="AE334" s="120"/>
      <c r="AF334" s="251"/>
      <c r="AG334" s="120"/>
      <c r="AH334" s="24"/>
      <c r="AI334" s="18"/>
      <c r="AJ334" s="119"/>
      <c r="AK334" s="277"/>
      <c r="AL334" s="278"/>
      <c r="AM334" s="246"/>
      <c r="AN334" s="246"/>
      <c r="AO334" s="246"/>
      <c r="AP334" s="246"/>
      <c r="AQ334" s="246"/>
    </row>
    <row r="335" spans="1:43" s="203" customFormat="1" x14ac:dyDescent="0.25">
      <c r="A335" s="21"/>
      <c r="B335" s="247"/>
      <c r="C335" s="120"/>
      <c r="D335" s="251"/>
      <c r="E335" s="119"/>
      <c r="F335" s="120"/>
      <c r="G335" s="119"/>
      <c r="H335" s="37"/>
      <c r="I335" s="369"/>
      <c r="J335" s="371"/>
      <c r="K335" s="58"/>
      <c r="L335" s="58"/>
      <c r="M335" s="58"/>
      <c r="N335" s="58"/>
      <c r="O335" s="58"/>
      <c r="P335" s="58"/>
      <c r="Q335" s="58"/>
      <c r="R335" s="58"/>
      <c r="S335" s="58"/>
      <c r="T335" s="66"/>
      <c r="U335" s="73"/>
      <c r="V335" s="72"/>
      <c r="W335" s="246"/>
      <c r="X335" s="73"/>
      <c r="Y335" s="73"/>
      <c r="Z335" s="73"/>
      <c r="AA335" s="73"/>
      <c r="AB335" s="73"/>
      <c r="AC335" s="280"/>
      <c r="AD335" s="247"/>
      <c r="AE335" s="120"/>
      <c r="AF335" s="251"/>
      <c r="AG335" s="120"/>
      <c r="AH335" s="24"/>
      <c r="AI335" s="18"/>
      <c r="AJ335" s="119"/>
      <c r="AK335" s="277"/>
      <c r="AL335" s="278"/>
      <c r="AM335" s="246"/>
      <c r="AN335" s="246"/>
      <c r="AO335" s="246"/>
      <c r="AP335" s="246"/>
      <c r="AQ335" s="246"/>
    </row>
    <row r="336" spans="1:43" s="203" customFormat="1" x14ac:dyDescent="0.25">
      <c r="A336" s="21"/>
      <c r="B336" s="247"/>
      <c r="C336" s="120"/>
      <c r="D336" s="251"/>
      <c r="E336" s="119"/>
      <c r="F336" s="120"/>
      <c r="G336" s="119"/>
      <c r="H336" s="37"/>
      <c r="I336" s="369"/>
      <c r="J336" s="371"/>
      <c r="K336" s="58"/>
      <c r="L336" s="58"/>
      <c r="M336" s="58"/>
      <c r="N336" s="58"/>
      <c r="O336" s="58"/>
      <c r="P336" s="58"/>
      <c r="Q336" s="58"/>
      <c r="R336" s="58"/>
      <c r="S336" s="58"/>
      <c r="T336" s="66"/>
      <c r="U336" s="73"/>
      <c r="V336" s="72"/>
      <c r="W336" s="246"/>
      <c r="X336" s="73"/>
      <c r="Y336" s="73"/>
      <c r="Z336" s="73"/>
      <c r="AA336" s="73"/>
      <c r="AB336" s="73"/>
      <c r="AC336" s="280"/>
      <c r="AD336" s="247"/>
      <c r="AE336" s="120"/>
      <c r="AF336" s="251"/>
      <c r="AG336" s="120"/>
      <c r="AH336" s="24"/>
      <c r="AI336" s="18"/>
      <c r="AJ336" s="119"/>
      <c r="AK336" s="277"/>
      <c r="AL336" s="278"/>
      <c r="AM336" s="246"/>
      <c r="AN336" s="246"/>
      <c r="AO336" s="246"/>
      <c r="AP336" s="246"/>
      <c r="AQ336" s="246"/>
    </row>
    <row r="337" spans="1:43" s="203" customFormat="1" x14ac:dyDescent="0.25">
      <c r="A337" s="21"/>
      <c r="B337" s="247"/>
      <c r="C337" s="120"/>
      <c r="D337" s="251"/>
      <c r="E337" s="119"/>
      <c r="F337" s="120"/>
      <c r="G337" s="119"/>
      <c r="H337" s="37"/>
      <c r="I337" s="369"/>
      <c r="J337" s="371"/>
      <c r="K337" s="58"/>
      <c r="L337" s="58"/>
      <c r="M337" s="58"/>
      <c r="N337" s="58"/>
      <c r="O337" s="58"/>
      <c r="P337" s="58"/>
      <c r="Q337" s="58"/>
      <c r="R337" s="58"/>
      <c r="S337" s="58"/>
      <c r="T337" s="66"/>
      <c r="U337" s="73"/>
      <c r="V337" s="72"/>
      <c r="W337" s="246"/>
      <c r="X337" s="73"/>
      <c r="Y337" s="73"/>
      <c r="Z337" s="73"/>
      <c r="AA337" s="73"/>
      <c r="AB337" s="73"/>
      <c r="AC337" s="280"/>
      <c r="AD337" s="247"/>
      <c r="AE337" s="120"/>
      <c r="AF337" s="251"/>
      <c r="AG337" s="120"/>
      <c r="AH337" s="24"/>
      <c r="AI337" s="18"/>
      <c r="AJ337" s="119"/>
      <c r="AK337" s="277"/>
      <c r="AL337" s="278"/>
      <c r="AM337" s="246"/>
      <c r="AN337" s="246"/>
      <c r="AO337" s="246"/>
      <c r="AP337" s="246"/>
      <c r="AQ337" s="246"/>
    </row>
    <row r="338" spans="1:43" s="203" customFormat="1" x14ac:dyDescent="0.25">
      <c r="A338" s="21"/>
      <c r="B338" s="247"/>
      <c r="C338" s="120"/>
      <c r="D338" s="251"/>
      <c r="E338" s="119"/>
      <c r="F338" s="120"/>
      <c r="G338" s="119"/>
      <c r="H338" s="37"/>
      <c r="I338" s="369"/>
      <c r="J338" s="371"/>
      <c r="K338" s="58"/>
      <c r="L338" s="58"/>
      <c r="M338" s="58"/>
      <c r="N338" s="58"/>
      <c r="O338" s="58"/>
      <c r="P338" s="58"/>
      <c r="Q338" s="58"/>
      <c r="R338" s="58"/>
      <c r="S338" s="58"/>
      <c r="T338" s="66"/>
      <c r="U338" s="73"/>
      <c r="V338" s="72"/>
      <c r="W338" s="246"/>
      <c r="X338" s="73"/>
      <c r="Y338" s="73"/>
      <c r="Z338" s="73"/>
      <c r="AA338" s="73"/>
      <c r="AB338" s="73"/>
      <c r="AC338" s="280"/>
      <c r="AD338" s="247"/>
      <c r="AE338" s="120"/>
      <c r="AF338" s="251"/>
      <c r="AG338" s="120"/>
      <c r="AH338" s="24"/>
      <c r="AI338" s="18"/>
      <c r="AJ338" s="119"/>
      <c r="AK338" s="277"/>
      <c r="AL338" s="278"/>
      <c r="AM338" s="246"/>
      <c r="AN338" s="246"/>
      <c r="AO338" s="246"/>
      <c r="AP338" s="246"/>
      <c r="AQ338" s="246"/>
    </row>
    <row r="339" spans="1:43" s="203" customFormat="1" x14ac:dyDescent="0.25">
      <c r="A339" s="21"/>
      <c r="B339" s="247"/>
      <c r="C339" s="120"/>
      <c r="D339" s="251"/>
      <c r="E339" s="119"/>
      <c r="F339" s="120"/>
      <c r="G339" s="119"/>
      <c r="H339" s="37"/>
      <c r="I339" s="369"/>
      <c r="J339" s="371"/>
      <c r="K339" s="58"/>
      <c r="L339" s="58"/>
      <c r="M339" s="58"/>
      <c r="N339" s="58"/>
      <c r="O339" s="58"/>
      <c r="P339" s="58"/>
      <c r="Q339" s="58"/>
      <c r="R339" s="58"/>
      <c r="S339" s="58"/>
      <c r="T339" s="66"/>
      <c r="U339" s="73"/>
      <c r="V339" s="72"/>
      <c r="W339" s="246"/>
      <c r="X339" s="73"/>
      <c r="Y339" s="73"/>
      <c r="Z339" s="73"/>
      <c r="AA339" s="73"/>
      <c r="AB339" s="73"/>
      <c r="AC339" s="280"/>
      <c r="AD339" s="247"/>
      <c r="AE339" s="120"/>
      <c r="AF339" s="251"/>
      <c r="AG339" s="120"/>
      <c r="AH339" s="24"/>
      <c r="AI339" s="18"/>
      <c r="AJ339" s="119"/>
      <c r="AK339" s="277"/>
      <c r="AL339" s="278"/>
      <c r="AM339" s="246"/>
      <c r="AN339" s="246"/>
      <c r="AO339" s="246"/>
      <c r="AP339" s="246"/>
      <c r="AQ339" s="246"/>
    </row>
    <row r="340" spans="1:43" s="203" customFormat="1" x14ac:dyDescent="0.25">
      <c r="A340" s="21"/>
      <c r="B340" s="247"/>
      <c r="C340" s="120"/>
      <c r="D340" s="251"/>
      <c r="E340" s="119"/>
      <c r="F340" s="120"/>
      <c r="G340" s="119"/>
      <c r="H340" s="37"/>
      <c r="I340" s="369"/>
      <c r="J340" s="371"/>
      <c r="K340" s="58"/>
      <c r="L340" s="58"/>
      <c r="M340" s="58"/>
      <c r="N340" s="58"/>
      <c r="O340" s="58"/>
      <c r="P340" s="58"/>
      <c r="Q340" s="58"/>
      <c r="R340" s="58"/>
      <c r="S340" s="58"/>
      <c r="T340" s="66"/>
      <c r="U340" s="73"/>
      <c r="V340" s="72"/>
      <c r="W340" s="246"/>
      <c r="X340" s="73"/>
      <c r="Y340" s="73"/>
      <c r="Z340" s="73"/>
      <c r="AA340" s="73"/>
      <c r="AB340" s="73"/>
      <c r="AC340" s="280"/>
      <c r="AD340" s="247"/>
      <c r="AE340" s="120"/>
      <c r="AF340" s="251"/>
      <c r="AG340" s="120"/>
      <c r="AH340" s="24"/>
      <c r="AI340" s="18"/>
      <c r="AJ340" s="119"/>
      <c r="AK340" s="277"/>
      <c r="AL340" s="278"/>
      <c r="AM340" s="246"/>
      <c r="AN340" s="246"/>
      <c r="AO340" s="246"/>
      <c r="AP340" s="246"/>
      <c r="AQ340" s="246"/>
    </row>
    <row r="341" spans="1:43" s="203" customFormat="1" x14ac:dyDescent="0.25">
      <c r="A341" s="21"/>
      <c r="B341" s="247"/>
      <c r="C341" s="120"/>
      <c r="D341" s="251"/>
      <c r="E341" s="119"/>
      <c r="F341" s="120"/>
      <c r="G341" s="119"/>
      <c r="H341" s="37"/>
      <c r="I341" s="369"/>
      <c r="J341" s="371"/>
      <c r="K341" s="58"/>
      <c r="L341" s="58"/>
      <c r="M341" s="58"/>
      <c r="N341" s="58"/>
      <c r="O341" s="58"/>
      <c r="P341" s="58"/>
      <c r="Q341" s="58"/>
      <c r="R341" s="58"/>
      <c r="S341" s="58"/>
      <c r="T341" s="66"/>
      <c r="U341" s="73"/>
      <c r="V341" s="72"/>
      <c r="W341" s="246"/>
      <c r="X341" s="73"/>
      <c r="Y341" s="73"/>
      <c r="Z341" s="73"/>
      <c r="AA341" s="73"/>
      <c r="AB341" s="73"/>
      <c r="AC341" s="280"/>
      <c r="AD341" s="247"/>
      <c r="AE341" s="120"/>
      <c r="AF341" s="251"/>
      <c r="AG341" s="120"/>
      <c r="AH341" s="24"/>
      <c r="AI341" s="18"/>
      <c r="AJ341" s="119"/>
      <c r="AK341" s="277"/>
      <c r="AL341" s="278"/>
      <c r="AM341" s="246"/>
      <c r="AN341" s="246"/>
      <c r="AO341" s="246"/>
      <c r="AP341" s="246"/>
      <c r="AQ341" s="246"/>
    </row>
    <row r="342" spans="1:43" s="203" customFormat="1" x14ac:dyDescent="0.25">
      <c r="A342" s="21"/>
      <c r="B342" s="247"/>
      <c r="C342" s="120"/>
      <c r="D342" s="251"/>
      <c r="E342" s="119"/>
      <c r="F342" s="120"/>
      <c r="G342" s="119"/>
      <c r="H342" s="37"/>
      <c r="I342" s="369"/>
      <c r="J342" s="371"/>
      <c r="K342" s="58"/>
      <c r="L342" s="58"/>
      <c r="M342" s="58"/>
      <c r="N342" s="58"/>
      <c r="O342" s="58"/>
      <c r="P342" s="58"/>
      <c r="Q342" s="58"/>
      <c r="R342" s="58"/>
      <c r="S342" s="58"/>
      <c r="T342" s="66"/>
      <c r="U342" s="73"/>
      <c r="V342" s="72"/>
      <c r="W342" s="246"/>
      <c r="X342" s="73"/>
      <c r="Y342" s="73"/>
      <c r="Z342" s="73"/>
      <c r="AA342" s="73"/>
      <c r="AB342" s="73"/>
      <c r="AC342" s="280"/>
      <c r="AD342" s="247"/>
      <c r="AE342" s="120"/>
      <c r="AF342" s="251"/>
      <c r="AG342" s="120"/>
      <c r="AH342" s="24"/>
      <c r="AI342" s="18"/>
      <c r="AJ342" s="119"/>
      <c r="AK342" s="277"/>
      <c r="AL342" s="278"/>
      <c r="AM342" s="246"/>
      <c r="AN342" s="246"/>
      <c r="AO342" s="246"/>
      <c r="AP342" s="246"/>
      <c r="AQ342" s="246"/>
    </row>
    <row r="343" spans="1:43" s="203" customFormat="1" x14ac:dyDescent="0.25">
      <c r="A343" s="21"/>
      <c r="B343" s="247"/>
      <c r="C343" s="120"/>
      <c r="D343" s="251"/>
      <c r="E343" s="119"/>
      <c r="F343" s="120"/>
      <c r="G343" s="119"/>
      <c r="H343" s="37"/>
      <c r="I343" s="369"/>
      <c r="J343" s="371"/>
      <c r="K343" s="58"/>
      <c r="L343" s="58"/>
      <c r="M343" s="58"/>
      <c r="N343" s="58"/>
      <c r="O343" s="58"/>
      <c r="P343" s="58"/>
      <c r="Q343" s="58"/>
      <c r="R343" s="58"/>
      <c r="S343" s="58"/>
      <c r="T343" s="66"/>
      <c r="U343" s="73"/>
      <c r="V343" s="72"/>
      <c r="W343" s="246"/>
      <c r="X343" s="73"/>
      <c r="Y343" s="73"/>
      <c r="Z343" s="73"/>
      <c r="AA343" s="73"/>
      <c r="AB343" s="73"/>
      <c r="AC343" s="280"/>
      <c r="AD343" s="247"/>
      <c r="AE343" s="120"/>
      <c r="AF343" s="251"/>
      <c r="AG343" s="120"/>
      <c r="AH343" s="24"/>
      <c r="AI343" s="18"/>
      <c r="AJ343" s="119"/>
      <c r="AK343" s="277"/>
      <c r="AL343" s="278"/>
      <c r="AM343" s="246"/>
      <c r="AN343" s="246"/>
      <c r="AO343" s="246"/>
      <c r="AP343" s="246"/>
      <c r="AQ343" s="246"/>
    </row>
    <row r="344" spans="1:43" s="203" customFormat="1" x14ac:dyDescent="0.25">
      <c r="A344" s="21"/>
      <c r="B344" s="247"/>
      <c r="C344" s="120"/>
      <c r="D344" s="251"/>
      <c r="E344" s="119"/>
      <c r="F344" s="120"/>
      <c r="G344" s="119"/>
      <c r="H344" s="37"/>
      <c r="I344" s="369"/>
      <c r="J344" s="371"/>
      <c r="K344" s="58"/>
      <c r="L344" s="58"/>
      <c r="M344" s="58"/>
      <c r="N344" s="58"/>
      <c r="O344" s="58"/>
      <c r="P344" s="58"/>
      <c r="Q344" s="58"/>
      <c r="R344" s="58"/>
      <c r="S344" s="58"/>
      <c r="T344" s="66"/>
      <c r="U344" s="73"/>
      <c r="V344" s="72"/>
      <c r="W344" s="246"/>
      <c r="X344" s="73"/>
      <c r="Y344" s="73"/>
      <c r="Z344" s="73"/>
      <c r="AA344" s="73"/>
      <c r="AB344" s="73"/>
      <c r="AC344" s="280"/>
      <c r="AD344" s="247"/>
      <c r="AE344" s="120"/>
      <c r="AF344" s="251"/>
      <c r="AG344" s="120"/>
      <c r="AH344" s="24"/>
      <c r="AI344" s="18"/>
      <c r="AJ344" s="119"/>
      <c r="AK344" s="277"/>
      <c r="AL344" s="278"/>
      <c r="AM344" s="246"/>
      <c r="AN344" s="246"/>
      <c r="AO344" s="246"/>
      <c r="AP344" s="246"/>
      <c r="AQ344" s="246"/>
    </row>
    <row r="345" spans="1:43" s="203" customFormat="1" x14ac:dyDescent="0.25">
      <c r="A345" s="21"/>
      <c r="B345" s="247"/>
      <c r="C345" s="120"/>
      <c r="D345" s="251"/>
      <c r="E345" s="119"/>
      <c r="F345" s="120"/>
      <c r="G345" s="119"/>
      <c r="H345" s="37"/>
      <c r="I345" s="369"/>
      <c r="J345" s="371"/>
      <c r="K345" s="58"/>
      <c r="L345" s="58"/>
      <c r="M345" s="58"/>
      <c r="N345" s="58"/>
      <c r="O345" s="58"/>
      <c r="P345" s="58"/>
      <c r="Q345" s="58"/>
      <c r="R345" s="58"/>
      <c r="S345" s="58"/>
      <c r="T345" s="66"/>
      <c r="U345" s="73"/>
      <c r="V345" s="72"/>
      <c r="W345" s="246"/>
      <c r="X345" s="73"/>
      <c r="Y345" s="73"/>
      <c r="Z345" s="73"/>
      <c r="AA345" s="73"/>
      <c r="AB345" s="73"/>
      <c r="AC345" s="280"/>
      <c r="AD345" s="247"/>
      <c r="AE345" s="120"/>
      <c r="AF345" s="251"/>
      <c r="AG345" s="120"/>
      <c r="AH345" s="24"/>
      <c r="AI345" s="18"/>
      <c r="AJ345" s="119"/>
      <c r="AK345" s="277"/>
      <c r="AL345" s="278"/>
      <c r="AM345" s="246"/>
      <c r="AN345" s="246"/>
      <c r="AO345" s="246"/>
      <c r="AP345" s="246"/>
      <c r="AQ345" s="246"/>
    </row>
    <row r="346" spans="1:43" s="203" customFormat="1" x14ac:dyDescent="0.25">
      <c r="A346" s="21"/>
      <c r="B346" s="247"/>
      <c r="C346" s="120"/>
      <c r="D346" s="251"/>
      <c r="E346" s="119"/>
      <c r="F346" s="120"/>
      <c r="G346" s="119"/>
      <c r="H346" s="37"/>
      <c r="I346" s="369"/>
      <c r="J346" s="371"/>
      <c r="K346" s="58"/>
      <c r="L346" s="58"/>
      <c r="M346" s="58"/>
      <c r="N346" s="58"/>
      <c r="O346" s="58"/>
      <c r="P346" s="58"/>
      <c r="Q346" s="58"/>
      <c r="R346" s="58"/>
      <c r="S346" s="58"/>
      <c r="T346" s="66"/>
      <c r="U346" s="73"/>
      <c r="V346" s="72"/>
      <c r="W346" s="246"/>
      <c r="X346" s="73"/>
      <c r="Y346" s="73"/>
      <c r="Z346" s="73"/>
      <c r="AA346" s="73"/>
      <c r="AB346" s="73"/>
      <c r="AC346" s="280"/>
      <c r="AD346" s="247"/>
      <c r="AE346" s="120"/>
      <c r="AF346" s="251"/>
      <c r="AG346" s="120"/>
      <c r="AH346" s="24"/>
      <c r="AI346" s="18"/>
      <c r="AJ346" s="119"/>
      <c r="AK346" s="277"/>
      <c r="AL346" s="278"/>
      <c r="AM346" s="246"/>
      <c r="AN346" s="246"/>
      <c r="AO346" s="246"/>
      <c r="AP346" s="246"/>
      <c r="AQ346" s="246"/>
    </row>
    <row r="347" spans="1:43" s="203" customFormat="1" x14ac:dyDescent="0.25">
      <c r="A347" s="21"/>
      <c r="B347" s="247"/>
      <c r="C347" s="120"/>
      <c r="D347" s="251"/>
      <c r="E347" s="119"/>
      <c r="F347" s="120"/>
      <c r="G347" s="119"/>
      <c r="H347" s="37"/>
      <c r="I347" s="369"/>
      <c r="J347" s="371"/>
      <c r="K347" s="58"/>
      <c r="L347" s="58"/>
      <c r="M347" s="58"/>
      <c r="N347" s="58"/>
      <c r="O347" s="58"/>
      <c r="P347" s="58"/>
      <c r="Q347" s="58"/>
      <c r="R347" s="58"/>
      <c r="S347" s="58"/>
      <c r="T347" s="66"/>
      <c r="U347" s="73"/>
      <c r="V347" s="72"/>
      <c r="W347" s="246"/>
      <c r="X347" s="73"/>
      <c r="Y347" s="73"/>
      <c r="Z347" s="73"/>
      <c r="AA347" s="73"/>
      <c r="AB347" s="73"/>
      <c r="AC347" s="280"/>
      <c r="AD347" s="247"/>
      <c r="AE347" s="120"/>
      <c r="AF347" s="251"/>
      <c r="AG347" s="120"/>
      <c r="AH347" s="24"/>
      <c r="AI347" s="18"/>
      <c r="AJ347" s="119"/>
      <c r="AK347" s="277"/>
      <c r="AL347" s="278"/>
      <c r="AM347" s="246"/>
      <c r="AN347" s="246"/>
      <c r="AO347" s="246"/>
      <c r="AP347" s="246"/>
      <c r="AQ347" s="246"/>
    </row>
    <row r="348" spans="1:43" s="203" customFormat="1" x14ac:dyDescent="0.25">
      <c r="A348" s="21"/>
      <c r="B348" s="247"/>
      <c r="C348" s="120"/>
      <c r="D348" s="251"/>
      <c r="E348" s="119"/>
      <c r="F348" s="120"/>
      <c r="G348" s="119"/>
      <c r="H348" s="37"/>
      <c r="I348" s="369"/>
      <c r="J348" s="371"/>
      <c r="K348" s="58"/>
      <c r="L348" s="58"/>
      <c r="M348" s="58"/>
      <c r="N348" s="58"/>
      <c r="O348" s="58"/>
      <c r="P348" s="58"/>
      <c r="Q348" s="58"/>
      <c r="R348" s="58"/>
      <c r="S348" s="58"/>
      <c r="T348" s="66"/>
      <c r="U348" s="73"/>
      <c r="V348" s="72"/>
      <c r="W348" s="246"/>
      <c r="X348" s="73"/>
      <c r="Y348" s="73"/>
      <c r="Z348" s="73"/>
      <c r="AA348" s="73"/>
      <c r="AB348" s="73"/>
      <c r="AC348" s="280"/>
      <c r="AD348" s="247"/>
      <c r="AE348" s="120"/>
      <c r="AF348" s="251"/>
      <c r="AG348" s="120"/>
      <c r="AH348" s="24"/>
      <c r="AI348" s="18"/>
      <c r="AJ348" s="119"/>
      <c r="AK348" s="277"/>
      <c r="AL348" s="278"/>
      <c r="AM348" s="246"/>
      <c r="AN348" s="246"/>
      <c r="AO348" s="246"/>
      <c r="AP348" s="246"/>
      <c r="AQ348" s="246"/>
    </row>
    <row r="349" spans="1:43" s="203" customFormat="1" x14ac:dyDescent="0.25">
      <c r="A349" s="21"/>
      <c r="B349" s="247"/>
      <c r="C349" s="120"/>
      <c r="D349" s="251"/>
      <c r="E349" s="119"/>
      <c r="F349" s="120"/>
      <c r="G349" s="119"/>
      <c r="H349" s="37"/>
      <c r="I349" s="369"/>
      <c r="J349" s="371"/>
      <c r="K349" s="58"/>
      <c r="L349" s="58"/>
      <c r="M349" s="58"/>
      <c r="N349" s="58"/>
      <c r="O349" s="58"/>
      <c r="P349" s="58"/>
      <c r="Q349" s="58"/>
      <c r="R349" s="58"/>
      <c r="S349" s="58"/>
      <c r="T349" s="66"/>
      <c r="U349" s="73"/>
      <c r="V349" s="72"/>
      <c r="W349" s="246"/>
      <c r="X349" s="73"/>
      <c r="Y349" s="73"/>
      <c r="Z349" s="73"/>
      <c r="AA349" s="73"/>
      <c r="AB349" s="73"/>
      <c r="AC349" s="280"/>
      <c r="AD349" s="247"/>
      <c r="AE349" s="120"/>
      <c r="AF349" s="251"/>
      <c r="AG349" s="120"/>
      <c r="AH349" s="24"/>
      <c r="AI349" s="18"/>
      <c r="AJ349" s="119"/>
      <c r="AK349" s="277"/>
      <c r="AL349" s="278"/>
      <c r="AM349" s="246"/>
      <c r="AN349" s="246"/>
      <c r="AO349" s="246"/>
      <c r="AP349" s="246"/>
      <c r="AQ349" s="246"/>
    </row>
    <row r="350" spans="1:43" s="203" customFormat="1" x14ac:dyDescent="0.25">
      <c r="A350" s="21"/>
      <c r="B350" s="247"/>
      <c r="C350" s="120"/>
      <c r="D350" s="251"/>
      <c r="E350" s="119"/>
      <c r="F350" s="120"/>
      <c r="G350" s="119"/>
      <c r="H350" s="37"/>
      <c r="I350" s="369"/>
      <c r="J350" s="371"/>
      <c r="K350" s="58"/>
      <c r="L350" s="58"/>
      <c r="M350" s="58"/>
      <c r="N350" s="58"/>
      <c r="O350" s="58"/>
      <c r="P350" s="58"/>
      <c r="Q350" s="58"/>
      <c r="R350" s="58"/>
      <c r="S350" s="58"/>
      <c r="T350" s="66"/>
      <c r="U350" s="73"/>
      <c r="V350" s="72"/>
      <c r="W350" s="246"/>
      <c r="X350" s="73"/>
      <c r="Y350" s="73"/>
      <c r="Z350" s="73"/>
      <c r="AA350" s="73"/>
      <c r="AB350" s="73"/>
      <c r="AC350" s="280"/>
      <c r="AD350" s="247"/>
      <c r="AE350" s="120"/>
      <c r="AF350" s="251"/>
      <c r="AG350" s="120"/>
      <c r="AH350" s="24"/>
      <c r="AI350" s="18"/>
      <c r="AJ350" s="119"/>
      <c r="AK350" s="277"/>
      <c r="AL350" s="278"/>
      <c r="AM350" s="246"/>
      <c r="AN350" s="246"/>
      <c r="AO350" s="246"/>
      <c r="AP350" s="246"/>
      <c r="AQ350" s="246"/>
    </row>
    <row r="351" spans="1:43" s="203" customFormat="1" x14ac:dyDescent="0.25">
      <c r="A351" s="21"/>
      <c r="B351" s="247"/>
      <c r="C351" s="120"/>
      <c r="D351" s="251"/>
      <c r="E351" s="119"/>
      <c r="F351" s="120"/>
      <c r="G351" s="119"/>
      <c r="H351" s="37"/>
      <c r="I351" s="369"/>
      <c r="J351" s="371"/>
      <c r="K351" s="58"/>
      <c r="L351" s="58"/>
      <c r="M351" s="58"/>
      <c r="N351" s="58"/>
      <c r="O351" s="58"/>
      <c r="P351" s="58"/>
      <c r="Q351" s="58"/>
      <c r="R351" s="58"/>
      <c r="S351" s="58"/>
      <c r="T351" s="66"/>
      <c r="U351" s="73"/>
      <c r="V351" s="72"/>
      <c r="W351" s="246"/>
      <c r="X351" s="73"/>
      <c r="Y351" s="73"/>
      <c r="Z351" s="73"/>
      <c r="AA351" s="73"/>
      <c r="AB351" s="73"/>
      <c r="AC351" s="280"/>
      <c r="AD351" s="247"/>
      <c r="AE351" s="120"/>
      <c r="AF351" s="251"/>
      <c r="AG351" s="120"/>
      <c r="AH351" s="24"/>
      <c r="AI351" s="18"/>
      <c r="AJ351" s="119"/>
      <c r="AK351" s="277"/>
      <c r="AL351" s="278"/>
      <c r="AM351" s="246"/>
      <c r="AN351" s="246"/>
      <c r="AO351" s="246"/>
      <c r="AP351" s="246"/>
      <c r="AQ351" s="246"/>
    </row>
    <row r="352" spans="1:43" s="203" customFormat="1" x14ac:dyDescent="0.25">
      <c r="A352" s="21"/>
      <c r="B352" s="247"/>
      <c r="C352" s="120"/>
      <c r="D352" s="251"/>
      <c r="E352" s="119"/>
      <c r="F352" s="120"/>
      <c r="G352" s="119"/>
      <c r="H352" s="37"/>
      <c r="I352" s="369"/>
      <c r="J352" s="371"/>
      <c r="K352" s="58"/>
      <c r="L352" s="58"/>
      <c r="M352" s="58"/>
      <c r="N352" s="58"/>
      <c r="O352" s="58"/>
      <c r="P352" s="58"/>
      <c r="Q352" s="58"/>
      <c r="R352" s="58"/>
      <c r="S352" s="58"/>
      <c r="T352" s="66"/>
      <c r="U352" s="73"/>
      <c r="V352" s="72"/>
      <c r="W352" s="246"/>
      <c r="X352" s="73"/>
      <c r="Y352" s="73"/>
      <c r="Z352" s="73"/>
      <c r="AA352" s="73"/>
      <c r="AB352" s="73"/>
      <c r="AC352" s="280"/>
      <c r="AD352" s="247"/>
      <c r="AE352" s="120"/>
      <c r="AF352" s="251"/>
      <c r="AG352" s="120"/>
      <c r="AH352" s="24"/>
      <c r="AI352" s="18"/>
      <c r="AJ352" s="119"/>
      <c r="AK352" s="277"/>
      <c r="AL352" s="278"/>
      <c r="AM352" s="246"/>
      <c r="AN352" s="246"/>
      <c r="AO352" s="246"/>
      <c r="AP352" s="246"/>
      <c r="AQ352" s="246"/>
    </row>
    <row r="353" spans="1:43" s="203" customFormat="1" x14ac:dyDescent="0.25">
      <c r="A353" s="21"/>
      <c r="B353" s="247"/>
      <c r="C353" s="120"/>
      <c r="D353" s="251"/>
      <c r="E353" s="119"/>
      <c r="F353" s="120"/>
      <c r="G353" s="119"/>
      <c r="H353" s="37"/>
      <c r="I353" s="369"/>
      <c r="J353" s="371"/>
      <c r="K353" s="58"/>
      <c r="L353" s="58"/>
      <c r="M353" s="58"/>
      <c r="N353" s="58"/>
      <c r="O353" s="58"/>
      <c r="P353" s="58"/>
      <c r="Q353" s="58"/>
      <c r="R353" s="58"/>
      <c r="S353" s="58"/>
      <c r="T353" s="66"/>
      <c r="U353" s="73"/>
      <c r="V353" s="72"/>
      <c r="W353" s="246"/>
      <c r="X353" s="73"/>
      <c r="Y353" s="73"/>
      <c r="Z353" s="73"/>
      <c r="AA353" s="73"/>
      <c r="AB353" s="73"/>
      <c r="AC353" s="280"/>
      <c r="AD353" s="247"/>
      <c r="AE353" s="120"/>
      <c r="AF353" s="251"/>
      <c r="AG353" s="120"/>
      <c r="AH353" s="24"/>
      <c r="AI353" s="18"/>
      <c r="AJ353" s="119"/>
      <c r="AK353" s="277"/>
      <c r="AL353" s="278"/>
      <c r="AM353" s="246"/>
      <c r="AN353" s="246"/>
      <c r="AO353" s="246"/>
      <c r="AP353" s="246"/>
      <c r="AQ353" s="246"/>
    </row>
    <row r="354" spans="1:43" s="203" customFormat="1" x14ac:dyDescent="0.25">
      <c r="A354" s="21"/>
      <c r="B354" s="247"/>
      <c r="C354" s="120"/>
      <c r="D354" s="251"/>
      <c r="E354" s="119"/>
      <c r="F354" s="120"/>
      <c r="G354" s="119"/>
      <c r="H354" s="37"/>
      <c r="I354" s="369"/>
      <c r="J354" s="371"/>
      <c r="K354" s="58"/>
      <c r="L354" s="58"/>
      <c r="M354" s="58"/>
      <c r="N354" s="58"/>
      <c r="O354" s="58"/>
      <c r="P354" s="58"/>
      <c r="Q354" s="58"/>
      <c r="R354" s="58"/>
      <c r="S354" s="58"/>
      <c r="T354" s="66"/>
      <c r="U354" s="73"/>
      <c r="V354" s="72"/>
      <c r="W354" s="246"/>
      <c r="X354" s="73"/>
      <c r="Y354" s="73"/>
      <c r="Z354" s="73"/>
      <c r="AA354" s="73"/>
      <c r="AB354" s="73"/>
      <c r="AC354" s="280"/>
      <c r="AD354" s="247"/>
      <c r="AE354" s="120"/>
      <c r="AF354" s="251"/>
      <c r="AG354" s="120"/>
      <c r="AH354" s="24"/>
      <c r="AI354" s="18"/>
      <c r="AJ354" s="119"/>
      <c r="AK354" s="277"/>
      <c r="AL354" s="278"/>
      <c r="AM354" s="246"/>
      <c r="AN354" s="246"/>
      <c r="AO354" s="246"/>
      <c r="AP354" s="246"/>
      <c r="AQ354" s="246"/>
    </row>
    <row r="355" spans="1:43" s="203" customFormat="1" x14ac:dyDescent="0.25">
      <c r="A355" s="21"/>
      <c r="B355" s="247"/>
      <c r="C355" s="120"/>
      <c r="D355" s="251"/>
      <c r="E355" s="119"/>
      <c r="F355" s="120"/>
      <c r="G355" s="119"/>
      <c r="H355" s="37"/>
      <c r="I355" s="369"/>
      <c r="J355" s="371"/>
      <c r="K355" s="58"/>
      <c r="L355" s="58"/>
      <c r="M355" s="58"/>
      <c r="N355" s="58"/>
      <c r="O355" s="58"/>
      <c r="P355" s="58"/>
      <c r="Q355" s="58"/>
      <c r="R355" s="58"/>
      <c r="S355" s="58"/>
      <c r="T355" s="66"/>
      <c r="U355" s="73"/>
      <c r="V355" s="72"/>
      <c r="W355" s="246"/>
      <c r="X355" s="73"/>
      <c r="Y355" s="73"/>
      <c r="Z355" s="73"/>
      <c r="AA355" s="73"/>
      <c r="AB355" s="73"/>
      <c r="AC355" s="280"/>
      <c r="AD355" s="247"/>
      <c r="AE355" s="120"/>
      <c r="AF355" s="251"/>
      <c r="AG355" s="120"/>
      <c r="AH355" s="24"/>
      <c r="AI355" s="18"/>
      <c r="AJ355" s="119"/>
      <c r="AK355" s="277"/>
      <c r="AL355" s="278"/>
      <c r="AM355" s="246"/>
      <c r="AN355" s="246"/>
      <c r="AO355" s="246"/>
      <c r="AP355" s="246"/>
      <c r="AQ355" s="246"/>
    </row>
    <row r="356" spans="1:43" s="203" customFormat="1" x14ac:dyDescent="0.25">
      <c r="A356" s="21"/>
      <c r="B356" s="247"/>
      <c r="C356" s="120"/>
      <c r="D356" s="251"/>
      <c r="E356" s="119"/>
      <c r="F356" s="120"/>
      <c r="G356" s="119"/>
      <c r="H356" s="37"/>
      <c r="I356" s="369"/>
      <c r="J356" s="371"/>
      <c r="K356" s="58"/>
      <c r="L356" s="58"/>
      <c r="M356" s="58"/>
      <c r="N356" s="58"/>
      <c r="O356" s="58"/>
      <c r="P356" s="58"/>
      <c r="Q356" s="58"/>
      <c r="R356" s="58"/>
      <c r="S356" s="58"/>
      <c r="T356" s="66"/>
      <c r="U356" s="73"/>
      <c r="V356" s="72"/>
      <c r="W356" s="246"/>
      <c r="X356" s="73"/>
      <c r="Y356" s="73"/>
      <c r="Z356" s="73"/>
      <c r="AA356" s="73"/>
      <c r="AB356" s="73"/>
      <c r="AC356" s="280"/>
      <c r="AD356" s="247"/>
      <c r="AE356" s="120"/>
      <c r="AF356" s="251"/>
      <c r="AG356" s="120"/>
      <c r="AH356" s="24"/>
      <c r="AI356" s="18"/>
      <c r="AJ356" s="119"/>
      <c r="AK356" s="277"/>
      <c r="AL356" s="278"/>
      <c r="AM356" s="246"/>
      <c r="AN356" s="246"/>
      <c r="AO356" s="246"/>
      <c r="AP356" s="246"/>
      <c r="AQ356" s="246"/>
    </row>
    <row r="357" spans="1:43" s="203" customFormat="1" x14ac:dyDescent="0.25">
      <c r="A357" s="21"/>
      <c r="B357" s="247"/>
      <c r="C357" s="120"/>
      <c r="D357" s="251"/>
      <c r="E357" s="119"/>
      <c r="F357" s="120"/>
      <c r="G357" s="119"/>
      <c r="H357" s="37"/>
      <c r="I357" s="369"/>
      <c r="J357" s="371"/>
      <c r="K357" s="58"/>
      <c r="L357" s="58"/>
      <c r="M357" s="58"/>
      <c r="N357" s="58"/>
      <c r="O357" s="58"/>
      <c r="P357" s="58"/>
      <c r="Q357" s="58"/>
      <c r="R357" s="58"/>
      <c r="S357" s="58"/>
      <c r="T357" s="66"/>
      <c r="U357" s="73"/>
      <c r="V357" s="72"/>
      <c r="W357" s="246"/>
      <c r="X357" s="73"/>
      <c r="Y357" s="73"/>
      <c r="Z357" s="73"/>
      <c r="AA357" s="73"/>
      <c r="AB357" s="73"/>
      <c r="AC357" s="280"/>
      <c r="AD357" s="247"/>
      <c r="AE357" s="120"/>
      <c r="AF357" s="251"/>
      <c r="AG357" s="120"/>
      <c r="AH357" s="24"/>
      <c r="AI357" s="18"/>
      <c r="AJ357" s="119"/>
      <c r="AK357" s="277"/>
      <c r="AL357" s="278"/>
      <c r="AM357" s="246"/>
      <c r="AN357" s="246"/>
      <c r="AO357" s="246"/>
      <c r="AP357" s="246"/>
      <c r="AQ357" s="246"/>
    </row>
    <row r="358" spans="1:43" s="203" customFormat="1" x14ac:dyDescent="0.25">
      <c r="A358" s="21"/>
      <c r="B358" s="247"/>
      <c r="C358" s="120"/>
      <c r="D358" s="251"/>
      <c r="E358" s="119"/>
      <c r="F358" s="120"/>
      <c r="G358" s="119"/>
      <c r="H358" s="37"/>
      <c r="I358" s="369"/>
      <c r="J358" s="371"/>
      <c r="K358" s="58"/>
      <c r="L358" s="58"/>
      <c r="M358" s="58"/>
      <c r="N358" s="58"/>
      <c r="O358" s="58"/>
      <c r="P358" s="58"/>
      <c r="Q358" s="58"/>
      <c r="R358" s="58"/>
      <c r="S358" s="58"/>
      <c r="T358" s="66"/>
      <c r="U358" s="73"/>
      <c r="V358" s="72"/>
      <c r="W358" s="246"/>
      <c r="X358" s="73"/>
      <c r="Y358" s="73"/>
      <c r="Z358" s="73"/>
      <c r="AA358" s="73"/>
      <c r="AB358" s="73"/>
      <c r="AC358" s="280"/>
      <c r="AD358" s="247"/>
      <c r="AE358" s="120"/>
      <c r="AF358" s="251"/>
      <c r="AG358" s="120"/>
      <c r="AH358" s="24"/>
      <c r="AI358" s="18"/>
      <c r="AJ358" s="119"/>
      <c r="AK358" s="277"/>
      <c r="AL358" s="278"/>
      <c r="AM358" s="246"/>
      <c r="AN358" s="246"/>
      <c r="AO358" s="246"/>
      <c r="AP358" s="246"/>
      <c r="AQ358" s="246"/>
    </row>
    <row r="359" spans="1:43" s="203" customFormat="1" x14ac:dyDescent="0.25">
      <c r="A359" s="21"/>
      <c r="B359" s="247"/>
      <c r="C359" s="120"/>
      <c r="D359" s="251"/>
      <c r="E359" s="119"/>
      <c r="F359" s="120"/>
      <c r="G359" s="119"/>
      <c r="H359" s="37"/>
      <c r="I359" s="369"/>
      <c r="J359" s="371"/>
      <c r="K359" s="58"/>
      <c r="L359" s="58"/>
      <c r="M359" s="58"/>
      <c r="N359" s="58"/>
      <c r="O359" s="58"/>
      <c r="P359" s="58"/>
      <c r="Q359" s="58"/>
      <c r="R359" s="58"/>
      <c r="S359" s="58"/>
      <c r="T359" s="66"/>
      <c r="U359" s="73"/>
      <c r="V359" s="72"/>
      <c r="W359" s="246"/>
      <c r="X359" s="73"/>
      <c r="Y359" s="73"/>
      <c r="Z359" s="73"/>
      <c r="AA359" s="73"/>
      <c r="AB359" s="73"/>
      <c r="AC359" s="280"/>
      <c r="AD359" s="247"/>
      <c r="AE359" s="120"/>
      <c r="AF359" s="251"/>
      <c r="AG359" s="120"/>
      <c r="AH359" s="24"/>
      <c r="AI359" s="18"/>
      <c r="AJ359" s="119"/>
      <c r="AK359" s="277"/>
      <c r="AL359" s="278"/>
      <c r="AM359" s="246"/>
      <c r="AN359" s="246"/>
      <c r="AO359" s="246"/>
      <c r="AP359" s="246"/>
      <c r="AQ359" s="246"/>
    </row>
    <row r="360" spans="1:43" s="203" customFormat="1" x14ac:dyDescent="0.25">
      <c r="A360" s="21"/>
      <c r="B360" s="247"/>
      <c r="C360" s="120"/>
      <c r="D360" s="251"/>
      <c r="E360" s="119"/>
      <c r="F360" s="120"/>
      <c r="G360" s="119"/>
      <c r="H360" s="37"/>
      <c r="I360" s="369"/>
      <c r="J360" s="371"/>
      <c r="K360" s="58"/>
      <c r="L360" s="58"/>
      <c r="M360" s="58"/>
      <c r="N360" s="58"/>
      <c r="O360" s="58"/>
      <c r="P360" s="58"/>
      <c r="Q360" s="58"/>
      <c r="R360" s="58"/>
      <c r="S360" s="58"/>
      <c r="T360" s="66"/>
      <c r="U360" s="73"/>
      <c r="V360" s="72"/>
      <c r="W360" s="246"/>
      <c r="X360" s="73"/>
      <c r="Y360" s="73"/>
      <c r="Z360" s="73"/>
      <c r="AA360" s="73"/>
      <c r="AB360" s="73"/>
      <c r="AC360" s="280"/>
      <c r="AD360" s="247"/>
      <c r="AE360" s="120"/>
      <c r="AF360" s="251"/>
      <c r="AG360" s="120"/>
      <c r="AH360" s="24"/>
      <c r="AI360" s="18"/>
      <c r="AJ360" s="119"/>
      <c r="AK360" s="277"/>
      <c r="AL360" s="278"/>
      <c r="AM360" s="246"/>
      <c r="AN360" s="246"/>
      <c r="AO360" s="246"/>
      <c r="AP360" s="246"/>
      <c r="AQ360" s="246"/>
    </row>
    <row r="361" spans="1:43" s="203" customFormat="1" x14ac:dyDescent="0.25">
      <c r="A361" s="21"/>
      <c r="B361" s="247"/>
      <c r="C361" s="120"/>
      <c r="D361" s="251"/>
      <c r="E361" s="119"/>
      <c r="F361" s="120"/>
      <c r="G361" s="119"/>
      <c r="H361" s="37"/>
      <c r="I361" s="369"/>
      <c r="J361" s="371"/>
      <c r="K361" s="58"/>
      <c r="L361" s="58"/>
      <c r="M361" s="58"/>
      <c r="N361" s="58"/>
      <c r="O361" s="58"/>
      <c r="P361" s="58"/>
      <c r="Q361" s="58"/>
      <c r="R361" s="58"/>
      <c r="S361" s="58"/>
      <c r="T361" s="66"/>
      <c r="U361" s="73"/>
      <c r="V361" s="72"/>
      <c r="W361" s="246"/>
      <c r="X361" s="73"/>
      <c r="Y361" s="73"/>
      <c r="Z361" s="73"/>
      <c r="AA361" s="73"/>
      <c r="AB361" s="73"/>
      <c r="AC361" s="280"/>
      <c r="AD361" s="247"/>
      <c r="AE361" s="120"/>
      <c r="AF361" s="251"/>
      <c r="AG361" s="120"/>
      <c r="AH361" s="24"/>
      <c r="AI361" s="18"/>
      <c r="AJ361" s="119"/>
      <c r="AK361" s="277"/>
      <c r="AL361" s="278"/>
      <c r="AM361" s="246"/>
      <c r="AN361" s="246"/>
      <c r="AO361" s="246"/>
      <c r="AP361" s="246"/>
      <c r="AQ361" s="246"/>
    </row>
    <row r="362" spans="1:43" s="203" customFormat="1" x14ac:dyDescent="0.25">
      <c r="A362" s="21"/>
      <c r="B362" s="247"/>
      <c r="C362" s="120"/>
      <c r="D362" s="251"/>
      <c r="E362" s="119"/>
      <c r="F362" s="120"/>
      <c r="G362" s="119"/>
      <c r="H362" s="37"/>
      <c r="I362" s="369"/>
      <c r="J362" s="371"/>
      <c r="K362" s="58"/>
      <c r="L362" s="58"/>
      <c r="M362" s="58"/>
      <c r="N362" s="58"/>
      <c r="O362" s="58"/>
      <c r="P362" s="58"/>
      <c r="Q362" s="58"/>
      <c r="R362" s="58"/>
      <c r="S362" s="58"/>
      <c r="T362" s="66"/>
      <c r="U362" s="73"/>
      <c r="V362" s="72"/>
      <c r="W362" s="246"/>
      <c r="X362" s="73"/>
      <c r="Y362" s="73"/>
      <c r="Z362" s="73"/>
      <c r="AA362" s="73"/>
      <c r="AB362" s="73"/>
      <c r="AC362" s="280"/>
      <c r="AD362" s="247"/>
      <c r="AE362" s="120"/>
      <c r="AF362" s="251"/>
      <c r="AG362" s="120"/>
      <c r="AH362" s="24"/>
      <c r="AI362" s="18"/>
      <c r="AJ362" s="119"/>
      <c r="AK362" s="277"/>
      <c r="AL362" s="278"/>
      <c r="AM362" s="246"/>
      <c r="AN362" s="246"/>
      <c r="AO362" s="246"/>
      <c r="AP362" s="246"/>
      <c r="AQ362" s="246"/>
    </row>
    <row r="363" spans="1:43" s="203" customFormat="1" x14ac:dyDescent="0.25">
      <c r="A363" s="21"/>
      <c r="B363" s="247"/>
      <c r="C363" s="120"/>
      <c r="D363" s="251"/>
      <c r="E363" s="119"/>
      <c r="F363" s="120"/>
      <c r="G363" s="119"/>
      <c r="H363" s="37"/>
      <c r="I363" s="369"/>
      <c r="J363" s="371"/>
      <c r="K363" s="58"/>
      <c r="L363" s="58"/>
      <c r="M363" s="58"/>
      <c r="N363" s="58"/>
      <c r="O363" s="58"/>
      <c r="P363" s="58"/>
      <c r="Q363" s="58"/>
      <c r="R363" s="58"/>
      <c r="S363" s="58"/>
      <c r="T363" s="66"/>
      <c r="U363" s="73"/>
      <c r="V363" s="72"/>
      <c r="W363" s="246"/>
      <c r="X363" s="73"/>
      <c r="Y363" s="73"/>
      <c r="Z363" s="73"/>
      <c r="AA363" s="73"/>
      <c r="AB363" s="73"/>
      <c r="AC363" s="280"/>
      <c r="AD363" s="247"/>
      <c r="AE363" s="120"/>
      <c r="AF363" s="251"/>
      <c r="AG363" s="120"/>
      <c r="AH363" s="24"/>
      <c r="AI363" s="18"/>
      <c r="AJ363" s="119"/>
      <c r="AK363" s="277"/>
      <c r="AL363" s="278"/>
      <c r="AM363" s="246"/>
      <c r="AN363" s="246"/>
      <c r="AO363" s="246"/>
      <c r="AP363" s="246"/>
      <c r="AQ363" s="246"/>
    </row>
    <row r="364" spans="1:43" s="203" customFormat="1" x14ac:dyDescent="0.25">
      <c r="A364" s="21"/>
      <c r="B364" s="247"/>
      <c r="C364" s="120"/>
      <c r="D364" s="251"/>
      <c r="E364" s="119"/>
      <c r="F364" s="120"/>
      <c r="G364" s="119"/>
      <c r="H364" s="37"/>
      <c r="I364" s="369"/>
      <c r="J364" s="371"/>
      <c r="K364" s="58"/>
      <c r="L364" s="58"/>
      <c r="M364" s="58"/>
      <c r="N364" s="58"/>
      <c r="O364" s="58"/>
      <c r="P364" s="58"/>
      <c r="Q364" s="58"/>
      <c r="R364" s="58"/>
      <c r="S364" s="58"/>
      <c r="T364" s="66"/>
      <c r="U364" s="73"/>
      <c r="V364" s="72"/>
      <c r="W364" s="246"/>
      <c r="X364" s="73"/>
      <c r="Y364" s="73"/>
      <c r="Z364" s="73"/>
      <c r="AA364" s="73"/>
      <c r="AB364" s="73"/>
      <c r="AC364" s="280"/>
      <c r="AD364" s="247"/>
      <c r="AE364" s="120"/>
      <c r="AF364" s="251"/>
      <c r="AG364" s="120"/>
      <c r="AH364" s="24"/>
      <c r="AI364" s="18"/>
      <c r="AJ364" s="119"/>
      <c r="AK364" s="277"/>
      <c r="AL364" s="278"/>
      <c r="AM364" s="246"/>
      <c r="AN364" s="246"/>
      <c r="AO364" s="246"/>
      <c r="AP364" s="246"/>
      <c r="AQ364" s="246"/>
    </row>
    <row r="365" spans="1:43" s="203" customFormat="1" x14ac:dyDescent="0.25">
      <c r="A365" s="21"/>
      <c r="B365" s="247"/>
      <c r="C365" s="120"/>
      <c r="D365" s="251"/>
      <c r="E365" s="119"/>
      <c r="F365" s="120"/>
      <c r="G365" s="119"/>
      <c r="H365" s="37"/>
      <c r="I365" s="369"/>
      <c r="J365" s="371"/>
      <c r="K365" s="58"/>
      <c r="L365" s="58"/>
      <c r="M365" s="58"/>
      <c r="N365" s="58"/>
      <c r="O365" s="58"/>
      <c r="P365" s="58"/>
      <c r="Q365" s="58"/>
      <c r="R365" s="58"/>
      <c r="S365" s="58"/>
      <c r="T365" s="66"/>
      <c r="U365" s="73"/>
      <c r="V365" s="72"/>
      <c r="W365" s="246"/>
      <c r="X365" s="73"/>
      <c r="Y365" s="73"/>
      <c r="Z365" s="73"/>
      <c r="AA365" s="73"/>
      <c r="AB365" s="73"/>
      <c r="AC365" s="280"/>
      <c r="AD365" s="247"/>
      <c r="AE365" s="120"/>
      <c r="AF365" s="251"/>
      <c r="AG365" s="120"/>
      <c r="AH365" s="24"/>
      <c r="AI365" s="18"/>
      <c r="AJ365" s="119"/>
      <c r="AK365" s="277"/>
      <c r="AL365" s="278"/>
      <c r="AM365" s="246"/>
      <c r="AN365" s="246"/>
      <c r="AO365" s="246"/>
      <c r="AP365" s="246"/>
      <c r="AQ365" s="246"/>
    </row>
  </sheetData>
  <autoFilter ref="A10:AQ10" xr:uid="{D9406DB0-3F6A-406E-9171-2DAD51998267}">
    <sortState xmlns:xlrd2="http://schemas.microsoft.com/office/spreadsheetml/2017/richdata2" ref="A11:AQ303">
      <sortCondition ref="B10"/>
    </sortState>
  </autoFilter>
  <sortState xmlns:xlrd2="http://schemas.microsoft.com/office/spreadsheetml/2017/richdata2" ref="A11:AQ303">
    <sortCondition ref="A11:A303"/>
  </sortState>
  <conditionalFormatting sqref="J10:J303">
    <cfRule type="cellIs" dxfId="17" priority="10" operator="lessThan">
      <formula>0</formula>
    </cfRule>
  </conditionalFormatting>
  <conditionalFormatting sqref="AM10:AO303">
    <cfRule type="cellIs" dxfId="16" priority="8" operator="lessThan">
      <formula>0</formula>
    </cfRule>
  </conditionalFormatting>
  <conditionalFormatting sqref="O11:R303">
    <cfRule type="cellIs" dxfId="15" priority="5" operator="lessThan">
      <formula>0</formula>
    </cfRule>
  </conditionalFormatting>
  <conditionalFormatting sqref="K10:N303">
    <cfRule type="cellIs" dxfId="14" priority="4" operator="lessThan">
      <formula>0</formula>
    </cfRule>
  </conditionalFormatting>
  <conditionalFormatting sqref="AI10:AI303">
    <cfRule type="cellIs" dxfId="13" priority="3" operator="lessThan">
      <formula>0</formula>
    </cfRule>
  </conditionalFormatting>
  <conditionalFormatting sqref="AI11:AI303">
    <cfRule type="cellIs" dxfId="12" priority="2" operator="lessThan">
      <formula>0</formula>
    </cfRule>
  </conditionalFormatting>
  <conditionalFormatting sqref="O4:P6 O2:P2">
    <cfRule type="cellIs" dxfId="11" priority="1" operator="lessThan">
      <formula>0</formula>
    </cfRule>
  </conditionalFormatting>
  <hyperlinks>
    <hyperlink ref="A5" r:id="rId1" display="https://soteuudistus.fi/rahoituslaskelmat" xr:uid="{DCB0620F-646F-48EF-9F88-C95023DCAD0D}"/>
    <hyperlink ref="A6" r:id="rId2" xr:uid="{6CB7CA27-C427-4930-9C6F-23FD987959EE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7D5CE-87BB-4973-93B7-66F1B733BDB1}">
  <sheetPr>
    <tabColor theme="5"/>
  </sheetPr>
  <dimension ref="A1:M334"/>
  <sheetViews>
    <sheetView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L5" sqref="L5"/>
    </sheetView>
  </sheetViews>
  <sheetFormatPr defaultRowHeight="12" x14ac:dyDescent="0.25"/>
  <cols>
    <col min="1" max="1" width="8.33203125" style="14" customWidth="1"/>
    <col min="2" max="2" width="15.5546875" style="9" bestFit="1" customWidth="1"/>
    <col min="3" max="3" width="9.88671875" style="8" bestFit="1" customWidth="1"/>
    <col min="4" max="4" width="13.77734375" bestFit="1" customWidth="1"/>
    <col min="5" max="5" width="13.44140625" bestFit="1" customWidth="1"/>
    <col min="6" max="6" width="12.109375" bestFit="1" customWidth="1"/>
    <col min="7" max="7" width="12.21875" bestFit="1" customWidth="1"/>
    <col min="8" max="8" width="13.33203125" customWidth="1"/>
    <col min="9" max="9" width="13.109375" customWidth="1"/>
    <col min="10" max="10" width="12.33203125" style="18" customWidth="1"/>
    <col min="11" max="11" width="7.5546875" style="18" bestFit="1" customWidth="1"/>
    <col min="12" max="12" width="12.5546875" customWidth="1"/>
    <col min="13" max="13" width="12.5546875" bestFit="1" customWidth="1"/>
  </cols>
  <sheetData>
    <row r="1" spans="1:13" ht="22.8" x14ac:dyDescent="0.4">
      <c r="A1" s="356" t="s">
        <v>686</v>
      </c>
      <c r="B1" s="7"/>
      <c r="J1" s="14"/>
      <c r="K1" s="14"/>
    </row>
    <row r="2" spans="1:13" ht="13.8" x14ac:dyDescent="0.25">
      <c r="A2" s="429" t="s">
        <v>726</v>
      </c>
      <c r="J2" s="14"/>
      <c r="K2" s="14"/>
    </row>
    <row r="3" spans="1:13" s="46" customFormat="1" x14ac:dyDescent="0.25">
      <c r="A3" s="47"/>
      <c r="B3" s="40"/>
      <c r="C3" s="41"/>
      <c r="J3" s="47"/>
      <c r="K3" s="47"/>
    </row>
    <row r="4" spans="1:13" s="246" customFormat="1" ht="13.8" x14ac:dyDescent="0.25">
      <c r="A4" s="418" t="s">
        <v>346</v>
      </c>
      <c r="J4"/>
      <c r="K4"/>
    </row>
    <row r="5" spans="1:13" s="246" customFormat="1" ht="13.8" x14ac:dyDescent="0.25">
      <c r="A5" s="284" t="s">
        <v>698</v>
      </c>
      <c r="B5" s="235"/>
      <c r="C5" s="285"/>
      <c r="D5" s="236"/>
      <c r="E5" s="238"/>
      <c r="F5" s="237"/>
      <c r="G5" s="237"/>
      <c r="H5" s="237"/>
      <c r="I5" s="237"/>
      <c r="J5"/>
      <c r="K5"/>
    </row>
    <row r="6" spans="1:13" ht="13.8" x14ac:dyDescent="0.25">
      <c r="A6" s="286" t="s">
        <v>683</v>
      </c>
      <c r="B6" s="287"/>
      <c r="C6" s="62"/>
      <c r="D6" s="288"/>
      <c r="E6" s="289"/>
      <c r="F6" s="290"/>
      <c r="G6" s="290"/>
      <c r="H6" s="290"/>
      <c r="I6" s="290"/>
      <c r="J6" s="17"/>
      <c r="K6" s="17"/>
    </row>
    <row r="7" spans="1:13" s="246" customFormat="1" ht="13.8" x14ac:dyDescent="0.25">
      <c r="A7" s="283"/>
      <c r="B7" s="247"/>
      <c r="C7" s="120"/>
      <c r="D7" s="244"/>
      <c r="E7" s="245"/>
      <c r="J7" s="23"/>
      <c r="K7" s="23"/>
    </row>
    <row r="8" spans="1:13" ht="13.8" x14ac:dyDescent="0.25">
      <c r="B8"/>
      <c r="C8" s="160"/>
      <c r="J8" s="17"/>
      <c r="K8" s="17"/>
    </row>
    <row r="9" spans="1:13" ht="82.8" x14ac:dyDescent="0.25">
      <c r="A9" s="239" t="s">
        <v>302</v>
      </c>
      <c r="B9" s="239" t="s">
        <v>7</v>
      </c>
      <c r="C9" s="240" t="s">
        <v>303</v>
      </c>
      <c r="D9" s="240" t="s">
        <v>329</v>
      </c>
      <c r="E9" s="241" t="s">
        <v>318</v>
      </c>
      <c r="F9" s="242" t="s">
        <v>317</v>
      </c>
      <c r="G9" s="241" t="s">
        <v>328</v>
      </c>
      <c r="H9" s="243" t="s">
        <v>680</v>
      </c>
      <c r="I9" s="243" t="s">
        <v>687</v>
      </c>
      <c r="J9" s="159" t="s">
        <v>685</v>
      </c>
      <c r="K9" s="158" t="s">
        <v>682</v>
      </c>
      <c r="L9" s="243" t="s">
        <v>305</v>
      </c>
      <c r="M9" s="243" t="s">
        <v>334</v>
      </c>
    </row>
    <row r="10" spans="1:13" s="354" customFormat="1" ht="29.4" customHeight="1" thickBot="1" x14ac:dyDescent="0.3">
      <c r="A10" s="456">
        <v>0</v>
      </c>
      <c r="B10" s="444" t="s">
        <v>678</v>
      </c>
      <c r="C10" s="445">
        <f>SUM(C11:C303)</f>
        <v>5503664</v>
      </c>
      <c r="D10" s="457">
        <v>2666844602.029026</v>
      </c>
      <c r="E10" s="457">
        <v>852900015.49529088</v>
      </c>
      <c r="F10" s="445">
        <f>SUM(F11:F303)</f>
        <v>3.0733644962310791E-8</v>
      </c>
      <c r="G10" s="457">
        <v>5.2386894822120667E-7</v>
      </c>
      <c r="H10" s="458">
        <v>3519744617.5243173</v>
      </c>
      <c r="I10" s="458">
        <v>639.52752521307934</v>
      </c>
      <c r="J10" s="447">
        <v>2396556</v>
      </c>
      <c r="K10" s="447">
        <v>0.43544736742649987</v>
      </c>
      <c r="L10" s="458">
        <v>3522141173.5243173</v>
      </c>
      <c r="M10" s="458">
        <v>640.18482333302279</v>
      </c>
    </row>
    <row r="11" spans="1:13" ht="13.8" x14ac:dyDescent="0.25">
      <c r="A11" s="295">
        <v>5</v>
      </c>
      <c r="B11" s="296" t="s">
        <v>9</v>
      </c>
      <c r="C11" s="322">
        <v>9419</v>
      </c>
      <c r="D11" s="452">
        <v>9761746.4726965055</v>
      </c>
      <c r="E11" s="452">
        <v>2036033.6071707066</v>
      </c>
      <c r="F11" s="452">
        <v>1675047.1859941527</v>
      </c>
      <c r="G11" s="452">
        <v>391274.56968267087</v>
      </c>
      <c r="H11" s="453">
        <v>13864101.835544035</v>
      </c>
      <c r="I11" s="453">
        <v>1471.929274396861</v>
      </c>
      <c r="J11" s="454">
        <v>1473494</v>
      </c>
      <c r="K11" s="440">
        <v>156.43847542201931</v>
      </c>
      <c r="L11" s="455">
        <v>15337595.835544035</v>
      </c>
      <c r="M11" s="455">
        <v>1629.0679303051315</v>
      </c>
    </row>
    <row r="12" spans="1:13" ht="13.8" x14ac:dyDescent="0.25">
      <c r="A12" s="95">
        <v>9</v>
      </c>
      <c r="B12" s="87" t="s">
        <v>10</v>
      </c>
      <c r="C12" s="96">
        <v>2517</v>
      </c>
      <c r="D12" s="154">
        <v>3162254.8085271418</v>
      </c>
      <c r="E12" s="154">
        <v>540327.83813852654</v>
      </c>
      <c r="F12" s="154">
        <v>180140.59469490891</v>
      </c>
      <c r="G12" s="154">
        <v>-112237.46084567596</v>
      </c>
      <c r="H12" s="155">
        <v>3770485.780514901</v>
      </c>
      <c r="I12" s="155">
        <v>1498.0078587663493</v>
      </c>
      <c r="J12" s="227">
        <v>-539829</v>
      </c>
      <c r="K12" s="204">
        <v>-214.47318235995232</v>
      </c>
      <c r="L12" s="157">
        <v>3230656.780514901</v>
      </c>
      <c r="M12" s="157">
        <v>1282.2796108521659</v>
      </c>
    </row>
    <row r="13" spans="1:13" ht="13.8" x14ac:dyDescent="0.25">
      <c r="A13" s="95">
        <v>10</v>
      </c>
      <c r="B13" s="87" t="s">
        <v>11</v>
      </c>
      <c r="C13" s="96">
        <v>11332</v>
      </c>
      <c r="D13" s="154">
        <v>10184295.578334829</v>
      </c>
      <c r="E13" s="154">
        <v>2472059.5792048294</v>
      </c>
      <c r="F13" s="154">
        <v>721905.1122640362</v>
      </c>
      <c r="G13" s="154">
        <v>-364082.60551512364</v>
      </c>
      <c r="H13" s="155">
        <v>13014177.664288571</v>
      </c>
      <c r="I13" s="155">
        <v>1148.4449050731178</v>
      </c>
      <c r="J13" s="227">
        <v>-700212</v>
      </c>
      <c r="K13" s="204">
        <v>-61.790681256618427</v>
      </c>
      <c r="L13" s="157">
        <v>12313965.664288571</v>
      </c>
      <c r="M13" s="157">
        <v>1084.5962464073923</v>
      </c>
    </row>
    <row r="14" spans="1:13" ht="13.8" x14ac:dyDescent="0.25">
      <c r="A14" s="95">
        <v>16</v>
      </c>
      <c r="B14" s="87" t="s">
        <v>12</v>
      </c>
      <c r="C14" s="96">
        <v>8059</v>
      </c>
      <c r="D14" s="154">
        <v>2604877.4302831003</v>
      </c>
      <c r="E14" s="154">
        <v>1437587.078371007</v>
      </c>
      <c r="F14" s="154">
        <v>1606438.6632832156</v>
      </c>
      <c r="G14" s="154">
        <v>1790646.5336097614</v>
      </c>
      <c r="H14" s="155">
        <v>7439549.705547085</v>
      </c>
      <c r="I14" s="155">
        <v>923.13558823018798</v>
      </c>
      <c r="J14" s="227">
        <v>-571243</v>
      </c>
      <c r="K14" s="204">
        <v>-70.882615709145057</v>
      </c>
      <c r="L14" s="157">
        <v>6868306.705547085</v>
      </c>
      <c r="M14" s="157">
        <v>815.19564530923003</v>
      </c>
    </row>
    <row r="15" spans="1:13" ht="13.8" x14ac:dyDescent="0.25">
      <c r="A15" s="95">
        <v>18</v>
      </c>
      <c r="B15" s="87" t="s">
        <v>13</v>
      </c>
      <c r="C15" s="96">
        <v>4878</v>
      </c>
      <c r="D15" s="154">
        <v>3834996.7341809333</v>
      </c>
      <c r="E15" s="154">
        <v>781681.85661869636</v>
      </c>
      <c r="F15" s="154">
        <v>-803794.65602107486</v>
      </c>
      <c r="G15" s="154">
        <v>-546577.34915985889</v>
      </c>
      <c r="H15" s="155">
        <v>3266306.5856186962</v>
      </c>
      <c r="I15" s="155">
        <v>669.59954604729319</v>
      </c>
      <c r="J15" s="227">
        <v>-122335</v>
      </c>
      <c r="K15" s="204">
        <v>-25.078925789257891</v>
      </c>
      <c r="L15" s="157">
        <v>3143971.5856186962</v>
      </c>
      <c r="M15" s="157">
        <v>610.76047265655916</v>
      </c>
    </row>
    <row r="16" spans="1:13" ht="13.8" x14ac:dyDescent="0.25">
      <c r="A16" s="95">
        <v>19</v>
      </c>
      <c r="B16" s="87" t="s">
        <v>14</v>
      </c>
      <c r="C16" s="96">
        <v>3959</v>
      </c>
      <c r="D16" s="154">
        <v>3381301.3571547158</v>
      </c>
      <c r="E16" s="154">
        <v>651647.89095614688</v>
      </c>
      <c r="F16" s="154">
        <v>138479.77986147525</v>
      </c>
      <c r="G16" s="154">
        <v>-178855.25669670288</v>
      </c>
      <c r="H16" s="155">
        <v>3992573.7712756349</v>
      </c>
      <c r="I16" s="155">
        <v>1008.480366576316</v>
      </c>
      <c r="J16" s="227">
        <v>-74210</v>
      </c>
      <c r="K16" s="204">
        <v>-18.744632482950241</v>
      </c>
      <c r="L16" s="157">
        <v>3918363.7712756349</v>
      </c>
      <c r="M16" s="157">
        <v>1003.7963554623983</v>
      </c>
    </row>
    <row r="17" spans="1:13" ht="13.8" x14ac:dyDescent="0.25">
      <c r="A17" s="95">
        <v>20</v>
      </c>
      <c r="B17" s="87" t="s">
        <v>15</v>
      </c>
      <c r="C17" s="96">
        <v>16391</v>
      </c>
      <c r="D17" s="154">
        <v>10957043.417134508</v>
      </c>
      <c r="E17" s="154">
        <v>2755446.1833852855</v>
      </c>
      <c r="F17" s="154">
        <v>-1989994.3132551408</v>
      </c>
      <c r="G17" s="154">
        <v>-1985062.8500085839</v>
      </c>
      <c r="H17" s="155">
        <v>9737432.4372560699</v>
      </c>
      <c r="I17" s="155">
        <v>594.07189538503258</v>
      </c>
      <c r="J17" s="227">
        <v>-2659976</v>
      </c>
      <c r="K17" s="204">
        <v>-162.28271612470257</v>
      </c>
      <c r="L17" s="157">
        <v>7077456.4372560699</v>
      </c>
      <c r="M17" s="157">
        <v>432.54813234433959</v>
      </c>
    </row>
    <row r="18" spans="1:13" ht="13.8" x14ac:dyDescent="0.25">
      <c r="A18" s="95">
        <v>46</v>
      </c>
      <c r="B18" s="87" t="s">
        <v>16</v>
      </c>
      <c r="C18" s="96">
        <v>1369</v>
      </c>
      <c r="D18" s="154">
        <v>1109056.8891978711</v>
      </c>
      <c r="E18" s="154">
        <v>312618.42068790365</v>
      </c>
      <c r="F18" s="154">
        <v>219873.50544681508</v>
      </c>
      <c r="G18" s="154">
        <v>216669.79666206069</v>
      </c>
      <c r="H18" s="155">
        <v>1858218.6119946507</v>
      </c>
      <c r="I18" s="155">
        <v>1357.3547202298398</v>
      </c>
      <c r="J18" s="227">
        <v>-336729</v>
      </c>
      <c r="K18" s="204">
        <v>-245.9671292914536</v>
      </c>
      <c r="L18" s="157">
        <v>1521489.6119946507</v>
      </c>
      <c r="M18" s="157">
        <v>1106.0033688784883</v>
      </c>
    </row>
    <row r="19" spans="1:13" ht="13.8" x14ac:dyDescent="0.25">
      <c r="A19" s="95">
        <v>47</v>
      </c>
      <c r="B19" s="87" t="s">
        <v>17</v>
      </c>
      <c r="C19" s="96">
        <v>1808</v>
      </c>
      <c r="D19" s="154">
        <v>2827660.7791535486</v>
      </c>
      <c r="E19" s="154">
        <v>394226.39922982594</v>
      </c>
      <c r="F19" s="154">
        <v>9539.968101972283</v>
      </c>
      <c r="G19" s="154">
        <v>716220.96920830966</v>
      </c>
      <c r="H19" s="155">
        <v>3947648.1156936567</v>
      </c>
      <c r="I19" s="155">
        <v>2183.4336923084384</v>
      </c>
      <c r="J19" s="226">
        <v>-36544</v>
      </c>
      <c r="K19" s="204">
        <v>-20.212389380530972</v>
      </c>
      <c r="L19" s="157">
        <v>3911104.1156936567</v>
      </c>
      <c r="M19" s="157">
        <v>2194.512232131447</v>
      </c>
    </row>
    <row r="20" spans="1:13" ht="13.8" x14ac:dyDescent="0.25">
      <c r="A20" s="95">
        <v>49</v>
      </c>
      <c r="B20" s="87" t="s">
        <v>18</v>
      </c>
      <c r="C20" s="96">
        <v>292796</v>
      </c>
      <c r="D20" s="154">
        <v>206139155.42312834</v>
      </c>
      <c r="E20" s="154">
        <v>30257587.414418951</v>
      </c>
      <c r="F20" s="154">
        <v>65638004.860358879</v>
      </c>
      <c r="G20" s="154">
        <v>12974285.456761602</v>
      </c>
      <c r="H20" s="155">
        <v>315009033.15466779</v>
      </c>
      <c r="I20" s="155">
        <v>1075.865220681525</v>
      </c>
      <c r="J20" s="227">
        <v>-77253</v>
      </c>
      <c r="K20" s="204">
        <v>-0.26384581756581377</v>
      </c>
      <c r="L20" s="157">
        <v>314931780.15466779</v>
      </c>
      <c r="M20" s="157">
        <v>1050.7289790662021</v>
      </c>
    </row>
    <row r="21" spans="1:13" ht="13.8" x14ac:dyDescent="0.25">
      <c r="A21" s="95">
        <v>50</v>
      </c>
      <c r="B21" s="87" t="s">
        <v>19</v>
      </c>
      <c r="C21" s="96">
        <v>11483</v>
      </c>
      <c r="D21" s="154">
        <v>5621049.2065411024</v>
      </c>
      <c r="E21" s="154">
        <v>2036222.3420885978</v>
      </c>
      <c r="F21" s="154">
        <v>-153453.98162018822</v>
      </c>
      <c r="G21" s="154">
        <v>-73934.466311928292</v>
      </c>
      <c r="H21" s="155">
        <v>7429883.1006975845</v>
      </c>
      <c r="I21" s="155">
        <v>647.03327533724496</v>
      </c>
      <c r="J21" s="227">
        <v>-1324551</v>
      </c>
      <c r="K21" s="204">
        <v>-115.34886353740312</v>
      </c>
      <c r="L21" s="157">
        <v>6105332.1006975845</v>
      </c>
      <c r="M21" s="157">
        <v>526.62980934403765</v>
      </c>
    </row>
    <row r="22" spans="1:13" ht="13.8" x14ac:dyDescent="0.25">
      <c r="A22" s="95">
        <v>51</v>
      </c>
      <c r="B22" s="87" t="s">
        <v>20</v>
      </c>
      <c r="C22" s="96">
        <v>9452</v>
      </c>
      <c r="D22" s="154">
        <v>3630017.844328911</v>
      </c>
      <c r="E22" s="154">
        <v>1699014.6738053649</v>
      </c>
      <c r="F22" s="154">
        <v>-2664224.1675631343</v>
      </c>
      <c r="G22" s="154">
        <v>-3630840.2634158214</v>
      </c>
      <c r="H22" s="155">
        <v>-966031.91284468025</v>
      </c>
      <c r="I22" s="155">
        <v>-102.20396877324167</v>
      </c>
      <c r="J22" s="227">
        <v>-914679</v>
      </c>
      <c r="K22" s="204">
        <v>-96.770947947524334</v>
      </c>
      <c r="L22" s="157">
        <v>-1880710.9128446802</v>
      </c>
      <c r="M22" s="157">
        <v>-209.86562768140919</v>
      </c>
    </row>
    <row r="23" spans="1:13" ht="13.8" x14ac:dyDescent="0.25">
      <c r="A23" s="95">
        <v>52</v>
      </c>
      <c r="B23" s="87" t="s">
        <v>21</v>
      </c>
      <c r="C23" s="96">
        <v>2408</v>
      </c>
      <c r="D23" s="154">
        <v>2150460.8580009416</v>
      </c>
      <c r="E23" s="154">
        <v>549785.50725093321</v>
      </c>
      <c r="F23" s="154">
        <v>407346.69706412149</v>
      </c>
      <c r="G23" s="154">
        <v>195455.7123978046</v>
      </c>
      <c r="H23" s="155">
        <v>3303048.7747138003</v>
      </c>
      <c r="I23" s="155">
        <v>1371.6979961436048</v>
      </c>
      <c r="J23" s="226">
        <v>148576</v>
      </c>
      <c r="K23" s="204">
        <v>61.700996677740861</v>
      </c>
      <c r="L23" s="157">
        <v>3451624.7747138003</v>
      </c>
      <c r="M23" s="157">
        <v>1477.8138599309802</v>
      </c>
    </row>
    <row r="24" spans="1:13" ht="13.8" x14ac:dyDescent="0.25">
      <c r="A24" s="95">
        <v>61</v>
      </c>
      <c r="B24" s="87" t="s">
        <v>22</v>
      </c>
      <c r="C24" s="96">
        <v>16800</v>
      </c>
      <c r="D24" s="154">
        <v>4934322.414995742</v>
      </c>
      <c r="E24" s="154">
        <v>3028374.4058749154</v>
      </c>
      <c r="F24" s="154">
        <v>1592214.9832149188</v>
      </c>
      <c r="G24" s="154">
        <v>2190243.1585888108</v>
      </c>
      <c r="H24" s="155">
        <v>11745154.962674387</v>
      </c>
      <c r="I24" s="155">
        <v>699.1163668258564</v>
      </c>
      <c r="J24" s="226">
        <v>966312</v>
      </c>
      <c r="K24" s="204">
        <v>57.518571428571427</v>
      </c>
      <c r="L24" s="157">
        <v>12711466.962674387</v>
      </c>
      <c r="M24" s="157">
        <v>746.54993825442773</v>
      </c>
    </row>
    <row r="25" spans="1:13" ht="13.8" x14ac:dyDescent="0.25">
      <c r="A25" s="95">
        <v>69</v>
      </c>
      <c r="B25" s="87" t="s">
        <v>23</v>
      </c>
      <c r="C25" s="96">
        <v>6896</v>
      </c>
      <c r="D25" s="154">
        <v>7657016.2307802942</v>
      </c>
      <c r="E25" s="154">
        <v>1374287.6703089084</v>
      </c>
      <c r="F25" s="154">
        <v>-1743070.8984745364</v>
      </c>
      <c r="G25" s="154">
        <v>-1873190.8869903702</v>
      </c>
      <c r="H25" s="155">
        <v>5415042.1156242955</v>
      </c>
      <c r="I25" s="155">
        <v>785.24392627962527</v>
      </c>
      <c r="J25" s="226">
        <v>834691</v>
      </c>
      <c r="K25" s="204">
        <v>121.03987819025522</v>
      </c>
      <c r="L25" s="157">
        <v>6249733.1156242955</v>
      </c>
      <c r="M25" s="157">
        <v>839.84514437707298</v>
      </c>
    </row>
    <row r="26" spans="1:13" ht="13.8" x14ac:dyDescent="0.25">
      <c r="A26" s="95">
        <v>71</v>
      </c>
      <c r="B26" s="87" t="s">
        <v>24</v>
      </c>
      <c r="C26" s="96">
        <v>6667</v>
      </c>
      <c r="D26" s="154">
        <v>8787182.0356808454</v>
      </c>
      <c r="E26" s="154">
        <v>1333028.2670619283</v>
      </c>
      <c r="F26" s="154">
        <v>407083.82981538231</v>
      </c>
      <c r="G26" s="154">
        <v>-358317.56259460258</v>
      </c>
      <c r="H26" s="155">
        <v>10168976.569963554</v>
      </c>
      <c r="I26" s="155">
        <v>1525.2702219834339</v>
      </c>
      <c r="J26" s="226">
        <v>398312</v>
      </c>
      <c r="K26" s="204">
        <v>59.743812809359532</v>
      </c>
      <c r="L26" s="157">
        <v>10567288.569963554</v>
      </c>
      <c r="M26" s="157">
        <v>1569.3264691710745</v>
      </c>
    </row>
    <row r="27" spans="1:13" ht="13.8" x14ac:dyDescent="0.25">
      <c r="A27" s="95">
        <v>72</v>
      </c>
      <c r="B27" s="87" t="s">
        <v>25</v>
      </c>
      <c r="C27" s="96">
        <v>949</v>
      </c>
      <c r="D27" s="154">
        <v>1626671.0862308668</v>
      </c>
      <c r="E27" s="154">
        <v>168690.68716396723</v>
      </c>
      <c r="F27" s="154">
        <v>-268682.74560419167</v>
      </c>
      <c r="G27" s="154">
        <v>-145562.48258425191</v>
      </c>
      <c r="H27" s="155">
        <v>1381116.5452063903</v>
      </c>
      <c r="I27" s="155">
        <v>1455.3388252965124</v>
      </c>
      <c r="J27" s="227">
        <v>-235405</v>
      </c>
      <c r="K27" s="204">
        <v>-248.05584826132772</v>
      </c>
      <c r="L27" s="157">
        <v>1145711.5452063903</v>
      </c>
      <c r="M27" s="157">
        <v>1183.3830824092627</v>
      </c>
    </row>
    <row r="28" spans="1:13" ht="13.8" x14ac:dyDescent="0.25">
      <c r="A28" s="95">
        <v>74</v>
      </c>
      <c r="B28" s="87" t="s">
        <v>26</v>
      </c>
      <c r="C28" s="96">
        <v>1103</v>
      </c>
      <c r="D28" s="154">
        <v>989882.8231757246</v>
      </c>
      <c r="E28" s="154">
        <v>274011.77209460607</v>
      </c>
      <c r="F28" s="154">
        <v>116172.59583826938</v>
      </c>
      <c r="G28" s="154">
        <v>24973.181805348646</v>
      </c>
      <c r="H28" s="155">
        <v>1405040.3729139487</v>
      </c>
      <c r="I28" s="155">
        <v>1273.8353335575239</v>
      </c>
      <c r="J28" s="227">
        <v>-308048</v>
      </c>
      <c r="K28" s="204">
        <v>-279.28195829555756</v>
      </c>
      <c r="L28" s="157">
        <v>1096992.3729139487</v>
      </c>
      <c r="M28" s="157">
        <v>1004.6721422610595</v>
      </c>
    </row>
    <row r="29" spans="1:13" ht="13.8" x14ac:dyDescent="0.25">
      <c r="A29" s="95">
        <v>75</v>
      </c>
      <c r="B29" s="87" t="s">
        <v>27</v>
      </c>
      <c r="C29" s="96">
        <v>19877</v>
      </c>
      <c r="D29" s="154">
        <v>651123.23480666697</v>
      </c>
      <c r="E29" s="154">
        <v>3265416.9079379113</v>
      </c>
      <c r="F29" s="154">
        <v>532282.64930335921</v>
      </c>
      <c r="G29" s="154">
        <v>1915869.2612089566</v>
      </c>
      <c r="H29" s="155">
        <v>6364692.0532568935</v>
      </c>
      <c r="I29" s="155">
        <v>320.20385637957907</v>
      </c>
      <c r="J29" s="227">
        <v>-1667493</v>
      </c>
      <c r="K29" s="204">
        <v>-83.890577048850432</v>
      </c>
      <c r="L29" s="157">
        <v>4697199.0532568935</v>
      </c>
      <c r="M29" s="157">
        <v>230.71484898409688</v>
      </c>
    </row>
    <row r="30" spans="1:13" ht="13.8" x14ac:dyDescent="0.25">
      <c r="A30" s="95">
        <v>77</v>
      </c>
      <c r="B30" s="87" t="s">
        <v>28</v>
      </c>
      <c r="C30" s="96">
        <v>4782</v>
      </c>
      <c r="D30" s="154">
        <v>3759390.0922925943</v>
      </c>
      <c r="E30" s="154">
        <v>1071043.1745381658</v>
      </c>
      <c r="F30" s="154">
        <v>265647.1519480095</v>
      </c>
      <c r="G30" s="154">
        <v>199591.01288138499</v>
      </c>
      <c r="H30" s="155">
        <v>5295671.4316601548</v>
      </c>
      <c r="I30" s="155">
        <v>1107.4176979632277</v>
      </c>
      <c r="J30" s="226">
        <v>252765</v>
      </c>
      <c r="K30" s="204">
        <v>52.857590966122963</v>
      </c>
      <c r="L30" s="157">
        <v>5548436.4316601548</v>
      </c>
      <c r="M30" s="157">
        <v>1115.7997556796643</v>
      </c>
    </row>
    <row r="31" spans="1:13" ht="13.8" x14ac:dyDescent="0.25">
      <c r="A31" s="95">
        <v>78</v>
      </c>
      <c r="B31" s="87" t="s">
        <v>29</v>
      </c>
      <c r="C31" s="96">
        <v>8042</v>
      </c>
      <c r="D31" s="154">
        <v>1063075.6339708304</v>
      </c>
      <c r="E31" s="154">
        <v>1266018.9411106375</v>
      </c>
      <c r="F31" s="154">
        <v>-1393607.1934959351</v>
      </c>
      <c r="G31" s="154">
        <v>-191290.30590559565</v>
      </c>
      <c r="H31" s="155">
        <v>744197.07567993691</v>
      </c>
      <c r="I31" s="155">
        <v>92.538805729910081</v>
      </c>
      <c r="J31" s="227">
        <v>-482933</v>
      </c>
      <c r="K31" s="204">
        <v>-60.051355384232778</v>
      </c>
      <c r="L31" s="157">
        <v>261264.07567993691</v>
      </c>
      <c r="M31" s="157">
        <v>16.158427714491065</v>
      </c>
    </row>
    <row r="32" spans="1:13" ht="13.8" x14ac:dyDescent="0.25">
      <c r="A32" s="95">
        <v>79</v>
      </c>
      <c r="B32" s="87" t="s">
        <v>30</v>
      </c>
      <c r="C32" s="96">
        <v>6869</v>
      </c>
      <c r="D32" s="154">
        <v>-93408.212469158403</v>
      </c>
      <c r="E32" s="154">
        <v>1121786.4576260787</v>
      </c>
      <c r="F32" s="154">
        <v>-1372413.7191929892</v>
      </c>
      <c r="G32" s="154">
        <v>-1155658.0013410549</v>
      </c>
      <c r="H32" s="155">
        <v>-1499693.4753771238</v>
      </c>
      <c r="I32" s="155">
        <v>-218.32777338435343</v>
      </c>
      <c r="J32" s="227">
        <v>-374540</v>
      </c>
      <c r="K32" s="204">
        <v>-54.526131896928227</v>
      </c>
      <c r="L32" s="157">
        <v>-1874233.4753771238</v>
      </c>
      <c r="M32" s="157">
        <v>-289.96818683609314</v>
      </c>
    </row>
    <row r="33" spans="1:13" ht="13.8" x14ac:dyDescent="0.25">
      <c r="A33" s="95">
        <v>81</v>
      </c>
      <c r="B33" s="87" t="s">
        <v>31</v>
      </c>
      <c r="C33" s="96">
        <v>2655</v>
      </c>
      <c r="D33" s="154">
        <v>213268.04940972503</v>
      </c>
      <c r="E33" s="154">
        <v>659449.24912661198</v>
      </c>
      <c r="F33" s="154">
        <v>142004.63446052064</v>
      </c>
      <c r="G33" s="154">
        <v>329940.32058329467</v>
      </c>
      <c r="H33" s="155">
        <v>1344662.2535801523</v>
      </c>
      <c r="I33" s="155">
        <v>506.46412564224192</v>
      </c>
      <c r="J33" s="227">
        <v>-671936</v>
      </c>
      <c r="K33" s="204">
        <v>-253.08323917137477</v>
      </c>
      <c r="L33" s="157">
        <v>672726.25358015229</v>
      </c>
      <c r="M33" s="157">
        <v>270.06902206408751</v>
      </c>
    </row>
    <row r="34" spans="1:13" ht="13.8" x14ac:dyDescent="0.25">
      <c r="A34" s="95">
        <v>82</v>
      </c>
      <c r="B34" s="87" t="s">
        <v>32</v>
      </c>
      <c r="C34" s="96">
        <v>9389</v>
      </c>
      <c r="D34" s="154">
        <v>5088711.0920591298</v>
      </c>
      <c r="E34" s="154">
        <v>1389428.4434982403</v>
      </c>
      <c r="F34" s="154">
        <v>523725.40753742546</v>
      </c>
      <c r="G34" s="154">
        <v>266089.85608100629</v>
      </c>
      <c r="H34" s="155">
        <v>7267954.7991758026</v>
      </c>
      <c r="I34" s="155">
        <v>774.09253372838452</v>
      </c>
      <c r="J34" s="227">
        <v>-1911323</v>
      </c>
      <c r="K34" s="204">
        <v>-203.57045478751732</v>
      </c>
      <c r="L34" s="157">
        <v>5356631.7991758026</v>
      </c>
      <c r="M34" s="157">
        <v>570.42025766064569</v>
      </c>
    </row>
    <row r="35" spans="1:13" ht="13.8" x14ac:dyDescent="0.25">
      <c r="A35" s="95">
        <v>86</v>
      </c>
      <c r="B35" s="87" t="s">
        <v>33</v>
      </c>
      <c r="C35" s="96">
        <v>8175</v>
      </c>
      <c r="D35" s="154">
        <v>5691863.0602890644</v>
      </c>
      <c r="E35" s="154">
        <v>1388124.2427809979</v>
      </c>
      <c r="F35" s="154">
        <v>202457.27216727714</v>
      </c>
      <c r="G35" s="154">
        <v>-37473.722820604198</v>
      </c>
      <c r="H35" s="155">
        <v>7244970.8524167361</v>
      </c>
      <c r="I35" s="155">
        <v>886.23496665648145</v>
      </c>
      <c r="J35" s="227">
        <v>-1024987</v>
      </c>
      <c r="K35" s="204">
        <v>-125.38067278287461</v>
      </c>
      <c r="L35" s="157">
        <v>6219983.8524167361</v>
      </c>
      <c r="M35" s="157">
        <v>751.7745385219248</v>
      </c>
    </row>
    <row r="36" spans="1:13" ht="13.8" x14ac:dyDescent="0.25">
      <c r="A36" s="95">
        <v>90</v>
      </c>
      <c r="B36" s="87" t="s">
        <v>34</v>
      </c>
      <c r="C36" s="96">
        <v>3196</v>
      </c>
      <c r="D36" s="154">
        <v>1256129.5982502217</v>
      </c>
      <c r="E36" s="154">
        <v>743278.81340214959</v>
      </c>
      <c r="F36" s="154">
        <v>43017.12506376634</v>
      </c>
      <c r="G36" s="154">
        <v>-690872.38228352333</v>
      </c>
      <c r="H36" s="155">
        <v>1351553.1544326143</v>
      </c>
      <c r="I36" s="155">
        <v>422.88897197516093</v>
      </c>
      <c r="J36" s="227">
        <v>-239617</v>
      </c>
      <c r="K36" s="204">
        <v>-74.974030037546939</v>
      </c>
      <c r="L36" s="157">
        <v>1111936.1544326143</v>
      </c>
      <c r="M36" s="157">
        <v>380.52570539193192</v>
      </c>
    </row>
    <row r="37" spans="1:13" ht="13.8" x14ac:dyDescent="0.25">
      <c r="A37" s="95">
        <v>91</v>
      </c>
      <c r="B37" s="87" t="s">
        <v>35</v>
      </c>
      <c r="C37" s="96">
        <v>656920</v>
      </c>
      <c r="D37" s="154">
        <v>143589049.10237893</v>
      </c>
      <c r="E37" s="154">
        <v>88131120.81681028</v>
      </c>
      <c r="F37" s="154">
        <v>51404010.095884204</v>
      </c>
      <c r="G37" s="154">
        <v>-47690389.261543676</v>
      </c>
      <c r="H37" s="155">
        <v>235433790.75352973</v>
      </c>
      <c r="I37" s="155">
        <v>358.39035309250704</v>
      </c>
      <c r="J37" s="226">
        <v>27629939</v>
      </c>
      <c r="K37" s="204">
        <v>42.059823113925589</v>
      </c>
      <c r="L37" s="157">
        <v>263063729.75352973</v>
      </c>
      <c r="M37" s="157">
        <v>404.03562344506145</v>
      </c>
    </row>
    <row r="38" spans="1:13" ht="13.8" x14ac:dyDescent="0.25">
      <c r="A38" s="95">
        <v>92</v>
      </c>
      <c r="B38" s="87" t="s">
        <v>36</v>
      </c>
      <c r="C38" s="96">
        <v>237231</v>
      </c>
      <c r="D38" s="154">
        <v>157461009.04391503</v>
      </c>
      <c r="E38" s="154">
        <v>29956875.039269552</v>
      </c>
      <c r="F38" s="154">
        <v>-262358.84312094294</v>
      </c>
      <c r="G38" s="154">
        <v>14838179.402413767</v>
      </c>
      <c r="H38" s="155">
        <v>201993704.64247742</v>
      </c>
      <c r="I38" s="155">
        <v>851.46420426705367</v>
      </c>
      <c r="J38" s="226">
        <v>21742057</v>
      </c>
      <c r="K38" s="204">
        <v>91.649308058390346</v>
      </c>
      <c r="L38" s="157">
        <v>223735761.64247742</v>
      </c>
      <c r="M38" s="157">
        <v>950.24486109520842</v>
      </c>
    </row>
    <row r="39" spans="1:13" ht="13.8" x14ac:dyDescent="0.25">
      <c r="A39" s="95">
        <v>97</v>
      </c>
      <c r="B39" s="87" t="s">
        <v>37</v>
      </c>
      <c r="C39" s="96">
        <v>2156</v>
      </c>
      <c r="D39" s="154">
        <v>861376.18683188106</v>
      </c>
      <c r="E39" s="154">
        <v>466006.0058397156</v>
      </c>
      <c r="F39" s="154">
        <v>-187704.15690790428</v>
      </c>
      <c r="G39" s="154">
        <v>343545.12211251108</v>
      </c>
      <c r="H39" s="155">
        <v>1483223.1578762033</v>
      </c>
      <c r="I39" s="155">
        <v>687.95137192773814</v>
      </c>
      <c r="J39" s="227">
        <v>-546383</v>
      </c>
      <c r="K39" s="204">
        <v>-253.42439703153988</v>
      </c>
      <c r="L39" s="157">
        <v>936840.1578762033</v>
      </c>
      <c r="M39" s="157">
        <v>427.73337563831325</v>
      </c>
    </row>
    <row r="40" spans="1:13" ht="13.8" x14ac:dyDescent="0.25">
      <c r="A40" s="95">
        <v>98</v>
      </c>
      <c r="B40" s="87" t="s">
        <v>38</v>
      </c>
      <c r="C40" s="96">
        <v>23251</v>
      </c>
      <c r="D40" s="154">
        <v>12882191.116281888</v>
      </c>
      <c r="E40" s="154">
        <v>3515978.8774844306</v>
      </c>
      <c r="F40" s="154">
        <v>3953430.0639961031</v>
      </c>
      <c r="G40" s="154">
        <v>2901099.6756133698</v>
      </c>
      <c r="H40" s="155">
        <v>23252699.733375791</v>
      </c>
      <c r="I40" s="155">
        <v>1000.0731036676183</v>
      </c>
      <c r="J40" s="227">
        <v>-4608213</v>
      </c>
      <c r="K40" s="204">
        <v>-198.19418519633564</v>
      </c>
      <c r="L40" s="157">
        <v>18644486.733375791</v>
      </c>
      <c r="M40" s="157">
        <v>811.66314280571987</v>
      </c>
    </row>
    <row r="41" spans="1:13" ht="13.8" x14ac:dyDescent="0.25">
      <c r="A41" s="95">
        <v>102</v>
      </c>
      <c r="B41" s="87" t="s">
        <v>39</v>
      </c>
      <c r="C41" s="96">
        <v>9937</v>
      </c>
      <c r="D41" s="154">
        <v>5484975.4865862681</v>
      </c>
      <c r="E41" s="154">
        <v>1996700.6490447121</v>
      </c>
      <c r="F41" s="154">
        <v>-819906.48200298555</v>
      </c>
      <c r="G41" s="154">
        <v>-573119.25849266886</v>
      </c>
      <c r="H41" s="155">
        <v>6088650.3951353254</v>
      </c>
      <c r="I41" s="155">
        <v>612.72520832598627</v>
      </c>
      <c r="J41" s="226">
        <v>811647</v>
      </c>
      <c r="K41" s="204">
        <v>81.679279460601791</v>
      </c>
      <c r="L41" s="157">
        <v>6900297.3951353254</v>
      </c>
      <c r="M41" s="157">
        <v>682.42300444151408</v>
      </c>
    </row>
    <row r="42" spans="1:13" ht="13.8" x14ac:dyDescent="0.25">
      <c r="A42" s="95">
        <v>103</v>
      </c>
      <c r="B42" s="87" t="s">
        <v>40</v>
      </c>
      <c r="C42" s="96">
        <v>2174</v>
      </c>
      <c r="D42" s="154">
        <v>1217464.0048200043</v>
      </c>
      <c r="E42" s="154">
        <v>484169.11207669508</v>
      </c>
      <c r="F42" s="154">
        <v>465583.48048392456</v>
      </c>
      <c r="G42" s="154">
        <v>298438.84479511209</v>
      </c>
      <c r="H42" s="155">
        <v>2465655.4421757362</v>
      </c>
      <c r="I42" s="155">
        <v>1134.1561371553523</v>
      </c>
      <c r="J42" s="227">
        <v>-578616</v>
      </c>
      <c r="K42" s="204">
        <v>-266.15271389144436</v>
      </c>
      <c r="L42" s="157">
        <v>1887039.4421757362</v>
      </c>
      <c r="M42" s="157">
        <v>873.68235610659417</v>
      </c>
    </row>
    <row r="43" spans="1:13" ht="13.8" x14ac:dyDescent="0.25">
      <c r="A43" s="95">
        <v>105</v>
      </c>
      <c r="B43" s="87" t="s">
        <v>41</v>
      </c>
      <c r="C43" s="96">
        <v>2199</v>
      </c>
      <c r="D43" s="154">
        <v>1810403.288059182</v>
      </c>
      <c r="E43" s="154">
        <v>513063.25406927365</v>
      </c>
      <c r="F43" s="154">
        <v>933716.26010873227</v>
      </c>
      <c r="G43" s="154">
        <v>748998.73514952243</v>
      </c>
      <c r="H43" s="155">
        <v>4006181.5373867103</v>
      </c>
      <c r="I43" s="155">
        <v>1821.8197077702184</v>
      </c>
      <c r="J43" s="227">
        <v>-466465</v>
      </c>
      <c r="K43" s="204">
        <v>-212.12596634834014</v>
      </c>
      <c r="L43" s="157">
        <v>3539716.5373867103</v>
      </c>
      <c r="M43" s="157">
        <v>1604.5245736183313</v>
      </c>
    </row>
    <row r="44" spans="1:13" ht="13.8" x14ac:dyDescent="0.25">
      <c r="A44" s="95">
        <v>106</v>
      </c>
      <c r="B44" s="87" t="s">
        <v>42</v>
      </c>
      <c r="C44" s="96">
        <v>46576</v>
      </c>
      <c r="D44" s="154">
        <v>10986001.509656826</v>
      </c>
      <c r="E44" s="154">
        <v>6461211.5743408557</v>
      </c>
      <c r="F44" s="154">
        <v>-3810981.1859452943</v>
      </c>
      <c r="G44" s="154">
        <v>778497.60738690023</v>
      </c>
      <c r="H44" s="155">
        <v>14414729.505439287</v>
      </c>
      <c r="I44" s="155">
        <v>309.48835248710253</v>
      </c>
      <c r="J44" s="227">
        <v>-2114194</v>
      </c>
      <c r="K44" s="204">
        <v>-45.39234799038131</v>
      </c>
      <c r="L44" s="157">
        <v>12300535.505439287</v>
      </c>
      <c r="M44" s="157">
        <v>261.09156014770025</v>
      </c>
    </row>
    <row r="45" spans="1:13" ht="13.8" x14ac:dyDescent="0.25">
      <c r="A45" s="95">
        <v>108</v>
      </c>
      <c r="B45" s="87" t="s">
        <v>43</v>
      </c>
      <c r="C45" s="96">
        <v>10344</v>
      </c>
      <c r="D45" s="154">
        <v>7067223.5687770825</v>
      </c>
      <c r="E45" s="154">
        <v>1760511.7808868797</v>
      </c>
      <c r="F45" s="154">
        <v>1486830.1833982051</v>
      </c>
      <c r="G45" s="154">
        <v>719942.40572117013</v>
      </c>
      <c r="H45" s="155">
        <v>11034507.938783338</v>
      </c>
      <c r="I45" s="155">
        <v>1066.7544411043443</v>
      </c>
      <c r="J45" s="227">
        <v>-1291259</v>
      </c>
      <c r="K45" s="204">
        <v>-124.83168986852282</v>
      </c>
      <c r="L45" s="157">
        <v>9743248.9387833383</v>
      </c>
      <c r="M45" s="157">
        <v>957.39974272847428</v>
      </c>
    </row>
    <row r="46" spans="1:13" ht="13.8" x14ac:dyDescent="0.25">
      <c r="A46" s="95">
        <v>109</v>
      </c>
      <c r="B46" s="87" t="s">
        <v>44</v>
      </c>
      <c r="C46" s="96">
        <v>67848</v>
      </c>
      <c r="D46" s="154">
        <v>15715243.835186705</v>
      </c>
      <c r="E46" s="154">
        <v>10416609.164022621</v>
      </c>
      <c r="F46" s="154">
        <v>1672831.8141081329</v>
      </c>
      <c r="G46" s="154">
        <v>4194851.3037050655</v>
      </c>
      <c r="H46" s="155">
        <v>31999536.117022526</v>
      </c>
      <c r="I46" s="155">
        <v>471.63565789739602</v>
      </c>
      <c r="J46" s="227">
        <v>-13699393</v>
      </c>
      <c r="K46" s="204">
        <v>-201.91299669850252</v>
      </c>
      <c r="L46" s="157">
        <v>18300143.117022526</v>
      </c>
      <c r="M46" s="157">
        <v>281.86203155616266</v>
      </c>
    </row>
    <row r="47" spans="1:13" ht="13.8" x14ac:dyDescent="0.25">
      <c r="A47" s="95">
        <v>111</v>
      </c>
      <c r="B47" s="87" t="s">
        <v>45</v>
      </c>
      <c r="C47" s="96">
        <v>18497</v>
      </c>
      <c r="D47" s="154">
        <v>2232912.7727391827</v>
      </c>
      <c r="E47" s="154">
        <v>3235456.7059342312</v>
      </c>
      <c r="F47" s="154">
        <v>4190412.0446958188</v>
      </c>
      <c r="G47" s="154">
        <v>4640169.0323409429</v>
      </c>
      <c r="H47" s="155">
        <v>14298950.555710174</v>
      </c>
      <c r="I47" s="155">
        <v>773.04160435260712</v>
      </c>
      <c r="J47" s="227">
        <v>-2686382</v>
      </c>
      <c r="K47" s="204">
        <v>-145.23338919824837</v>
      </c>
      <c r="L47" s="157">
        <v>11612568.555710174</v>
      </c>
      <c r="M47" s="157">
        <v>627.2862386176231</v>
      </c>
    </row>
    <row r="48" spans="1:13" ht="13.8" x14ac:dyDescent="0.25">
      <c r="A48" s="95">
        <v>139</v>
      </c>
      <c r="B48" s="87" t="s">
        <v>46</v>
      </c>
      <c r="C48" s="96">
        <v>9848</v>
      </c>
      <c r="D48" s="154">
        <v>13313863.23506839</v>
      </c>
      <c r="E48" s="154">
        <v>1495461.7763981437</v>
      </c>
      <c r="F48" s="154">
        <v>553611.6060857469</v>
      </c>
      <c r="G48" s="154">
        <v>-175067.63907046703</v>
      </c>
      <c r="H48" s="155">
        <v>15187868.978481814</v>
      </c>
      <c r="I48" s="155">
        <v>1542.2287752317034</v>
      </c>
      <c r="J48" s="227">
        <v>-64500</v>
      </c>
      <c r="K48" s="204">
        <v>-6.5495532087733546</v>
      </c>
      <c r="L48" s="157">
        <v>15123368.978481814</v>
      </c>
      <c r="M48" s="157">
        <v>1532.9905542731331</v>
      </c>
    </row>
    <row r="49" spans="1:13" ht="13.8" x14ac:dyDescent="0.25">
      <c r="A49" s="95">
        <v>140</v>
      </c>
      <c r="B49" s="87" t="s">
        <v>47</v>
      </c>
      <c r="C49" s="96">
        <v>21124</v>
      </c>
      <c r="D49" s="154">
        <v>10610885.158240737</v>
      </c>
      <c r="E49" s="154">
        <v>3747164.7798797078</v>
      </c>
      <c r="F49" s="154">
        <v>5786437.019924433</v>
      </c>
      <c r="G49" s="154">
        <v>3497350.3496553297</v>
      </c>
      <c r="H49" s="155">
        <v>23641837.307700209</v>
      </c>
      <c r="I49" s="155">
        <v>1119.1932071435433</v>
      </c>
      <c r="J49" s="227">
        <v>-1329951</v>
      </c>
      <c r="K49" s="204">
        <v>-62.959240674114753</v>
      </c>
      <c r="L49" s="157">
        <v>22311886.307700209</v>
      </c>
      <c r="M49" s="157">
        <v>1046.5167254165976</v>
      </c>
    </row>
    <row r="50" spans="1:13" ht="13.8" x14ac:dyDescent="0.25">
      <c r="A50" s="95">
        <v>142</v>
      </c>
      <c r="B50" s="87" t="s">
        <v>48</v>
      </c>
      <c r="C50" s="96">
        <v>6625</v>
      </c>
      <c r="D50" s="154">
        <v>3117248.0587256229</v>
      </c>
      <c r="E50" s="154">
        <v>1218794.1402655733</v>
      </c>
      <c r="F50" s="154">
        <v>519688.31567875564</v>
      </c>
      <c r="G50" s="154">
        <v>575704.16035336372</v>
      </c>
      <c r="H50" s="155">
        <v>5431434.6750233155</v>
      </c>
      <c r="I50" s="155">
        <v>819.83919622993437</v>
      </c>
      <c r="J50" s="227">
        <v>-694731</v>
      </c>
      <c r="K50" s="204">
        <v>-104.86505660377358</v>
      </c>
      <c r="L50" s="157">
        <v>4736703.6750233155</v>
      </c>
      <c r="M50" s="157">
        <v>682.27119622993439</v>
      </c>
    </row>
    <row r="51" spans="1:13" ht="13.8" x14ac:dyDescent="0.25">
      <c r="A51" s="95">
        <v>143</v>
      </c>
      <c r="B51" s="87" t="s">
        <v>49</v>
      </c>
      <c r="C51" s="96">
        <v>6866</v>
      </c>
      <c r="D51" s="154">
        <v>3126756.3118771845</v>
      </c>
      <c r="E51" s="154">
        <v>1365389.1197321787</v>
      </c>
      <c r="F51" s="154">
        <v>585718.10002620367</v>
      </c>
      <c r="G51" s="154">
        <v>770308.01447047049</v>
      </c>
      <c r="H51" s="155">
        <v>5848171.5461060368</v>
      </c>
      <c r="I51" s="155">
        <v>851.7581628467866</v>
      </c>
      <c r="J51" s="227">
        <v>-806133</v>
      </c>
      <c r="K51" s="204">
        <v>-117.40940868045442</v>
      </c>
      <c r="L51" s="157">
        <v>5042038.5461060368</v>
      </c>
      <c r="M51" s="157">
        <v>727.54071455083567</v>
      </c>
    </row>
    <row r="52" spans="1:13" ht="13.8" x14ac:dyDescent="0.25">
      <c r="A52" s="95">
        <v>145</v>
      </c>
      <c r="B52" s="87" t="s">
        <v>50</v>
      </c>
      <c r="C52" s="96">
        <v>12294</v>
      </c>
      <c r="D52" s="154">
        <v>12336303.728114922</v>
      </c>
      <c r="E52" s="154">
        <v>2115872.7413786873</v>
      </c>
      <c r="F52" s="154">
        <v>1997058.5043397539</v>
      </c>
      <c r="G52" s="154">
        <v>355379.95694198675</v>
      </c>
      <c r="H52" s="155">
        <v>16804614.930775352</v>
      </c>
      <c r="I52" s="155">
        <v>1366.8956345188997</v>
      </c>
      <c r="J52" s="227">
        <v>-229583</v>
      </c>
      <c r="K52" s="204">
        <v>-18.674394013339839</v>
      </c>
      <c r="L52" s="157">
        <v>16575031.930775352</v>
      </c>
      <c r="M52" s="157">
        <v>1351.6348569038028</v>
      </c>
    </row>
    <row r="53" spans="1:13" ht="13.8" x14ac:dyDescent="0.25">
      <c r="A53" s="95">
        <v>146</v>
      </c>
      <c r="B53" s="87" t="s">
        <v>51</v>
      </c>
      <c r="C53" s="96">
        <v>4749</v>
      </c>
      <c r="D53" s="154">
        <v>2544087.0321224183</v>
      </c>
      <c r="E53" s="154">
        <v>1068311.7592693297</v>
      </c>
      <c r="F53" s="154">
        <v>2303065.7991739567</v>
      </c>
      <c r="G53" s="154">
        <v>1321689.3403647384</v>
      </c>
      <c r="H53" s="155">
        <v>7237153.9309304431</v>
      </c>
      <c r="I53" s="155">
        <v>1523.9321817078212</v>
      </c>
      <c r="J53" s="227">
        <v>-48166</v>
      </c>
      <c r="K53" s="204">
        <v>-10.142345757001474</v>
      </c>
      <c r="L53" s="157">
        <v>7188987.9309304431</v>
      </c>
      <c r="M53" s="157">
        <v>1475.2848875406282</v>
      </c>
    </row>
    <row r="54" spans="1:13" ht="13.8" x14ac:dyDescent="0.25">
      <c r="A54" s="95">
        <v>148</v>
      </c>
      <c r="B54" s="87" t="s">
        <v>52</v>
      </c>
      <c r="C54" s="96">
        <v>6862</v>
      </c>
      <c r="D54" s="154">
        <v>7964704.7060871879</v>
      </c>
      <c r="E54" s="154">
        <v>1183842.2480423027</v>
      </c>
      <c r="F54" s="154">
        <v>-640852.08751279349</v>
      </c>
      <c r="G54" s="154">
        <v>1551005.5586128363</v>
      </c>
      <c r="H54" s="155">
        <v>10058700.425229535</v>
      </c>
      <c r="I54" s="155">
        <v>1465.8554977017684</v>
      </c>
      <c r="J54" s="227">
        <v>-678015</v>
      </c>
      <c r="K54" s="204">
        <v>-98.807199067327304</v>
      </c>
      <c r="L54" s="157">
        <v>9380685.4252295345</v>
      </c>
      <c r="M54" s="157">
        <v>1362.8849351835518</v>
      </c>
    </row>
    <row r="55" spans="1:13" ht="13.8" x14ac:dyDescent="0.25">
      <c r="A55" s="95">
        <v>149</v>
      </c>
      <c r="B55" s="87" t="s">
        <v>53</v>
      </c>
      <c r="C55" s="96">
        <v>5321</v>
      </c>
      <c r="D55" s="154">
        <v>2111192.489127073</v>
      </c>
      <c r="E55" s="154">
        <v>818937.96859827987</v>
      </c>
      <c r="F55" s="154">
        <v>875395.20598057832</v>
      </c>
      <c r="G55" s="154">
        <v>600982.92651467014</v>
      </c>
      <c r="H55" s="155">
        <v>4406508.5902206013</v>
      </c>
      <c r="I55" s="155">
        <v>828.13542383397885</v>
      </c>
      <c r="J55" s="227">
        <v>-1115005</v>
      </c>
      <c r="K55" s="204">
        <v>-209.54801728998308</v>
      </c>
      <c r="L55" s="157">
        <v>3291503.5902206013</v>
      </c>
      <c r="M55" s="157">
        <v>631.0382616464201</v>
      </c>
    </row>
    <row r="56" spans="1:13" ht="13.8" x14ac:dyDescent="0.25">
      <c r="A56" s="95">
        <v>151</v>
      </c>
      <c r="B56" s="87" t="s">
        <v>54</v>
      </c>
      <c r="C56" s="96">
        <v>1925</v>
      </c>
      <c r="D56" s="154">
        <v>1092111.8189309598</v>
      </c>
      <c r="E56" s="154">
        <v>502294.48299831175</v>
      </c>
      <c r="F56" s="154">
        <v>164659.99862689117</v>
      </c>
      <c r="G56" s="154">
        <v>-12987.549585605449</v>
      </c>
      <c r="H56" s="155">
        <v>1746078.7509705573</v>
      </c>
      <c r="I56" s="155">
        <v>907.05389660808169</v>
      </c>
      <c r="J56" s="227">
        <v>-508908</v>
      </c>
      <c r="K56" s="204">
        <v>-264.36779220779221</v>
      </c>
      <c r="L56" s="157">
        <v>1237170.7509705573</v>
      </c>
      <c r="M56" s="157">
        <v>647.64662388080887</v>
      </c>
    </row>
    <row r="57" spans="1:13" ht="13.8" x14ac:dyDescent="0.25">
      <c r="A57" s="95">
        <v>152</v>
      </c>
      <c r="B57" s="87" t="s">
        <v>55</v>
      </c>
      <c r="C57" s="96">
        <v>4471</v>
      </c>
      <c r="D57" s="154">
        <v>3637972.7789516263</v>
      </c>
      <c r="E57" s="154">
        <v>924299.40460042306</v>
      </c>
      <c r="F57" s="154">
        <v>1035449.470231561</v>
      </c>
      <c r="G57" s="154">
        <v>321892.84891217656</v>
      </c>
      <c r="H57" s="155">
        <v>5919614.5026957868</v>
      </c>
      <c r="I57" s="155">
        <v>1324.0023490708536</v>
      </c>
      <c r="J57" s="226">
        <v>83201</v>
      </c>
      <c r="K57" s="204">
        <v>18.609036009841198</v>
      </c>
      <c r="L57" s="157">
        <v>6002815.5026957868</v>
      </c>
      <c r="M57" s="157">
        <v>1348.1088129491807</v>
      </c>
    </row>
    <row r="58" spans="1:13" ht="13.8" x14ac:dyDescent="0.25">
      <c r="A58" s="95">
        <v>153</v>
      </c>
      <c r="B58" s="87" t="s">
        <v>56</v>
      </c>
      <c r="C58" s="96">
        <v>26075</v>
      </c>
      <c r="D58" s="154">
        <v>7037773.2922958052</v>
      </c>
      <c r="E58" s="154">
        <v>4038874.1470493134</v>
      </c>
      <c r="F58" s="154">
        <v>3717334.0943881203</v>
      </c>
      <c r="G58" s="154">
        <v>3434835.5573704545</v>
      </c>
      <c r="H58" s="155">
        <v>18228817.091103692</v>
      </c>
      <c r="I58" s="155">
        <v>699.09173887262477</v>
      </c>
      <c r="J58" s="227">
        <v>-1173353</v>
      </c>
      <c r="K58" s="204">
        <v>-44.999156279961646</v>
      </c>
      <c r="L58" s="157">
        <v>17055464.091103692</v>
      </c>
      <c r="M58" s="157">
        <v>641.37683954376587</v>
      </c>
    </row>
    <row r="59" spans="1:13" ht="13.8" x14ac:dyDescent="0.25">
      <c r="A59" s="95">
        <v>165</v>
      </c>
      <c r="B59" s="87" t="s">
        <v>57</v>
      </c>
      <c r="C59" s="96">
        <v>16237</v>
      </c>
      <c r="D59" s="154">
        <v>8458311.7918212302</v>
      </c>
      <c r="E59" s="154">
        <v>2476695.6410803786</v>
      </c>
      <c r="F59" s="154">
        <v>564546.96696031315</v>
      </c>
      <c r="G59" s="154">
        <v>-26461.11048389964</v>
      </c>
      <c r="H59" s="155">
        <v>11473093.289378023</v>
      </c>
      <c r="I59" s="155">
        <v>706.60179154880973</v>
      </c>
      <c r="J59" s="227">
        <v>-2047241</v>
      </c>
      <c r="K59" s="204">
        <v>-126.08492948204717</v>
      </c>
      <c r="L59" s="157">
        <v>9425852.2893780228</v>
      </c>
      <c r="M59" s="157">
        <v>569.07934282059625</v>
      </c>
    </row>
    <row r="60" spans="1:13" ht="13.8" x14ac:dyDescent="0.25">
      <c r="A60" s="95">
        <v>167</v>
      </c>
      <c r="B60" s="87" t="s">
        <v>58</v>
      </c>
      <c r="C60" s="96">
        <v>76935</v>
      </c>
      <c r="D60" s="154">
        <v>29542837.742486596</v>
      </c>
      <c r="E60" s="154">
        <v>12933985.658118516</v>
      </c>
      <c r="F60" s="154">
        <v>2367918.3568703006</v>
      </c>
      <c r="G60" s="154">
        <v>3888480.1326970849</v>
      </c>
      <c r="H60" s="155">
        <v>48733221.890172496</v>
      </c>
      <c r="I60" s="155">
        <v>633.43370234837846</v>
      </c>
      <c r="J60" s="227">
        <v>-85859</v>
      </c>
      <c r="K60" s="204">
        <v>-1.1159940209267563</v>
      </c>
      <c r="L60" s="157">
        <v>48647362.890172496</v>
      </c>
      <c r="M60" s="157">
        <v>610.30382647913814</v>
      </c>
    </row>
    <row r="61" spans="1:13" ht="13.8" x14ac:dyDescent="0.25">
      <c r="A61" s="95">
        <v>169</v>
      </c>
      <c r="B61" s="87" t="s">
        <v>59</v>
      </c>
      <c r="C61" s="96">
        <v>5061</v>
      </c>
      <c r="D61" s="154">
        <v>1653520.5586245719</v>
      </c>
      <c r="E61" s="154">
        <v>901586.47221888066</v>
      </c>
      <c r="F61" s="154">
        <v>633416.33278707764</v>
      </c>
      <c r="G61" s="154">
        <v>520089.687896216</v>
      </c>
      <c r="H61" s="155">
        <v>3708613.0515267462</v>
      </c>
      <c r="I61" s="155">
        <v>732.78266183101096</v>
      </c>
      <c r="J61" s="227">
        <v>-1291424</v>
      </c>
      <c r="K61" s="204">
        <v>-255.17170519660147</v>
      </c>
      <c r="L61" s="157">
        <v>2417189.0515267462</v>
      </c>
      <c r="M61" s="157">
        <v>471.28177267866937</v>
      </c>
    </row>
    <row r="62" spans="1:13" ht="13.8" x14ac:dyDescent="0.25">
      <c r="A62" s="95">
        <v>171</v>
      </c>
      <c r="B62" s="87" t="s">
        <v>60</v>
      </c>
      <c r="C62" s="96">
        <v>4689</v>
      </c>
      <c r="D62" s="154">
        <v>1384467.5156005572</v>
      </c>
      <c r="E62" s="154">
        <v>956311.2863817797</v>
      </c>
      <c r="F62" s="154">
        <v>910525.11658179318</v>
      </c>
      <c r="G62" s="154">
        <v>464258.70100740244</v>
      </c>
      <c r="H62" s="155">
        <v>3715562.6195715321</v>
      </c>
      <c r="I62" s="155">
        <v>792.39979090883605</v>
      </c>
      <c r="J62" s="227">
        <v>-135669</v>
      </c>
      <c r="K62" s="204">
        <v>-28.933461292386436</v>
      </c>
      <c r="L62" s="157">
        <v>3579893.6195715321</v>
      </c>
      <c r="M62" s="157">
        <v>762.77044563265781</v>
      </c>
    </row>
    <row r="63" spans="1:13" ht="13.8" x14ac:dyDescent="0.25">
      <c r="A63" s="95">
        <v>172</v>
      </c>
      <c r="B63" s="87" t="s">
        <v>61</v>
      </c>
      <c r="C63" s="96">
        <v>4297</v>
      </c>
      <c r="D63" s="154">
        <v>1589872.5459393603</v>
      </c>
      <c r="E63" s="154">
        <v>966217.59746993473</v>
      </c>
      <c r="F63" s="154">
        <v>-778404.49994884233</v>
      </c>
      <c r="G63" s="154">
        <v>-677862.2067300264</v>
      </c>
      <c r="H63" s="155">
        <v>1099823.4367304263</v>
      </c>
      <c r="I63" s="155">
        <v>255.95146305106499</v>
      </c>
      <c r="J63" s="226">
        <v>78790</v>
      </c>
      <c r="K63" s="204">
        <v>18.336048405864556</v>
      </c>
      <c r="L63" s="157">
        <v>1178613.4367304263</v>
      </c>
      <c r="M63" s="157">
        <v>261.36873091236356</v>
      </c>
    </row>
    <row r="64" spans="1:13" ht="13.8" x14ac:dyDescent="0.25">
      <c r="A64" s="95">
        <v>176</v>
      </c>
      <c r="B64" s="87" t="s">
        <v>62</v>
      </c>
      <c r="C64" s="96">
        <v>4527</v>
      </c>
      <c r="D64" s="154">
        <v>3133628.9216140639</v>
      </c>
      <c r="E64" s="154">
        <v>1028076.2397119511</v>
      </c>
      <c r="F64" s="154">
        <v>-621490.18707264634</v>
      </c>
      <c r="G64" s="154">
        <v>-519872.9725872415</v>
      </c>
      <c r="H64" s="155">
        <v>3020342.0016661272</v>
      </c>
      <c r="I64" s="155">
        <v>667.18400743674113</v>
      </c>
      <c r="J64" s="227">
        <v>-103558</v>
      </c>
      <c r="K64" s="204">
        <v>-22.87563507841838</v>
      </c>
      <c r="L64" s="157">
        <v>2916784.0016661272</v>
      </c>
      <c r="M64" s="157">
        <v>646.95427472191898</v>
      </c>
    </row>
    <row r="65" spans="1:13" ht="13.8" x14ac:dyDescent="0.25">
      <c r="A65" s="95">
        <v>177</v>
      </c>
      <c r="B65" s="87" t="s">
        <v>63</v>
      </c>
      <c r="C65" s="96">
        <v>1800</v>
      </c>
      <c r="D65" s="154">
        <v>542753.66964090371</v>
      </c>
      <c r="E65" s="154">
        <v>373558.32014465379</v>
      </c>
      <c r="F65" s="154">
        <v>240864.55473105607</v>
      </c>
      <c r="G65" s="154">
        <v>295738.50013558101</v>
      </c>
      <c r="H65" s="155">
        <v>1452915.0446521945</v>
      </c>
      <c r="I65" s="155">
        <v>807.17502480677467</v>
      </c>
      <c r="J65" s="227">
        <v>-479945</v>
      </c>
      <c r="K65" s="204">
        <v>-266.63611111111112</v>
      </c>
      <c r="L65" s="157">
        <v>972970.04465219448</v>
      </c>
      <c r="M65" s="157">
        <v>554.07613591788595</v>
      </c>
    </row>
    <row r="66" spans="1:13" ht="13.8" x14ac:dyDescent="0.25">
      <c r="A66" s="95">
        <v>178</v>
      </c>
      <c r="B66" s="87" t="s">
        <v>64</v>
      </c>
      <c r="C66" s="96">
        <v>5932</v>
      </c>
      <c r="D66" s="154">
        <v>2352886.8043563836</v>
      </c>
      <c r="E66" s="154">
        <v>1381225.1593890334</v>
      </c>
      <c r="F66" s="154">
        <v>1634305.1075486294</v>
      </c>
      <c r="G66" s="154">
        <v>927837.68984241481</v>
      </c>
      <c r="H66" s="155">
        <v>6296254.761136462</v>
      </c>
      <c r="I66" s="155">
        <v>1061.4050507647441</v>
      </c>
      <c r="J66" s="227">
        <v>-581018</v>
      </c>
      <c r="K66" s="204">
        <v>-97.946392447741061</v>
      </c>
      <c r="L66" s="157">
        <v>5715236.761136462</v>
      </c>
      <c r="M66" s="157">
        <v>959.10211752131841</v>
      </c>
    </row>
    <row r="67" spans="1:13" ht="13.8" x14ac:dyDescent="0.25">
      <c r="A67" s="95">
        <v>179</v>
      </c>
      <c r="B67" s="87" t="s">
        <v>65</v>
      </c>
      <c r="C67" s="96">
        <v>143420</v>
      </c>
      <c r="D67" s="154">
        <v>64884269.117055863</v>
      </c>
      <c r="E67" s="154">
        <v>21597659.255740136</v>
      </c>
      <c r="F67" s="154">
        <v>-5345778.6250176709</v>
      </c>
      <c r="G67" s="154">
        <v>2249051.7406793465</v>
      </c>
      <c r="H67" s="155">
        <v>83385201.48845768</v>
      </c>
      <c r="I67" s="155">
        <v>581.40567207124309</v>
      </c>
      <c r="J67" s="227">
        <v>-22721521</v>
      </c>
      <c r="K67" s="204">
        <v>-158.42644679960955</v>
      </c>
      <c r="L67" s="157">
        <v>60663680.48845768</v>
      </c>
      <c r="M67" s="157">
        <v>429.52768434289277</v>
      </c>
    </row>
    <row r="68" spans="1:13" ht="13.8" x14ac:dyDescent="0.25">
      <c r="A68" s="95">
        <v>181</v>
      </c>
      <c r="B68" s="87" t="s">
        <v>66</v>
      </c>
      <c r="C68" s="96">
        <v>1707</v>
      </c>
      <c r="D68" s="154">
        <v>1126796.3596585421</v>
      </c>
      <c r="E68" s="154">
        <v>425437.83542389632</v>
      </c>
      <c r="F68" s="154">
        <v>215924.09539396717</v>
      </c>
      <c r="G68" s="154">
        <v>162219.22251072922</v>
      </c>
      <c r="H68" s="155">
        <v>1930377.5129871347</v>
      </c>
      <c r="I68" s="155">
        <v>1130.859702980161</v>
      </c>
      <c r="J68" s="227">
        <v>-369016</v>
      </c>
      <c r="K68" s="204">
        <v>-216.17809021675453</v>
      </c>
      <c r="L68" s="157">
        <v>1561361.5129871347</v>
      </c>
      <c r="M68" s="157">
        <v>921.73082190224648</v>
      </c>
    </row>
    <row r="69" spans="1:13" ht="13.8" x14ac:dyDescent="0.25">
      <c r="A69" s="95">
        <v>182</v>
      </c>
      <c r="B69" s="87" t="s">
        <v>67</v>
      </c>
      <c r="C69" s="96">
        <v>19887</v>
      </c>
      <c r="D69" s="154">
        <v>547196.47226807708</v>
      </c>
      <c r="E69" s="154">
        <v>3408203.3178634625</v>
      </c>
      <c r="F69" s="154">
        <v>186817.16493563243</v>
      </c>
      <c r="G69" s="154">
        <v>1196890.8620164124</v>
      </c>
      <c r="H69" s="155">
        <v>5339107.8170835841</v>
      </c>
      <c r="I69" s="155">
        <v>268.47225911819703</v>
      </c>
      <c r="J69" s="227">
        <v>-2110897</v>
      </c>
      <c r="K69" s="204">
        <v>-106.14456680243374</v>
      </c>
      <c r="L69" s="157">
        <v>3228210.8170835841</v>
      </c>
      <c r="M69" s="157">
        <v>172.86387172945061</v>
      </c>
    </row>
    <row r="70" spans="1:13" ht="13.8" x14ac:dyDescent="0.25">
      <c r="A70" s="95">
        <v>186</v>
      </c>
      <c r="B70" s="87" t="s">
        <v>68</v>
      </c>
      <c r="C70" s="96">
        <v>44455</v>
      </c>
      <c r="D70" s="154">
        <v>17365184.851389177</v>
      </c>
      <c r="E70" s="154">
        <v>5256460.1055898666</v>
      </c>
      <c r="F70" s="154">
        <v>-7221914.5831925925</v>
      </c>
      <c r="G70" s="154">
        <v>-3806578.832388809</v>
      </c>
      <c r="H70" s="155">
        <v>11593151.541397642</v>
      </c>
      <c r="I70" s="155">
        <v>260.78397348774359</v>
      </c>
      <c r="J70" s="227">
        <v>-349842</v>
      </c>
      <c r="K70" s="204">
        <v>-7.8695759757057697</v>
      </c>
      <c r="L70" s="157">
        <v>11243309.541397642</v>
      </c>
      <c r="M70" s="157">
        <v>252.75331326954543</v>
      </c>
    </row>
    <row r="71" spans="1:13" ht="13.8" x14ac:dyDescent="0.25">
      <c r="A71" s="95">
        <v>202</v>
      </c>
      <c r="B71" s="87" t="s">
        <v>69</v>
      </c>
      <c r="C71" s="96">
        <v>34667</v>
      </c>
      <c r="D71" s="154">
        <v>17430788.66049983</v>
      </c>
      <c r="E71" s="154">
        <v>3882065.7025767267</v>
      </c>
      <c r="F71" s="154">
        <v>3157452.7581815063</v>
      </c>
      <c r="G71" s="154">
        <v>1859894.7710177887</v>
      </c>
      <c r="H71" s="155">
        <v>26330201.892275851</v>
      </c>
      <c r="I71" s="155">
        <v>759.51775152957714</v>
      </c>
      <c r="J71" s="227">
        <v>-3482000</v>
      </c>
      <c r="K71" s="204">
        <v>-100.44134191017395</v>
      </c>
      <c r="L71" s="157">
        <v>22848201.892275851</v>
      </c>
      <c r="M71" s="157">
        <v>674.69835556223063</v>
      </c>
    </row>
    <row r="72" spans="1:13" ht="13.8" x14ac:dyDescent="0.25">
      <c r="A72" s="95">
        <v>204</v>
      </c>
      <c r="B72" s="87" t="s">
        <v>70</v>
      </c>
      <c r="C72" s="96">
        <v>2807</v>
      </c>
      <c r="D72" s="154">
        <v>1337835.0300080387</v>
      </c>
      <c r="E72" s="154">
        <v>649037.83190027601</v>
      </c>
      <c r="F72" s="154">
        <v>-615470.60854059225</v>
      </c>
      <c r="G72" s="154">
        <v>-797427.80637719273</v>
      </c>
      <c r="H72" s="155">
        <v>573974.44699052977</v>
      </c>
      <c r="I72" s="155">
        <v>204.47967473834333</v>
      </c>
      <c r="J72" s="227">
        <v>-578178</v>
      </c>
      <c r="K72" s="204">
        <v>-205.9771998574991</v>
      </c>
      <c r="L72" s="157">
        <v>-4203.5530094702262</v>
      </c>
      <c r="M72" s="157">
        <v>7.9438713895724167</v>
      </c>
    </row>
    <row r="73" spans="1:13" ht="13.8" x14ac:dyDescent="0.25">
      <c r="A73" s="95">
        <v>205</v>
      </c>
      <c r="B73" s="87" t="s">
        <v>71</v>
      </c>
      <c r="C73" s="96">
        <v>36567</v>
      </c>
      <c r="D73" s="154">
        <v>21677096.36293105</v>
      </c>
      <c r="E73" s="154">
        <v>5850960.8244273569</v>
      </c>
      <c r="F73" s="154">
        <v>-2004123.3065739565</v>
      </c>
      <c r="G73" s="154">
        <v>-1035572.5991772719</v>
      </c>
      <c r="H73" s="155">
        <v>24488361.281607181</v>
      </c>
      <c r="I73" s="155">
        <v>669.68472342842404</v>
      </c>
      <c r="J73" s="226">
        <v>27918667</v>
      </c>
      <c r="K73" s="204">
        <v>763.49350507287988</v>
      </c>
      <c r="L73" s="157">
        <v>52407028.281607181</v>
      </c>
      <c r="M73" s="157">
        <v>1468.9898072471676</v>
      </c>
    </row>
    <row r="74" spans="1:13" ht="13.8" x14ac:dyDescent="0.25">
      <c r="A74" s="95">
        <v>208</v>
      </c>
      <c r="B74" s="87" t="s">
        <v>72</v>
      </c>
      <c r="C74" s="96">
        <v>12400</v>
      </c>
      <c r="D74" s="154">
        <v>11901264.28918976</v>
      </c>
      <c r="E74" s="154">
        <v>2315087.5411316389</v>
      </c>
      <c r="F74" s="154">
        <v>1832684.7877976652</v>
      </c>
      <c r="G74" s="154">
        <v>878286.53507676709</v>
      </c>
      <c r="H74" s="155">
        <v>16927323.153195828</v>
      </c>
      <c r="I74" s="155">
        <v>1365.1067059028894</v>
      </c>
      <c r="J74" s="227">
        <v>-485989</v>
      </c>
      <c r="K74" s="204">
        <v>-39.192661290322583</v>
      </c>
      <c r="L74" s="157">
        <v>16441334.153195828</v>
      </c>
      <c r="M74" s="157">
        <v>1324.8739639674059</v>
      </c>
    </row>
    <row r="75" spans="1:13" ht="13.8" x14ac:dyDescent="0.25">
      <c r="A75" s="95">
        <v>211</v>
      </c>
      <c r="B75" s="87" t="s">
        <v>73</v>
      </c>
      <c r="C75" s="96">
        <v>32214</v>
      </c>
      <c r="D75" s="154">
        <v>21413312.639792331</v>
      </c>
      <c r="E75" s="154">
        <v>4335798.2807129491</v>
      </c>
      <c r="F75" s="154">
        <v>6708310.4687598441</v>
      </c>
      <c r="G75" s="154">
        <v>4411022.0479853097</v>
      </c>
      <c r="H75" s="155">
        <v>36868443.437250428</v>
      </c>
      <c r="I75" s="155">
        <v>1144.485113219421</v>
      </c>
      <c r="J75" s="227">
        <v>-4056909</v>
      </c>
      <c r="K75" s="204">
        <v>-125.93620785993667</v>
      </c>
      <c r="L75" s="157">
        <v>32811534.437250428</v>
      </c>
      <c r="M75" s="157">
        <v>1017.5661028512581</v>
      </c>
    </row>
    <row r="76" spans="1:13" ht="13.8" x14ac:dyDescent="0.25">
      <c r="A76" s="95">
        <v>213</v>
      </c>
      <c r="B76" s="87" t="s">
        <v>74</v>
      </c>
      <c r="C76" s="96">
        <v>5312</v>
      </c>
      <c r="D76" s="154">
        <v>1178022.7268729643</v>
      </c>
      <c r="E76" s="154">
        <v>1161016.9605552265</v>
      </c>
      <c r="F76" s="154">
        <v>449640.97779507044</v>
      </c>
      <c r="G76" s="154">
        <v>500111.24560117972</v>
      </c>
      <c r="H76" s="155">
        <v>3288791.9108244409</v>
      </c>
      <c r="I76" s="155">
        <v>619.12498321243243</v>
      </c>
      <c r="J76" s="227">
        <v>-475025</v>
      </c>
      <c r="K76" s="204">
        <v>-89.424887048192772</v>
      </c>
      <c r="L76" s="157">
        <v>2813766.9108244409</v>
      </c>
      <c r="M76" s="157">
        <v>529.80043501966134</v>
      </c>
    </row>
    <row r="77" spans="1:13" ht="13.8" x14ac:dyDescent="0.25">
      <c r="A77" s="95">
        <v>214</v>
      </c>
      <c r="B77" s="87" t="s">
        <v>75</v>
      </c>
      <c r="C77" s="96">
        <v>12758</v>
      </c>
      <c r="D77" s="154">
        <v>7696265.8114667619</v>
      </c>
      <c r="E77" s="154">
        <v>2671517.6307655768</v>
      </c>
      <c r="F77" s="154">
        <v>-859194.02358911117</v>
      </c>
      <c r="G77" s="154">
        <v>130802.95223734913</v>
      </c>
      <c r="H77" s="155">
        <v>9639392.3708805759</v>
      </c>
      <c r="I77" s="155">
        <v>755.55669939493464</v>
      </c>
      <c r="J77" s="227">
        <v>-568649</v>
      </c>
      <c r="K77" s="204">
        <v>-44.571954851857654</v>
      </c>
      <c r="L77" s="157">
        <v>9070743.3708805759</v>
      </c>
      <c r="M77" s="157">
        <v>723.95080505412898</v>
      </c>
    </row>
    <row r="78" spans="1:13" ht="13.8" x14ac:dyDescent="0.25">
      <c r="A78" s="95">
        <v>216</v>
      </c>
      <c r="B78" s="87" t="s">
        <v>76</v>
      </c>
      <c r="C78" s="96">
        <v>1323</v>
      </c>
      <c r="D78" s="154">
        <v>1099672.4002650646</v>
      </c>
      <c r="E78" s="154">
        <v>313350.47921623988</v>
      </c>
      <c r="F78" s="154">
        <v>232439.14093927314</v>
      </c>
      <c r="G78" s="154">
        <v>75585.982057605172</v>
      </c>
      <c r="H78" s="155">
        <v>1721048.0024781828</v>
      </c>
      <c r="I78" s="155">
        <v>1300.8677267408789</v>
      </c>
      <c r="J78" s="227">
        <v>-350406</v>
      </c>
      <c r="K78" s="204">
        <v>-264.85714285714283</v>
      </c>
      <c r="L78" s="157">
        <v>1370642.0024781828</v>
      </c>
      <c r="M78" s="157">
        <v>1087.8185959774623</v>
      </c>
    </row>
    <row r="79" spans="1:13" ht="13.8" x14ac:dyDescent="0.25">
      <c r="A79" s="95">
        <v>217</v>
      </c>
      <c r="B79" s="87" t="s">
        <v>77</v>
      </c>
      <c r="C79" s="96">
        <v>5426</v>
      </c>
      <c r="D79" s="154">
        <v>5233442.7255160194</v>
      </c>
      <c r="E79" s="154">
        <v>1043608.2415915644</v>
      </c>
      <c r="F79" s="154">
        <v>-187105.07181367211</v>
      </c>
      <c r="G79" s="154">
        <v>-509057.91495896928</v>
      </c>
      <c r="H79" s="155">
        <v>5580887.9803349422</v>
      </c>
      <c r="I79" s="155">
        <v>1028.5455179386181</v>
      </c>
      <c r="J79" s="226">
        <v>40606</v>
      </c>
      <c r="K79" s="204">
        <v>7.4835974935495759</v>
      </c>
      <c r="L79" s="157">
        <v>5621493.9803349422</v>
      </c>
      <c r="M79" s="157">
        <v>1036.0184261583013</v>
      </c>
    </row>
    <row r="80" spans="1:13" ht="13.8" x14ac:dyDescent="0.25">
      <c r="A80" s="95">
        <v>218</v>
      </c>
      <c r="B80" s="87" t="s">
        <v>78</v>
      </c>
      <c r="C80" s="96">
        <v>1207</v>
      </c>
      <c r="D80" s="154">
        <v>347367.39605838165</v>
      </c>
      <c r="E80" s="154">
        <v>330266.71203102346</v>
      </c>
      <c r="F80" s="154">
        <v>419223.44958513143</v>
      </c>
      <c r="G80" s="154">
        <v>250585.23593168924</v>
      </c>
      <c r="H80" s="155">
        <v>1347442.7936062256</v>
      </c>
      <c r="I80" s="155">
        <v>1116.3569126812142</v>
      </c>
      <c r="J80" s="227">
        <v>-287088</v>
      </c>
      <c r="K80" s="204">
        <v>-237.85252692626347</v>
      </c>
      <c r="L80" s="157">
        <v>1060354.7936062256</v>
      </c>
      <c r="M80" s="157">
        <v>869.65931533241576</v>
      </c>
    </row>
    <row r="81" spans="1:13" ht="13.8" x14ac:dyDescent="0.25">
      <c r="A81" s="95">
        <v>224</v>
      </c>
      <c r="B81" s="87" t="s">
        <v>79</v>
      </c>
      <c r="C81" s="96">
        <v>8696</v>
      </c>
      <c r="D81" s="154">
        <v>5935024.626703226</v>
      </c>
      <c r="E81" s="154">
        <v>1432259.5658942941</v>
      </c>
      <c r="F81" s="154">
        <v>-2025615.5461951678</v>
      </c>
      <c r="G81" s="154">
        <v>-1476907.3709463754</v>
      </c>
      <c r="H81" s="155">
        <v>3864761.2754559759</v>
      </c>
      <c r="I81" s="155">
        <v>444.42976948665779</v>
      </c>
      <c r="J81" s="227">
        <v>-414361</v>
      </c>
      <c r="K81" s="204">
        <v>-47.649609015639378</v>
      </c>
      <c r="L81" s="157">
        <v>3450400.2754559759</v>
      </c>
      <c r="M81" s="157">
        <v>380.5060114369798</v>
      </c>
    </row>
    <row r="82" spans="1:13" ht="13.8" x14ac:dyDescent="0.25">
      <c r="A82" s="95">
        <v>226</v>
      </c>
      <c r="B82" s="87" t="s">
        <v>80</v>
      </c>
      <c r="C82" s="96">
        <v>3858</v>
      </c>
      <c r="D82" s="154">
        <v>2421618.136468288</v>
      </c>
      <c r="E82" s="154">
        <v>849969.94094829075</v>
      </c>
      <c r="F82" s="154">
        <v>649935.37985240424</v>
      </c>
      <c r="G82" s="154">
        <v>453412.11781507568</v>
      </c>
      <c r="H82" s="155">
        <v>4374935.5750840586</v>
      </c>
      <c r="I82" s="155">
        <v>1133.9905586013631</v>
      </c>
      <c r="J82" s="226">
        <v>82538</v>
      </c>
      <c r="K82" s="204">
        <v>21.393986521513739</v>
      </c>
      <c r="L82" s="157">
        <v>4457473.5750840586</v>
      </c>
      <c r="M82" s="157">
        <v>1155.353181722151</v>
      </c>
    </row>
    <row r="83" spans="1:13" ht="13.8" x14ac:dyDescent="0.25">
      <c r="A83" s="95">
        <v>230</v>
      </c>
      <c r="B83" s="87" t="s">
        <v>81</v>
      </c>
      <c r="C83" s="96">
        <v>2322</v>
      </c>
      <c r="D83" s="154">
        <v>1746050.4174005163</v>
      </c>
      <c r="E83" s="154">
        <v>586962.8874883817</v>
      </c>
      <c r="F83" s="154">
        <v>-216202.28501540603</v>
      </c>
      <c r="G83" s="154">
        <v>-177805.40186040502</v>
      </c>
      <c r="H83" s="155">
        <v>1939005.618013087</v>
      </c>
      <c r="I83" s="155">
        <v>835.0584056903906</v>
      </c>
      <c r="J83" s="227">
        <v>-402247</v>
      </c>
      <c r="K83" s="204">
        <v>-173.23298880275624</v>
      </c>
      <c r="L83" s="157">
        <v>1536758.618013087</v>
      </c>
      <c r="M83" s="157">
        <v>657.74229888591174</v>
      </c>
    </row>
    <row r="84" spans="1:13" ht="13.8" x14ac:dyDescent="0.25">
      <c r="A84" s="95">
        <v>231</v>
      </c>
      <c r="B84" s="87" t="s">
        <v>82</v>
      </c>
      <c r="C84" s="96">
        <v>1278</v>
      </c>
      <c r="D84" s="154">
        <v>67318.038049331139</v>
      </c>
      <c r="E84" s="154">
        <v>226936.0921864406</v>
      </c>
      <c r="F84" s="154">
        <v>72509.747338303991</v>
      </c>
      <c r="G84" s="154">
        <v>81281.705999784826</v>
      </c>
      <c r="H84" s="155">
        <v>448045.58357386058</v>
      </c>
      <c r="I84" s="155">
        <v>350.58339872759046</v>
      </c>
      <c r="J84" s="227">
        <v>-201438</v>
      </c>
      <c r="K84" s="204">
        <v>-157.61971830985917</v>
      </c>
      <c r="L84" s="157">
        <v>246607.58357386058</v>
      </c>
      <c r="M84" s="157">
        <v>209.21876648971872</v>
      </c>
    </row>
    <row r="85" spans="1:13" ht="13.8" x14ac:dyDescent="0.25">
      <c r="A85" s="95">
        <v>232</v>
      </c>
      <c r="B85" s="87" t="s">
        <v>83</v>
      </c>
      <c r="C85" s="96">
        <v>13007</v>
      </c>
      <c r="D85" s="154">
        <v>8055820.0747860465</v>
      </c>
      <c r="E85" s="154">
        <v>2835835.6759538082</v>
      </c>
      <c r="F85" s="154">
        <v>1638282.9667957716</v>
      </c>
      <c r="G85" s="154">
        <v>860683.67915964418</v>
      </c>
      <c r="H85" s="155">
        <v>13390622.396695271</v>
      </c>
      <c r="I85" s="155">
        <v>1029.4935339967149</v>
      </c>
      <c r="J85" s="227">
        <v>-589482</v>
      </c>
      <c r="K85" s="204">
        <v>-45.320365956792493</v>
      </c>
      <c r="L85" s="157">
        <v>12801140.396695271</v>
      </c>
      <c r="M85" s="157">
        <v>987.15148740641735</v>
      </c>
    </row>
    <row r="86" spans="1:13" ht="13.8" x14ac:dyDescent="0.25">
      <c r="A86" s="95">
        <v>233</v>
      </c>
      <c r="B86" s="87" t="s">
        <v>84</v>
      </c>
      <c r="C86" s="96">
        <v>15514</v>
      </c>
      <c r="D86" s="154">
        <v>11208366.734360799</v>
      </c>
      <c r="E86" s="154">
        <v>3347841.4322457891</v>
      </c>
      <c r="F86" s="154">
        <v>1017454.9185334948</v>
      </c>
      <c r="G86" s="154">
        <v>-147212.46308036111</v>
      </c>
      <c r="H86" s="155">
        <v>15426450.622059721</v>
      </c>
      <c r="I86" s="155">
        <v>994.35675016499431</v>
      </c>
      <c r="J86" s="227">
        <v>-707248</v>
      </c>
      <c r="K86" s="204">
        <v>-45.587727214129174</v>
      </c>
      <c r="L86" s="157">
        <v>14719202.622059721</v>
      </c>
      <c r="M86" s="157">
        <v>940.46278342527535</v>
      </c>
    </row>
    <row r="87" spans="1:13" ht="13.8" x14ac:dyDescent="0.25">
      <c r="A87" s="95">
        <v>235</v>
      </c>
      <c r="B87" s="87" t="s">
        <v>85</v>
      </c>
      <c r="C87" s="96">
        <v>10178</v>
      </c>
      <c r="D87" s="154">
        <v>4374108.6083686277</v>
      </c>
      <c r="E87" s="154">
        <v>647295.68972257851</v>
      </c>
      <c r="F87" s="154">
        <v>7407485.3384862114</v>
      </c>
      <c r="G87" s="154">
        <v>1444068.0122387395</v>
      </c>
      <c r="H87" s="155">
        <v>13872957.648816157</v>
      </c>
      <c r="I87" s="155">
        <v>1363.0337638844721</v>
      </c>
      <c r="J87" s="226">
        <v>2808288</v>
      </c>
      <c r="K87" s="204">
        <v>275.91746905089411</v>
      </c>
      <c r="L87" s="157">
        <v>16681245.648816157</v>
      </c>
      <c r="M87" s="157">
        <v>1595.9117359811512</v>
      </c>
    </row>
    <row r="88" spans="1:13" ht="13.8" x14ac:dyDescent="0.25">
      <c r="A88" s="95">
        <v>236</v>
      </c>
      <c r="B88" s="87" t="s">
        <v>86</v>
      </c>
      <c r="C88" s="96">
        <v>4228</v>
      </c>
      <c r="D88" s="154">
        <v>4115007.8865662324</v>
      </c>
      <c r="E88" s="154">
        <v>847863.79760429263</v>
      </c>
      <c r="F88" s="154">
        <v>386066.45793304517</v>
      </c>
      <c r="G88" s="154">
        <v>-53884.036587676506</v>
      </c>
      <c r="H88" s="155">
        <v>5295054.1055158935</v>
      </c>
      <c r="I88" s="155">
        <v>1252.377981437061</v>
      </c>
      <c r="J88" s="226">
        <v>791784</v>
      </c>
      <c r="K88" s="204">
        <v>187.27152317880794</v>
      </c>
      <c r="L88" s="157">
        <v>6086838.1055158935</v>
      </c>
      <c r="M88" s="157">
        <v>1436.2008291191801</v>
      </c>
    </row>
    <row r="89" spans="1:13" ht="13.8" x14ac:dyDescent="0.25">
      <c r="A89" s="95">
        <v>239</v>
      </c>
      <c r="B89" s="87" t="s">
        <v>87</v>
      </c>
      <c r="C89" s="96">
        <v>2155</v>
      </c>
      <c r="D89" s="154">
        <v>1025647.3353557887</v>
      </c>
      <c r="E89" s="154">
        <v>474129.37998086144</v>
      </c>
      <c r="F89" s="154">
        <v>856779.78156691685</v>
      </c>
      <c r="G89" s="154">
        <v>173609.12910464272</v>
      </c>
      <c r="H89" s="155">
        <v>2530165.6260082098</v>
      </c>
      <c r="I89" s="155">
        <v>1174.0907777300276</v>
      </c>
      <c r="J89" s="227">
        <v>-468504</v>
      </c>
      <c r="K89" s="204">
        <v>-217.40324825986079</v>
      </c>
      <c r="L89" s="157">
        <v>2061661.6260082098</v>
      </c>
      <c r="M89" s="157">
        <v>957.44994246320641</v>
      </c>
    </row>
    <row r="90" spans="1:13" ht="13.8" x14ac:dyDescent="0.25">
      <c r="A90" s="95">
        <v>240</v>
      </c>
      <c r="B90" s="87" t="s">
        <v>88</v>
      </c>
      <c r="C90" s="96">
        <v>20437</v>
      </c>
      <c r="D90" s="154">
        <v>6209234.3137498172</v>
      </c>
      <c r="E90" s="154">
        <v>3340011.8161153123</v>
      </c>
      <c r="F90" s="154">
        <v>-5176480.798559295</v>
      </c>
      <c r="G90" s="154">
        <v>-3043387.8320719418</v>
      </c>
      <c r="H90" s="155">
        <v>1329377.4992338917</v>
      </c>
      <c r="I90" s="155">
        <v>65.047585224538423</v>
      </c>
      <c r="J90" s="226">
        <v>1211424</v>
      </c>
      <c r="K90" s="204">
        <v>59.276018985173948</v>
      </c>
      <c r="L90" s="157">
        <v>2540801.4992338917</v>
      </c>
      <c r="M90" s="157">
        <v>124.61616182580089</v>
      </c>
    </row>
    <row r="91" spans="1:13" ht="13.8" x14ac:dyDescent="0.25">
      <c r="A91" s="95">
        <v>241</v>
      </c>
      <c r="B91" s="87" t="s">
        <v>89</v>
      </c>
      <c r="C91" s="96">
        <v>7984</v>
      </c>
      <c r="D91" s="154">
        <v>4322000.6687010918</v>
      </c>
      <c r="E91" s="154">
        <v>1176017.9349575876</v>
      </c>
      <c r="F91" s="154">
        <v>-695106.70136876265</v>
      </c>
      <c r="G91" s="154">
        <v>-523935.73090704775</v>
      </c>
      <c r="H91" s="155">
        <v>4278976.1713828696</v>
      </c>
      <c r="I91" s="155">
        <v>535.94390924134143</v>
      </c>
      <c r="J91" s="227">
        <v>-357449</v>
      </c>
      <c r="K91" s="204">
        <v>-44.770666332665328</v>
      </c>
      <c r="L91" s="157">
        <v>3921527.1713828696</v>
      </c>
      <c r="M91" s="157">
        <v>465.87001144575009</v>
      </c>
    </row>
    <row r="92" spans="1:13" ht="13.8" x14ac:dyDescent="0.25">
      <c r="A92" s="95">
        <v>244</v>
      </c>
      <c r="B92" s="87" t="s">
        <v>90</v>
      </c>
      <c r="C92" s="96">
        <v>18796</v>
      </c>
      <c r="D92" s="154">
        <v>20885742.93161945</v>
      </c>
      <c r="E92" s="154">
        <v>2123604.722633481</v>
      </c>
      <c r="F92" s="154">
        <v>-2626201.7199251414</v>
      </c>
      <c r="G92" s="154">
        <v>-2800896.2712056856</v>
      </c>
      <c r="H92" s="155">
        <v>17582249.663122103</v>
      </c>
      <c r="I92" s="155">
        <v>935.42507252192502</v>
      </c>
      <c r="J92" s="227">
        <v>-90146</v>
      </c>
      <c r="K92" s="204">
        <v>-4.7960204298786975</v>
      </c>
      <c r="L92" s="157">
        <v>17492103.663122103</v>
      </c>
      <c r="M92" s="157">
        <v>917.6694330241595</v>
      </c>
    </row>
    <row r="93" spans="1:13" ht="13.8" x14ac:dyDescent="0.25">
      <c r="A93" s="95">
        <v>245</v>
      </c>
      <c r="B93" s="87" t="s">
        <v>91</v>
      </c>
      <c r="C93" s="96">
        <v>37105</v>
      </c>
      <c r="D93" s="154">
        <v>14248878.158409074</v>
      </c>
      <c r="E93" s="154">
        <v>4719409.4686540551</v>
      </c>
      <c r="F93" s="154">
        <v>9333840.5738359187</v>
      </c>
      <c r="G93" s="154">
        <v>7087487.6909904564</v>
      </c>
      <c r="H93" s="155">
        <v>35389615.891889505</v>
      </c>
      <c r="I93" s="155">
        <v>953.76946211803011</v>
      </c>
      <c r="J93" s="227">
        <v>-3828544</v>
      </c>
      <c r="K93" s="204">
        <v>-103.181350222342</v>
      </c>
      <c r="L93" s="157">
        <v>31561071.891889505</v>
      </c>
      <c r="M93" s="157">
        <v>862.63004694487256</v>
      </c>
    </row>
    <row r="94" spans="1:13" ht="13.8" x14ac:dyDescent="0.25">
      <c r="A94" s="95">
        <v>249</v>
      </c>
      <c r="B94" s="87" t="s">
        <v>92</v>
      </c>
      <c r="C94" s="96">
        <v>9486</v>
      </c>
      <c r="D94" s="154">
        <v>3846402.6598032927</v>
      </c>
      <c r="E94" s="154">
        <v>1741439.6150216893</v>
      </c>
      <c r="F94" s="154">
        <v>2464324.2097401656</v>
      </c>
      <c r="G94" s="154">
        <v>2340522.2527836924</v>
      </c>
      <c r="H94" s="155">
        <v>10392688.73734884</v>
      </c>
      <c r="I94" s="155">
        <v>1095.5817770766223</v>
      </c>
      <c r="J94" s="227">
        <v>-9609</v>
      </c>
      <c r="K94" s="204">
        <v>-1.012966476913346</v>
      </c>
      <c r="L94" s="157">
        <v>10383079.73734884</v>
      </c>
      <c r="M94" s="157">
        <v>1083.9337694864896</v>
      </c>
    </row>
    <row r="95" spans="1:13" ht="13.8" x14ac:dyDescent="0.25">
      <c r="A95" s="95">
        <v>250</v>
      </c>
      <c r="B95" s="87" t="s">
        <v>93</v>
      </c>
      <c r="C95" s="96">
        <v>1822</v>
      </c>
      <c r="D95" s="154">
        <v>1080533.1354876007</v>
      </c>
      <c r="E95" s="154">
        <v>450738.35069121735</v>
      </c>
      <c r="F95" s="154">
        <v>312109.96402352734</v>
      </c>
      <c r="G95" s="154">
        <v>156577.66303277368</v>
      </c>
      <c r="H95" s="155">
        <v>1999959.113235119</v>
      </c>
      <c r="I95" s="155">
        <v>1097.6724002388139</v>
      </c>
      <c r="J95" s="227">
        <v>-375211</v>
      </c>
      <c r="K95" s="204">
        <v>-205.93358946212953</v>
      </c>
      <c r="L95" s="157">
        <v>1624748.113235119</v>
      </c>
      <c r="M95" s="157">
        <v>879.16581406976877</v>
      </c>
    </row>
    <row r="96" spans="1:13" ht="13.8" x14ac:dyDescent="0.25">
      <c r="A96" s="95">
        <v>256</v>
      </c>
      <c r="B96" s="87" t="s">
        <v>94</v>
      </c>
      <c r="C96" s="96">
        <v>1597</v>
      </c>
      <c r="D96" s="154">
        <v>2032702.5527980255</v>
      </c>
      <c r="E96" s="154">
        <v>340627.06128247944</v>
      </c>
      <c r="F96" s="154">
        <v>78262.815991342388</v>
      </c>
      <c r="G96" s="154">
        <v>-160490.23788512469</v>
      </c>
      <c r="H96" s="155">
        <v>2291102.192186723</v>
      </c>
      <c r="I96" s="155">
        <v>1434.6287991150425</v>
      </c>
      <c r="J96" s="226">
        <v>252937</v>
      </c>
      <c r="K96" s="204">
        <v>158.38259236067626</v>
      </c>
      <c r="L96" s="157">
        <v>2544039.192186723</v>
      </c>
      <c r="M96" s="157">
        <v>1620.2725060655746</v>
      </c>
    </row>
    <row r="97" spans="1:13" ht="13.8" x14ac:dyDescent="0.25">
      <c r="A97" s="95">
        <v>257</v>
      </c>
      <c r="B97" s="87" t="s">
        <v>95</v>
      </c>
      <c r="C97" s="96">
        <v>40082</v>
      </c>
      <c r="D97" s="154">
        <v>26014518.898852151</v>
      </c>
      <c r="E97" s="154">
        <v>4368656.9393428527</v>
      </c>
      <c r="F97" s="154">
        <v>-2521761.3753119223</v>
      </c>
      <c r="G97" s="154">
        <v>-1324678.3720995269</v>
      </c>
      <c r="H97" s="155">
        <v>26536736.090783555</v>
      </c>
      <c r="I97" s="155">
        <v>662.06117685703191</v>
      </c>
      <c r="J97" s="227">
        <v>-2548784</v>
      </c>
      <c r="K97" s="204">
        <v>-63.589242053789732</v>
      </c>
      <c r="L97" s="157">
        <v>23987952.090783555</v>
      </c>
      <c r="M97" s="157">
        <v>598.3033803398921</v>
      </c>
    </row>
    <row r="98" spans="1:13" ht="13.8" x14ac:dyDescent="0.25">
      <c r="A98" s="95">
        <v>260</v>
      </c>
      <c r="B98" s="87" t="s">
        <v>96</v>
      </c>
      <c r="C98" s="96">
        <v>9933</v>
      </c>
      <c r="D98" s="154">
        <v>5017728.790189092</v>
      </c>
      <c r="E98" s="154">
        <v>2174749.7892136313</v>
      </c>
      <c r="F98" s="154">
        <v>5481260.0729040615</v>
      </c>
      <c r="G98" s="154">
        <v>3731670.0553982547</v>
      </c>
      <c r="H98" s="155">
        <v>16405408.70770504</v>
      </c>
      <c r="I98" s="155">
        <v>1651.6066352265216</v>
      </c>
      <c r="J98" s="227">
        <v>-1126957</v>
      </c>
      <c r="K98" s="204">
        <v>-113.45585422329609</v>
      </c>
      <c r="L98" s="157">
        <v>15278451.70770504</v>
      </c>
      <c r="M98" s="157">
        <v>1555.0143670296022</v>
      </c>
    </row>
    <row r="99" spans="1:13" ht="13.8" x14ac:dyDescent="0.25">
      <c r="A99" s="95">
        <v>261</v>
      </c>
      <c r="B99" s="87" t="s">
        <v>97</v>
      </c>
      <c r="C99" s="96">
        <v>6436</v>
      </c>
      <c r="D99" s="154">
        <v>8053967.2801044853</v>
      </c>
      <c r="E99" s="154">
        <v>1208589.2714741211</v>
      </c>
      <c r="F99" s="154">
        <v>-1056827.2620009882</v>
      </c>
      <c r="G99" s="154">
        <v>778668.95826943242</v>
      </c>
      <c r="H99" s="155">
        <v>8984398.2478470523</v>
      </c>
      <c r="I99" s="155">
        <v>1395.9599514989204</v>
      </c>
      <c r="J99" s="226">
        <v>221131</v>
      </c>
      <c r="K99" s="204">
        <v>34.358452454940959</v>
      </c>
      <c r="L99" s="157">
        <v>9205529.2478470523</v>
      </c>
      <c r="M99" s="157">
        <v>1431.8281926424877</v>
      </c>
    </row>
    <row r="100" spans="1:13" ht="13.8" x14ac:dyDescent="0.25">
      <c r="A100" s="95">
        <v>263</v>
      </c>
      <c r="B100" s="87" t="s">
        <v>98</v>
      </c>
      <c r="C100" s="96">
        <v>7854</v>
      </c>
      <c r="D100" s="154">
        <v>5722269.6470048111</v>
      </c>
      <c r="E100" s="154">
        <v>1776401.039381294</v>
      </c>
      <c r="F100" s="154">
        <v>25165.345926935872</v>
      </c>
      <c r="G100" s="154">
        <v>-25696.721951162021</v>
      </c>
      <c r="H100" s="155">
        <v>7498139.310361878</v>
      </c>
      <c r="I100" s="155">
        <v>954.69051570688544</v>
      </c>
      <c r="J100" s="227">
        <v>-354103</v>
      </c>
      <c r="K100" s="204">
        <v>-45.085688820982938</v>
      </c>
      <c r="L100" s="157">
        <v>7144036.310361878</v>
      </c>
      <c r="M100" s="157">
        <v>918.0104800562616</v>
      </c>
    </row>
    <row r="101" spans="1:13" ht="13.8" x14ac:dyDescent="0.25">
      <c r="A101" s="95">
        <v>265</v>
      </c>
      <c r="B101" s="87" t="s">
        <v>99</v>
      </c>
      <c r="C101" s="96">
        <v>1107</v>
      </c>
      <c r="D101" s="154">
        <v>910856.65664140775</v>
      </c>
      <c r="E101" s="154">
        <v>253091.7972160026</v>
      </c>
      <c r="F101" s="154">
        <v>192082.8313112747</v>
      </c>
      <c r="G101" s="154">
        <v>48270.985328204777</v>
      </c>
      <c r="H101" s="155">
        <v>1404302.2704968897</v>
      </c>
      <c r="I101" s="155">
        <v>1268.5657366728904</v>
      </c>
      <c r="J101" s="227">
        <v>-292077</v>
      </c>
      <c r="K101" s="204">
        <v>-263.84552845528458</v>
      </c>
      <c r="L101" s="157">
        <v>1112225.2704968897</v>
      </c>
      <c r="M101" s="157">
        <v>1016.9722407379311</v>
      </c>
    </row>
    <row r="102" spans="1:13" ht="13.8" x14ac:dyDescent="0.25">
      <c r="A102" s="95">
        <v>271</v>
      </c>
      <c r="B102" s="87" t="s">
        <v>100</v>
      </c>
      <c r="C102" s="96">
        <v>7013</v>
      </c>
      <c r="D102" s="154">
        <v>3604688.5701240348</v>
      </c>
      <c r="E102" s="154">
        <v>1412097.9327393714</v>
      </c>
      <c r="F102" s="154">
        <v>-735857.77681805834</v>
      </c>
      <c r="G102" s="154">
        <v>-491245.98615619849</v>
      </c>
      <c r="H102" s="155">
        <v>3789682.7398891491</v>
      </c>
      <c r="I102" s="155">
        <v>540.37968628107069</v>
      </c>
      <c r="J102" s="227">
        <v>-526308</v>
      </c>
      <c r="K102" s="204">
        <v>-75.047483245401395</v>
      </c>
      <c r="L102" s="157">
        <v>3263374.7398891491</v>
      </c>
      <c r="M102" s="157">
        <v>450.18818478385128</v>
      </c>
    </row>
    <row r="103" spans="1:13" ht="13.8" x14ac:dyDescent="0.25">
      <c r="A103" s="95">
        <v>272</v>
      </c>
      <c r="B103" s="87" t="s">
        <v>101</v>
      </c>
      <c r="C103" s="96">
        <v>47772</v>
      </c>
      <c r="D103" s="154">
        <v>35850343.795453712</v>
      </c>
      <c r="E103" s="154">
        <v>7626651.5864821337</v>
      </c>
      <c r="F103" s="154">
        <v>-9255656.1469049565</v>
      </c>
      <c r="G103" s="154">
        <v>-4655801.6859602574</v>
      </c>
      <c r="H103" s="155">
        <v>29565537.549070634</v>
      </c>
      <c r="I103" s="155">
        <v>618.88841892888377</v>
      </c>
      <c r="J103" s="227">
        <v>-1143709</v>
      </c>
      <c r="K103" s="204">
        <v>-23.94099053839069</v>
      </c>
      <c r="L103" s="157">
        <v>28421828.549070634</v>
      </c>
      <c r="M103" s="157">
        <v>593.63622098866767</v>
      </c>
    </row>
    <row r="104" spans="1:13" ht="13.8" x14ac:dyDescent="0.25">
      <c r="A104" s="95">
        <v>273</v>
      </c>
      <c r="B104" s="87" t="s">
        <v>102</v>
      </c>
      <c r="C104" s="96">
        <v>3925</v>
      </c>
      <c r="D104" s="154">
        <v>4005888.4649857548</v>
      </c>
      <c r="E104" s="154">
        <v>754994.33931985917</v>
      </c>
      <c r="F104" s="154">
        <v>-268378.23802092235</v>
      </c>
      <c r="G104" s="154">
        <v>1324284.430696487</v>
      </c>
      <c r="H104" s="155">
        <v>5816788.9969811793</v>
      </c>
      <c r="I104" s="155">
        <v>1481.9844578295999</v>
      </c>
      <c r="J104" s="227">
        <v>-220393</v>
      </c>
      <c r="K104" s="204">
        <v>-56.151082802547769</v>
      </c>
      <c r="L104" s="157">
        <v>5596395.9969811793</v>
      </c>
      <c r="M104" s="157">
        <v>1429.9205087850135</v>
      </c>
    </row>
    <row r="105" spans="1:13" ht="13.8" x14ac:dyDescent="0.25">
      <c r="A105" s="95">
        <v>275</v>
      </c>
      <c r="B105" s="87" t="s">
        <v>103</v>
      </c>
      <c r="C105" s="96">
        <v>2593</v>
      </c>
      <c r="D105" s="154">
        <v>1677967.9207514811</v>
      </c>
      <c r="E105" s="154">
        <v>563668.65080458578</v>
      </c>
      <c r="F105" s="154">
        <v>693180.82322876272</v>
      </c>
      <c r="G105" s="154">
        <v>641190.5296413023</v>
      </c>
      <c r="H105" s="155">
        <v>3576007.9244261319</v>
      </c>
      <c r="I105" s="155">
        <v>1379.1006264659204</v>
      </c>
      <c r="J105" s="226">
        <v>-20093</v>
      </c>
      <c r="K105" s="204">
        <v>-7.7489394523717703</v>
      </c>
      <c r="L105" s="157">
        <v>3555914.9244261319</v>
      </c>
      <c r="M105" s="157">
        <v>1383.125693955315</v>
      </c>
    </row>
    <row r="106" spans="1:13" ht="13.8" x14ac:dyDescent="0.25">
      <c r="A106" s="95">
        <v>276</v>
      </c>
      <c r="B106" s="87" t="s">
        <v>104</v>
      </c>
      <c r="C106" s="96">
        <v>14857</v>
      </c>
      <c r="D106" s="154">
        <v>15670775.979276119</v>
      </c>
      <c r="E106" s="154">
        <v>2052765.6749108236</v>
      </c>
      <c r="F106" s="154">
        <v>557885.56548524275</v>
      </c>
      <c r="G106" s="154">
        <v>-345040.35666475986</v>
      </c>
      <c r="H106" s="155">
        <v>17936386.863007426</v>
      </c>
      <c r="I106" s="155">
        <v>1207.2684164371963</v>
      </c>
      <c r="J106" s="227">
        <v>-1632645</v>
      </c>
      <c r="K106" s="204">
        <v>-109.89062394830719</v>
      </c>
      <c r="L106" s="157">
        <v>16303741.863007426</v>
      </c>
      <c r="M106" s="157">
        <v>1111.7344593799169</v>
      </c>
    </row>
    <row r="107" spans="1:13" ht="13.8" x14ac:dyDescent="0.25">
      <c r="A107" s="95">
        <v>280</v>
      </c>
      <c r="B107" s="87" t="s">
        <v>105</v>
      </c>
      <c r="C107" s="96">
        <v>2068</v>
      </c>
      <c r="D107" s="154">
        <v>2394248.0160757769</v>
      </c>
      <c r="E107" s="154">
        <v>518543.77271410637</v>
      </c>
      <c r="F107" s="154">
        <v>-173595.5400179858</v>
      </c>
      <c r="G107" s="154">
        <v>141721.66754723262</v>
      </c>
      <c r="H107" s="155">
        <v>2880917.91631913</v>
      </c>
      <c r="I107" s="155">
        <v>1393.0937699802369</v>
      </c>
      <c r="J107" s="227">
        <v>-259196</v>
      </c>
      <c r="K107" s="204">
        <v>-125.33655705996132</v>
      </c>
      <c r="L107" s="157">
        <v>2621721.91631913</v>
      </c>
      <c r="M107" s="157">
        <v>1184.6198821659236</v>
      </c>
    </row>
    <row r="108" spans="1:13" ht="13.8" x14ac:dyDescent="0.25">
      <c r="A108" s="95">
        <v>284</v>
      </c>
      <c r="B108" s="87" t="s">
        <v>106</v>
      </c>
      <c r="C108" s="96">
        <v>2292</v>
      </c>
      <c r="D108" s="154">
        <v>1280678.9307975271</v>
      </c>
      <c r="E108" s="154">
        <v>482919.17159748822</v>
      </c>
      <c r="F108" s="154">
        <v>956604.89010010462</v>
      </c>
      <c r="G108" s="154">
        <v>789554.70136017993</v>
      </c>
      <c r="H108" s="155">
        <v>3509757.6938553001</v>
      </c>
      <c r="I108" s="155">
        <v>1531.3078943522253</v>
      </c>
      <c r="J108" s="226">
        <v>876845</v>
      </c>
      <c r="K108" s="204">
        <v>382.56762652705061</v>
      </c>
      <c r="L108" s="157">
        <v>4386602.6938553005</v>
      </c>
      <c r="M108" s="157">
        <v>1834.1050147710735</v>
      </c>
    </row>
    <row r="109" spans="1:13" ht="13.8" x14ac:dyDescent="0.25">
      <c r="A109" s="95">
        <v>285</v>
      </c>
      <c r="B109" s="87" t="s">
        <v>107</v>
      </c>
      <c r="C109" s="96">
        <v>51668</v>
      </c>
      <c r="D109" s="154">
        <v>11598761.312437162</v>
      </c>
      <c r="E109" s="154">
        <v>8004422.4954515137</v>
      </c>
      <c r="F109" s="154">
        <v>-1516346.8094514294</v>
      </c>
      <c r="G109" s="154">
        <v>2529862.4321666816</v>
      </c>
      <c r="H109" s="155">
        <v>20616699.430603925</v>
      </c>
      <c r="I109" s="155">
        <v>399.02259484795087</v>
      </c>
      <c r="J109" s="227">
        <v>-1563440</v>
      </c>
      <c r="K109" s="204">
        <v>-30.2593481458543</v>
      </c>
      <c r="L109" s="157">
        <v>19053259.430603925</v>
      </c>
      <c r="M109" s="157">
        <v>379.27147229627485</v>
      </c>
    </row>
    <row r="110" spans="1:13" ht="13.8" x14ac:dyDescent="0.25">
      <c r="A110" s="95">
        <v>286</v>
      </c>
      <c r="B110" s="87" t="s">
        <v>108</v>
      </c>
      <c r="C110" s="96">
        <v>81187</v>
      </c>
      <c r="D110" s="154">
        <v>13760767.070176067</v>
      </c>
      <c r="E110" s="154">
        <v>13268924.028979145</v>
      </c>
      <c r="F110" s="154">
        <v>-3425328.5956977773</v>
      </c>
      <c r="G110" s="154">
        <v>674095.25979721791</v>
      </c>
      <c r="H110" s="155">
        <v>24278457.763254654</v>
      </c>
      <c r="I110" s="155">
        <v>299.04366171006018</v>
      </c>
      <c r="J110" s="226">
        <v>-6781361</v>
      </c>
      <c r="K110" s="204">
        <v>-83.527670686193602</v>
      </c>
      <c r="L110" s="157">
        <v>17497096.763254654</v>
      </c>
      <c r="M110" s="157">
        <v>504.19235546644967</v>
      </c>
    </row>
    <row r="111" spans="1:13" ht="13.8" x14ac:dyDescent="0.25">
      <c r="A111" s="95">
        <v>287</v>
      </c>
      <c r="B111" s="87" t="s">
        <v>109</v>
      </c>
      <c r="C111" s="96">
        <v>6404</v>
      </c>
      <c r="D111" s="154">
        <v>3864374.8594164746</v>
      </c>
      <c r="E111" s="154">
        <v>1424976.3890713174</v>
      </c>
      <c r="F111" s="154">
        <v>2276625.0900146044</v>
      </c>
      <c r="G111" s="154">
        <v>1525258.600385457</v>
      </c>
      <c r="H111" s="155">
        <v>9091234.9388878532</v>
      </c>
      <c r="I111" s="155">
        <v>1419.6181978275847</v>
      </c>
      <c r="J111" s="227">
        <v>171574</v>
      </c>
      <c r="K111" s="204">
        <v>26.791692692067457</v>
      </c>
      <c r="L111" s="157">
        <v>9262808.9388878532</v>
      </c>
      <c r="M111" s="157">
        <v>1386.2265675964793</v>
      </c>
    </row>
    <row r="112" spans="1:13" ht="13.8" x14ac:dyDescent="0.25">
      <c r="A112" s="95">
        <v>288</v>
      </c>
      <c r="B112" s="87" t="s">
        <v>110</v>
      </c>
      <c r="C112" s="96">
        <v>6416</v>
      </c>
      <c r="D112" s="154">
        <v>6044379.3860510401</v>
      </c>
      <c r="E112" s="154">
        <v>1309605.3627166813</v>
      </c>
      <c r="F112" s="154">
        <v>-184698.09433778826</v>
      </c>
      <c r="G112" s="154">
        <v>-400070.75938494684</v>
      </c>
      <c r="H112" s="155">
        <v>6769215.8950449862</v>
      </c>
      <c r="I112" s="155">
        <v>1055.0523527189816</v>
      </c>
      <c r="J112" s="226">
        <v>132865</v>
      </c>
      <c r="K112" s="204">
        <v>20.708385286783042</v>
      </c>
      <c r="L112" s="157">
        <v>6902080.8950449862</v>
      </c>
      <c r="M112" s="157">
        <v>1064.0470534671113</v>
      </c>
    </row>
    <row r="113" spans="1:13" ht="13.8" x14ac:dyDescent="0.25">
      <c r="A113" s="95">
        <v>290</v>
      </c>
      <c r="B113" s="87" t="s">
        <v>111</v>
      </c>
      <c r="C113" s="96">
        <v>8042</v>
      </c>
      <c r="D113" s="154">
        <v>5539604.5944433473</v>
      </c>
      <c r="E113" s="154">
        <v>1735424.2994022248</v>
      </c>
      <c r="F113" s="154">
        <v>18338.622038328554</v>
      </c>
      <c r="G113" s="154">
        <v>665220.2445387576</v>
      </c>
      <c r="H113" s="155">
        <v>7958587.7604226582</v>
      </c>
      <c r="I113" s="155">
        <v>989.62792345469518</v>
      </c>
      <c r="J113" s="227">
        <v>-597259</v>
      </c>
      <c r="K113" s="204">
        <v>-74.267470778413326</v>
      </c>
      <c r="L113" s="157">
        <v>7361328.7604226582</v>
      </c>
      <c r="M113" s="157">
        <v>921.56239249224814</v>
      </c>
    </row>
    <row r="114" spans="1:13" ht="13.8" x14ac:dyDescent="0.25">
      <c r="A114" s="95">
        <v>291</v>
      </c>
      <c r="B114" s="87" t="s">
        <v>112</v>
      </c>
      <c r="C114" s="96">
        <v>2161</v>
      </c>
      <c r="D114" s="154">
        <v>92010.359051076288</v>
      </c>
      <c r="E114" s="154">
        <v>471614.33359339566</v>
      </c>
      <c r="F114" s="154">
        <v>939865.43318791757</v>
      </c>
      <c r="G114" s="154">
        <v>903564.05615758419</v>
      </c>
      <c r="H114" s="155">
        <v>2407054.1819899739</v>
      </c>
      <c r="I114" s="155">
        <v>1113.8612595973966</v>
      </c>
      <c r="J114" s="227">
        <v>-106050</v>
      </c>
      <c r="K114" s="204">
        <v>-49.074502545118001</v>
      </c>
      <c r="L114" s="157">
        <v>2301004.1819899739</v>
      </c>
      <c r="M114" s="157">
        <v>1078.57666913002</v>
      </c>
    </row>
    <row r="115" spans="1:13" ht="13.8" x14ac:dyDescent="0.25">
      <c r="A115" s="95">
        <v>297</v>
      </c>
      <c r="B115" s="87" t="s">
        <v>113</v>
      </c>
      <c r="C115" s="96">
        <v>120210</v>
      </c>
      <c r="D115" s="154">
        <v>36271086.56032601</v>
      </c>
      <c r="E115" s="154">
        <v>19362903.424635895</v>
      </c>
      <c r="F115" s="154">
        <v>-6920106.9844435444</v>
      </c>
      <c r="G115" s="154">
        <v>-1333007.3813633672</v>
      </c>
      <c r="H115" s="155">
        <v>47380875.61915499</v>
      </c>
      <c r="I115" s="155">
        <v>394.15086614387315</v>
      </c>
      <c r="J115" s="227">
        <v>-1775798</v>
      </c>
      <c r="K115" s="204">
        <v>-14.772464853173613</v>
      </c>
      <c r="L115" s="157">
        <v>45605077.61915499</v>
      </c>
      <c r="M115" s="157">
        <v>372.23407885496204</v>
      </c>
    </row>
    <row r="116" spans="1:13" ht="13.8" x14ac:dyDescent="0.25">
      <c r="A116" s="95">
        <v>300</v>
      </c>
      <c r="B116" s="87" t="s">
        <v>114</v>
      </c>
      <c r="C116" s="96">
        <v>3534</v>
      </c>
      <c r="D116" s="154">
        <v>2266273.6046635965</v>
      </c>
      <c r="E116" s="154">
        <v>763025.77243223554</v>
      </c>
      <c r="F116" s="154">
        <v>1809114.4820890932</v>
      </c>
      <c r="G116" s="154">
        <v>1085125.4482366338</v>
      </c>
      <c r="H116" s="155">
        <v>5923539.3074215595</v>
      </c>
      <c r="I116" s="155">
        <v>1676.1571328300961</v>
      </c>
      <c r="J116" s="226">
        <v>819198</v>
      </c>
      <c r="K116" s="204">
        <v>231.80475382003397</v>
      </c>
      <c r="L116" s="157">
        <v>6742737.3074215595</v>
      </c>
      <c r="M116" s="157">
        <v>1894.9647163049121</v>
      </c>
    </row>
    <row r="117" spans="1:13" ht="13.8" x14ac:dyDescent="0.25">
      <c r="A117" s="95">
        <v>301</v>
      </c>
      <c r="B117" s="87" t="s">
        <v>115</v>
      </c>
      <c r="C117" s="96">
        <v>20456</v>
      </c>
      <c r="D117" s="154">
        <v>13845080.344943454</v>
      </c>
      <c r="E117" s="154">
        <v>4301243.4850912355</v>
      </c>
      <c r="F117" s="154">
        <v>986228.30439412757</v>
      </c>
      <c r="G117" s="154">
        <v>-327823.52962873661</v>
      </c>
      <c r="H117" s="155">
        <v>18804728.604800079</v>
      </c>
      <c r="I117" s="155">
        <v>919.27691654282751</v>
      </c>
      <c r="J117" s="227">
        <v>-2461173</v>
      </c>
      <c r="K117" s="204">
        <v>-120.31545756746186</v>
      </c>
      <c r="L117" s="157">
        <v>16343555.604800079</v>
      </c>
      <c r="M117" s="157">
        <v>800.66990637466188</v>
      </c>
    </row>
    <row r="118" spans="1:13" ht="13.8" x14ac:dyDescent="0.25">
      <c r="A118" s="95">
        <v>304</v>
      </c>
      <c r="B118" s="87" t="s">
        <v>116</v>
      </c>
      <c r="C118" s="96">
        <v>962</v>
      </c>
      <c r="D118" s="154">
        <v>124986.29432517855</v>
      </c>
      <c r="E118" s="154">
        <v>178536.20381737431</v>
      </c>
      <c r="F118" s="154">
        <v>-319836.49328506889</v>
      </c>
      <c r="G118" s="154">
        <v>-19605.861565236661</v>
      </c>
      <c r="H118" s="155">
        <v>-35919.856707752697</v>
      </c>
      <c r="I118" s="155">
        <v>-37.338728386437317</v>
      </c>
      <c r="J118" s="227">
        <v>-188510</v>
      </c>
      <c r="K118" s="204">
        <v>-195.95634095634097</v>
      </c>
      <c r="L118" s="157">
        <v>-224429.85670775268</v>
      </c>
      <c r="M118" s="157">
        <v>-213.67240822011718</v>
      </c>
    </row>
    <row r="119" spans="1:13" ht="13.8" x14ac:dyDescent="0.25">
      <c r="A119" s="95">
        <v>305</v>
      </c>
      <c r="B119" s="87" t="s">
        <v>117</v>
      </c>
      <c r="C119" s="96">
        <v>15213</v>
      </c>
      <c r="D119" s="154">
        <v>9406006.9893632643</v>
      </c>
      <c r="E119" s="154">
        <v>2833921.0606435398</v>
      </c>
      <c r="F119" s="154">
        <v>3991720.6614111234</v>
      </c>
      <c r="G119" s="154">
        <v>3832472.5936898361</v>
      </c>
      <c r="H119" s="155">
        <v>20064121.305107761</v>
      </c>
      <c r="I119" s="155">
        <v>1318.8799911330941</v>
      </c>
      <c r="J119" s="227">
        <v>-742261</v>
      </c>
      <c r="K119" s="204">
        <v>-48.791231183855913</v>
      </c>
      <c r="L119" s="157">
        <v>19321860.305107761</v>
      </c>
      <c r="M119" s="157">
        <v>1245.8149809444396</v>
      </c>
    </row>
    <row r="120" spans="1:13" ht="13.8" x14ac:dyDescent="0.25">
      <c r="A120" s="95">
        <v>309</v>
      </c>
      <c r="B120" s="87" t="s">
        <v>118</v>
      </c>
      <c r="C120" s="96">
        <v>6552</v>
      </c>
      <c r="D120" s="154">
        <v>3932193.3338299803</v>
      </c>
      <c r="E120" s="154">
        <v>1301299.8706269502</v>
      </c>
      <c r="F120" s="154">
        <v>463714.62791636941</v>
      </c>
      <c r="G120" s="154">
        <v>168891.99647238161</v>
      </c>
      <c r="H120" s="155">
        <v>5866099.8288456826</v>
      </c>
      <c r="I120" s="155">
        <v>895.31438169195394</v>
      </c>
      <c r="J120" s="227">
        <v>-657464</v>
      </c>
      <c r="K120" s="204">
        <v>-100.34554334554335</v>
      </c>
      <c r="L120" s="157">
        <v>5208635.8288456826</v>
      </c>
      <c r="M120" s="157">
        <v>783.41648791906005</v>
      </c>
    </row>
    <row r="121" spans="1:13" ht="13.8" x14ac:dyDescent="0.25">
      <c r="A121" s="95">
        <v>312</v>
      </c>
      <c r="B121" s="87" t="s">
        <v>119</v>
      </c>
      <c r="C121" s="96">
        <v>1288</v>
      </c>
      <c r="D121" s="154">
        <v>895620.71424078138</v>
      </c>
      <c r="E121" s="154">
        <v>300890.62364052318</v>
      </c>
      <c r="F121" s="154">
        <v>-76898.113313946247</v>
      </c>
      <c r="G121" s="154">
        <v>-120477.81783114905</v>
      </c>
      <c r="H121" s="155">
        <v>999135.40673620929</v>
      </c>
      <c r="I121" s="155">
        <v>775.72624746600104</v>
      </c>
      <c r="J121" s="227">
        <v>-284203</v>
      </c>
      <c r="K121" s="204">
        <v>-220.65450310559007</v>
      </c>
      <c r="L121" s="157">
        <v>714932.40673620929</v>
      </c>
      <c r="M121" s="157">
        <v>510.83571951569036</v>
      </c>
    </row>
    <row r="122" spans="1:13" ht="13.8" x14ac:dyDescent="0.25">
      <c r="A122" s="95">
        <v>316</v>
      </c>
      <c r="B122" s="87" t="s">
        <v>120</v>
      </c>
      <c r="C122" s="96">
        <v>4326</v>
      </c>
      <c r="D122" s="154">
        <v>2287487.2889773054</v>
      </c>
      <c r="E122" s="154">
        <v>825056.98010409041</v>
      </c>
      <c r="F122" s="154">
        <v>-938558.58774338663</v>
      </c>
      <c r="G122" s="154">
        <v>-670458.46773036628</v>
      </c>
      <c r="H122" s="155">
        <v>1503527.2136076433</v>
      </c>
      <c r="I122" s="155">
        <v>347.55599020056479</v>
      </c>
      <c r="J122" s="227">
        <v>-1102722</v>
      </c>
      <c r="K122" s="204">
        <v>-254.90568654646324</v>
      </c>
      <c r="L122" s="157">
        <v>400805.21360764327</v>
      </c>
      <c r="M122" s="157">
        <v>102.65885658983883</v>
      </c>
    </row>
    <row r="123" spans="1:13" ht="13.8" x14ac:dyDescent="0.25">
      <c r="A123" s="95">
        <v>317</v>
      </c>
      <c r="B123" s="87" t="s">
        <v>121</v>
      </c>
      <c r="C123" s="96">
        <v>2538</v>
      </c>
      <c r="D123" s="154">
        <v>3347117.7045532502</v>
      </c>
      <c r="E123" s="154">
        <v>584788.94348683371</v>
      </c>
      <c r="F123" s="154">
        <v>1020675.9382718123</v>
      </c>
      <c r="G123" s="154">
        <v>557861.50063994178</v>
      </c>
      <c r="H123" s="155">
        <v>5510444.0869518379</v>
      </c>
      <c r="I123" s="155">
        <v>2171.175763180393</v>
      </c>
      <c r="J123" s="227">
        <v>45173</v>
      </c>
      <c r="K123" s="204">
        <v>17.79866036249015</v>
      </c>
      <c r="L123" s="157">
        <v>5555617.0869518379</v>
      </c>
      <c r="M123" s="157">
        <v>2170.5295850874068</v>
      </c>
    </row>
    <row r="124" spans="1:13" ht="13.8" x14ac:dyDescent="0.25">
      <c r="A124" s="95">
        <v>320</v>
      </c>
      <c r="B124" s="87" t="s">
        <v>122</v>
      </c>
      <c r="C124" s="96">
        <v>7191</v>
      </c>
      <c r="D124" s="154">
        <v>3594600.1848584656</v>
      </c>
      <c r="E124" s="154">
        <v>1381615.4390799506</v>
      </c>
      <c r="F124" s="154">
        <v>1387694.162037276</v>
      </c>
      <c r="G124" s="154">
        <v>1525522.9907593182</v>
      </c>
      <c r="H124" s="155">
        <v>7889432.7767350096</v>
      </c>
      <c r="I124" s="155">
        <v>1097.1259597740245</v>
      </c>
      <c r="J124" s="227">
        <v>-236808</v>
      </c>
      <c r="K124" s="204">
        <v>-32.931163954943678</v>
      </c>
      <c r="L124" s="157">
        <v>7652624.7767350096</v>
      </c>
      <c r="M124" s="157">
        <v>1031.1119144395786</v>
      </c>
    </row>
    <row r="125" spans="1:13" ht="13.8" x14ac:dyDescent="0.25">
      <c r="A125" s="95">
        <v>322</v>
      </c>
      <c r="B125" s="87" t="s">
        <v>123</v>
      </c>
      <c r="C125" s="96">
        <v>6609</v>
      </c>
      <c r="D125" s="154">
        <v>6791664.1069727847</v>
      </c>
      <c r="E125" s="154">
        <v>1256599.947858132</v>
      </c>
      <c r="F125" s="154">
        <v>1203298.6274530035</v>
      </c>
      <c r="G125" s="154">
        <v>1220641.2171099996</v>
      </c>
      <c r="H125" s="155">
        <v>10472203.89939392</v>
      </c>
      <c r="I125" s="155">
        <v>1584.5368284754002</v>
      </c>
      <c r="J125" s="227">
        <v>-653762</v>
      </c>
      <c r="K125" s="204">
        <v>-98.919957633530032</v>
      </c>
      <c r="L125" s="157">
        <v>9818441.8993939199</v>
      </c>
      <c r="M125" s="157">
        <v>1478.4867452555484</v>
      </c>
    </row>
    <row r="126" spans="1:13" ht="13.8" x14ac:dyDescent="0.25">
      <c r="A126" s="95">
        <v>398</v>
      </c>
      <c r="B126" s="87" t="s">
        <v>124</v>
      </c>
      <c r="C126" s="96">
        <v>119984</v>
      </c>
      <c r="D126" s="154">
        <v>34954176.700540565</v>
      </c>
      <c r="E126" s="154">
        <v>18607979.69449804</v>
      </c>
      <c r="F126" s="154">
        <v>20869338.077654719</v>
      </c>
      <c r="G126" s="154">
        <v>24788433.663477272</v>
      </c>
      <c r="H126" s="155">
        <v>99219928.136170596</v>
      </c>
      <c r="I126" s="155">
        <v>826.94299353389283</v>
      </c>
      <c r="J126" s="227">
        <v>88669</v>
      </c>
      <c r="K126" s="204">
        <v>0.73900686758234435</v>
      </c>
      <c r="L126" s="157">
        <v>99308597.136170596</v>
      </c>
      <c r="M126" s="157">
        <v>785.03326390327538</v>
      </c>
    </row>
    <row r="127" spans="1:13" ht="13.8" x14ac:dyDescent="0.25">
      <c r="A127" s="95">
        <v>399</v>
      </c>
      <c r="B127" s="87" t="s">
        <v>125</v>
      </c>
      <c r="C127" s="96">
        <v>7996</v>
      </c>
      <c r="D127" s="154">
        <v>7121973.3510741415</v>
      </c>
      <c r="E127" s="154">
        <v>1315688.144509302</v>
      </c>
      <c r="F127" s="154">
        <v>-152507.50867312064</v>
      </c>
      <c r="G127" s="154">
        <v>-760957.84762151144</v>
      </c>
      <c r="H127" s="155">
        <v>7524196.139288811</v>
      </c>
      <c r="I127" s="155">
        <v>940.99501491856063</v>
      </c>
      <c r="J127" s="227">
        <v>-377080</v>
      </c>
      <c r="K127" s="204">
        <v>-47.15857928964482</v>
      </c>
      <c r="L127" s="157">
        <v>7147116.139288811</v>
      </c>
      <c r="M127" s="157">
        <v>878.83168325272777</v>
      </c>
    </row>
    <row r="128" spans="1:13" ht="13.8" x14ac:dyDescent="0.25">
      <c r="A128" s="95">
        <v>400</v>
      </c>
      <c r="B128" s="87" t="s">
        <v>126</v>
      </c>
      <c r="C128" s="96">
        <v>8468</v>
      </c>
      <c r="D128" s="154">
        <v>6151079.8417398818</v>
      </c>
      <c r="E128" s="154">
        <v>1666858.6676306678</v>
      </c>
      <c r="F128" s="154">
        <v>783516.05904941971</v>
      </c>
      <c r="G128" s="154">
        <v>750898.25773675868</v>
      </c>
      <c r="H128" s="155">
        <v>9352352.826156728</v>
      </c>
      <c r="I128" s="155">
        <v>1104.4346747941343</v>
      </c>
      <c r="J128" s="226">
        <v>996778</v>
      </c>
      <c r="K128" s="204">
        <v>117.71114785073217</v>
      </c>
      <c r="L128" s="157">
        <v>10349130.826156728</v>
      </c>
      <c r="M128" s="157">
        <v>1206.2229364852064</v>
      </c>
    </row>
    <row r="129" spans="1:13" ht="13.8" x14ac:dyDescent="0.25">
      <c r="A129" s="95">
        <v>402</v>
      </c>
      <c r="B129" s="87" t="s">
        <v>127</v>
      </c>
      <c r="C129" s="96">
        <v>9358</v>
      </c>
      <c r="D129" s="154">
        <v>7287071.1563897142</v>
      </c>
      <c r="E129" s="154">
        <v>1871753.1059580497</v>
      </c>
      <c r="F129" s="154">
        <v>626667.00241593062</v>
      </c>
      <c r="G129" s="154">
        <v>13282.729352645634</v>
      </c>
      <c r="H129" s="155">
        <v>9798773.9941163398</v>
      </c>
      <c r="I129" s="155">
        <v>1047.1013030686406</v>
      </c>
      <c r="J129" s="227">
        <v>-209471</v>
      </c>
      <c r="K129" s="204">
        <v>-22.384163282752723</v>
      </c>
      <c r="L129" s="157">
        <v>9589302.9941163398</v>
      </c>
      <c r="M129" s="157">
        <v>1005.9260519466061</v>
      </c>
    </row>
    <row r="130" spans="1:13" ht="13.8" x14ac:dyDescent="0.25">
      <c r="A130" s="95">
        <v>403</v>
      </c>
      <c r="B130" s="87" t="s">
        <v>128</v>
      </c>
      <c r="C130" s="96">
        <v>2925</v>
      </c>
      <c r="D130" s="154">
        <v>2090205.6960262358</v>
      </c>
      <c r="E130" s="154">
        <v>681767.54425023473</v>
      </c>
      <c r="F130" s="154">
        <v>808424.90021896572</v>
      </c>
      <c r="G130" s="154">
        <v>329747.39060850756</v>
      </c>
      <c r="H130" s="155">
        <v>3910145.5311039439</v>
      </c>
      <c r="I130" s="155">
        <v>1336.8018909757072</v>
      </c>
      <c r="J130" s="227">
        <v>-140203</v>
      </c>
      <c r="K130" s="204">
        <v>-47.932649572649574</v>
      </c>
      <c r="L130" s="157">
        <v>3769942.5311039439</v>
      </c>
      <c r="M130" s="157">
        <v>1303.9198396936558</v>
      </c>
    </row>
    <row r="131" spans="1:13" ht="13.8" x14ac:dyDescent="0.25">
      <c r="A131" s="95">
        <v>405</v>
      </c>
      <c r="B131" s="87" t="s">
        <v>129</v>
      </c>
      <c r="C131" s="96">
        <v>72662</v>
      </c>
      <c r="D131" s="154">
        <v>21468722.268858846</v>
      </c>
      <c r="E131" s="154">
        <v>11798954.973492082</v>
      </c>
      <c r="F131" s="154">
        <v>-11736034.411830997</v>
      </c>
      <c r="G131" s="154">
        <v>-3342570.0268677352</v>
      </c>
      <c r="H131" s="155">
        <v>18189072.803652193</v>
      </c>
      <c r="I131" s="155">
        <v>250.32441721466782</v>
      </c>
      <c r="J131" s="227">
        <v>-5667652</v>
      </c>
      <c r="K131" s="204">
        <v>-78.000220197627371</v>
      </c>
      <c r="L131" s="157">
        <v>12521420.803652193</v>
      </c>
      <c r="M131" s="157">
        <v>173.01051173449943</v>
      </c>
    </row>
    <row r="132" spans="1:13" ht="13.8" x14ac:dyDescent="0.25">
      <c r="A132" s="95">
        <v>407</v>
      </c>
      <c r="B132" s="87" t="s">
        <v>130</v>
      </c>
      <c r="C132" s="96">
        <v>2621</v>
      </c>
      <c r="D132" s="154">
        <v>2045551.0238362483</v>
      </c>
      <c r="E132" s="154">
        <v>566099.94229535316</v>
      </c>
      <c r="F132" s="154">
        <v>291922.10502033326</v>
      </c>
      <c r="G132" s="154">
        <v>178090.9104978283</v>
      </c>
      <c r="H132" s="155">
        <v>3081663.981649763</v>
      </c>
      <c r="I132" s="155">
        <v>1175.7588636588184</v>
      </c>
      <c r="J132" s="227">
        <v>-597059</v>
      </c>
      <c r="K132" s="204">
        <v>-227.79816863792445</v>
      </c>
      <c r="L132" s="157">
        <v>2484604.981649763</v>
      </c>
      <c r="M132" s="157">
        <v>930.04158017923044</v>
      </c>
    </row>
    <row r="133" spans="1:13" ht="13.8" x14ac:dyDescent="0.25">
      <c r="A133" s="95">
        <v>408</v>
      </c>
      <c r="B133" s="87" t="s">
        <v>131</v>
      </c>
      <c r="C133" s="96">
        <v>14221</v>
      </c>
      <c r="D133" s="154">
        <v>11682099.973688524</v>
      </c>
      <c r="E133" s="154">
        <v>2553064.7694183914</v>
      </c>
      <c r="F133" s="154">
        <v>2496401.947729235</v>
      </c>
      <c r="G133" s="154">
        <v>1063431.2802515642</v>
      </c>
      <c r="H133" s="155">
        <v>17794997.971087717</v>
      </c>
      <c r="I133" s="155">
        <v>1251.3183300110904</v>
      </c>
      <c r="J133" s="227">
        <v>149401</v>
      </c>
      <c r="K133" s="204">
        <v>10.505660642711483</v>
      </c>
      <c r="L133" s="157">
        <v>17944398.971087717</v>
      </c>
      <c r="M133" s="157">
        <v>1231.464311306358</v>
      </c>
    </row>
    <row r="134" spans="1:13" ht="13.8" x14ac:dyDescent="0.25">
      <c r="A134" s="95">
        <v>410</v>
      </c>
      <c r="B134" s="87" t="s">
        <v>132</v>
      </c>
      <c r="C134" s="96">
        <v>18823</v>
      </c>
      <c r="D134" s="154">
        <v>21754299.335836582</v>
      </c>
      <c r="E134" s="154">
        <v>2731884.7710294845</v>
      </c>
      <c r="F134" s="154">
        <v>482401.47722688399</v>
      </c>
      <c r="G134" s="154">
        <v>-172068.39089299989</v>
      </c>
      <c r="H134" s="155">
        <v>24796517.193199947</v>
      </c>
      <c r="I134" s="155">
        <v>1317.3520264144902</v>
      </c>
      <c r="J134" s="227">
        <v>-1273901</v>
      </c>
      <c r="K134" s="204">
        <v>-67.677894065770602</v>
      </c>
      <c r="L134" s="157">
        <v>23522616.193199947</v>
      </c>
      <c r="M134" s="157">
        <v>1201.7871324018461</v>
      </c>
    </row>
    <row r="135" spans="1:13" ht="13.8" x14ac:dyDescent="0.25">
      <c r="A135" s="95">
        <v>416</v>
      </c>
      <c r="B135" s="87" t="s">
        <v>133</v>
      </c>
      <c r="C135" s="96">
        <v>2964</v>
      </c>
      <c r="D135" s="154">
        <v>2199394.2389142648</v>
      </c>
      <c r="E135" s="154">
        <v>525828.78521138127</v>
      </c>
      <c r="F135" s="154">
        <v>-308489.55245039851</v>
      </c>
      <c r="G135" s="154">
        <v>-231448.24719575548</v>
      </c>
      <c r="H135" s="155">
        <v>2185285.2244794918</v>
      </c>
      <c r="I135" s="155">
        <v>737.27571676096215</v>
      </c>
      <c r="J135" s="227">
        <v>-621063</v>
      </c>
      <c r="K135" s="204">
        <v>-209.53542510121457</v>
      </c>
      <c r="L135" s="157">
        <v>1564222.2244794918</v>
      </c>
      <c r="M135" s="157">
        <v>534.07193808349928</v>
      </c>
    </row>
    <row r="136" spans="1:13" ht="13.8" x14ac:dyDescent="0.25">
      <c r="A136" s="95">
        <v>418</v>
      </c>
      <c r="B136" s="87" t="s">
        <v>134</v>
      </c>
      <c r="C136" s="96">
        <v>23828</v>
      </c>
      <c r="D136" s="154">
        <v>20112376.513000846</v>
      </c>
      <c r="E136" s="154">
        <v>2842672.8640608247</v>
      </c>
      <c r="F136" s="154">
        <v>2271856.2549884501</v>
      </c>
      <c r="G136" s="154">
        <v>1841593.6125779462</v>
      </c>
      <c r="H136" s="155">
        <v>27068499.244628068</v>
      </c>
      <c r="I136" s="155">
        <v>1135.9954358161856</v>
      </c>
      <c r="J136" s="227">
        <v>-2245054</v>
      </c>
      <c r="K136" s="204">
        <v>-94.21915393654524</v>
      </c>
      <c r="L136" s="157">
        <v>24823445.244628068</v>
      </c>
      <c r="M136" s="157">
        <v>1027.4108294707094</v>
      </c>
    </row>
    <row r="137" spans="1:13" ht="13.8" x14ac:dyDescent="0.25">
      <c r="A137" s="95">
        <v>420</v>
      </c>
      <c r="B137" s="87" t="s">
        <v>135</v>
      </c>
      <c r="C137" s="96">
        <v>9402</v>
      </c>
      <c r="D137" s="154">
        <v>2611439.604065368</v>
      </c>
      <c r="E137" s="154">
        <v>1747896.6349119199</v>
      </c>
      <c r="F137" s="154">
        <v>2145956.9390956615</v>
      </c>
      <c r="G137" s="154">
        <v>1429629.4689347406</v>
      </c>
      <c r="H137" s="155">
        <v>7934922.6470076907</v>
      </c>
      <c r="I137" s="155">
        <v>843.9611409282802</v>
      </c>
      <c r="J137" s="227">
        <v>-991439</v>
      </c>
      <c r="K137" s="204">
        <v>-105.44979791533716</v>
      </c>
      <c r="L137" s="157">
        <v>6943483.6470076907</v>
      </c>
      <c r="M137" s="157">
        <v>736.89434662919484</v>
      </c>
    </row>
    <row r="138" spans="1:13" ht="13.8" x14ac:dyDescent="0.25">
      <c r="A138" s="95">
        <v>421</v>
      </c>
      <c r="B138" s="87" t="s">
        <v>136</v>
      </c>
      <c r="C138" s="96">
        <v>722</v>
      </c>
      <c r="D138" s="154">
        <v>673430.47470293916</v>
      </c>
      <c r="E138" s="154">
        <v>172532.00499784935</v>
      </c>
      <c r="F138" s="154">
        <v>-373264.27414315357</v>
      </c>
      <c r="G138" s="154">
        <v>-330613.57426631422</v>
      </c>
      <c r="H138" s="155">
        <v>142084.63129132072</v>
      </c>
      <c r="I138" s="155">
        <v>196.79311813202315</v>
      </c>
      <c r="J138" s="227">
        <v>-188960</v>
      </c>
      <c r="K138" s="204">
        <v>-261.71745152354572</v>
      </c>
      <c r="L138" s="157">
        <v>-46875.368708679278</v>
      </c>
      <c r="M138" s="157">
        <v>-67.463114554957443</v>
      </c>
    </row>
    <row r="139" spans="1:13" ht="13.8" x14ac:dyDescent="0.25">
      <c r="A139" s="95">
        <v>422</v>
      </c>
      <c r="B139" s="87" t="s">
        <v>137</v>
      </c>
      <c r="C139" s="96">
        <v>10719</v>
      </c>
      <c r="D139" s="154">
        <v>5222883.5407246165</v>
      </c>
      <c r="E139" s="154">
        <v>2197362.3984636236</v>
      </c>
      <c r="F139" s="154">
        <v>476508.33446712047</v>
      </c>
      <c r="G139" s="154">
        <v>631051.52214654151</v>
      </c>
      <c r="H139" s="155">
        <v>8527805.7958019022</v>
      </c>
      <c r="I139" s="155">
        <v>795.5784864074916</v>
      </c>
      <c r="J139" s="227">
        <v>-426638</v>
      </c>
      <c r="K139" s="204">
        <v>-39.802033771807075</v>
      </c>
      <c r="L139" s="157">
        <v>8101167.7958019022</v>
      </c>
      <c r="M139" s="157">
        <v>732.76077953185018</v>
      </c>
    </row>
    <row r="140" spans="1:13" ht="13.8" x14ac:dyDescent="0.25">
      <c r="A140" s="95">
        <v>423</v>
      </c>
      <c r="B140" s="87" t="s">
        <v>138</v>
      </c>
      <c r="C140" s="96">
        <v>20146</v>
      </c>
      <c r="D140" s="154">
        <v>15102071.746988179</v>
      </c>
      <c r="E140" s="154">
        <v>2519660.9315967867</v>
      </c>
      <c r="F140" s="154">
        <v>-1365311.7305056732</v>
      </c>
      <c r="G140" s="154">
        <v>-1670575.1265578701</v>
      </c>
      <c r="H140" s="155">
        <v>14585845.821521424</v>
      </c>
      <c r="I140" s="155">
        <v>724.00703968636071</v>
      </c>
      <c r="J140" s="227">
        <v>-1547743</v>
      </c>
      <c r="K140" s="204">
        <v>-76.826317879479802</v>
      </c>
      <c r="L140" s="157">
        <v>13038102.821521424</v>
      </c>
      <c r="M140" s="157">
        <v>646.89664556345792</v>
      </c>
    </row>
    <row r="141" spans="1:13" ht="13.8" x14ac:dyDescent="0.25">
      <c r="A141" s="95">
        <v>425</v>
      </c>
      <c r="B141" s="87" t="s">
        <v>139</v>
      </c>
      <c r="C141" s="96">
        <v>10238</v>
      </c>
      <c r="D141" s="154">
        <v>20852120.035285756</v>
      </c>
      <c r="E141" s="154">
        <v>1161640.0745441793</v>
      </c>
      <c r="F141" s="154">
        <v>597326.94160478609</v>
      </c>
      <c r="G141" s="154">
        <v>-679250.92131961137</v>
      </c>
      <c r="H141" s="155">
        <v>21931836.13011511</v>
      </c>
      <c r="I141" s="155">
        <v>2142.1992703765491</v>
      </c>
      <c r="J141" s="227">
        <v>648400</v>
      </c>
      <c r="K141" s="204">
        <v>63.332682164485249</v>
      </c>
      <c r="L141" s="157">
        <v>22580236.13011511</v>
      </c>
      <c r="M141" s="157">
        <v>2121.8120853794794</v>
      </c>
    </row>
    <row r="142" spans="1:13" ht="13.8" x14ac:dyDescent="0.25">
      <c r="A142" s="95">
        <v>426</v>
      </c>
      <c r="B142" s="87" t="s">
        <v>140</v>
      </c>
      <c r="C142" s="96">
        <v>11994</v>
      </c>
      <c r="D142" s="154">
        <v>10330736.864957698</v>
      </c>
      <c r="E142" s="154">
        <v>2113057.3328133253</v>
      </c>
      <c r="F142" s="154">
        <v>334498.26336974028</v>
      </c>
      <c r="G142" s="154">
        <v>169806.39141563373</v>
      </c>
      <c r="H142" s="155">
        <v>12948098.852556398</v>
      </c>
      <c r="I142" s="155">
        <v>1079.5480117188927</v>
      </c>
      <c r="J142" s="227">
        <v>-2735730</v>
      </c>
      <c r="K142" s="204">
        <v>-228.09154577288643</v>
      </c>
      <c r="L142" s="157">
        <v>10212368.852556398</v>
      </c>
      <c r="M142" s="157">
        <v>864.1268844886107</v>
      </c>
    </row>
    <row r="143" spans="1:13" ht="13.8" x14ac:dyDescent="0.25">
      <c r="A143" s="95">
        <v>430</v>
      </c>
      <c r="B143" s="87" t="s">
        <v>141</v>
      </c>
      <c r="C143" s="96">
        <v>15770</v>
      </c>
      <c r="D143" s="154">
        <v>7870261.6799247712</v>
      </c>
      <c r="E143" s="154">
        <v>3134813.4965800093</v>
      </c>
      <c r="F143" s="154">
        <v>3092747.6482880106</v>
      </c>
      <c r="G143" s="154">
        <v>1947548.3442165167</v>
      </c>
      <c r="H143" s="155">
        <v>16045371.169009307</v>
      </c>
      <c r="I143" s="155">
        <v>1017.4617101464368</v>
      </c>
      <c r="J143" s="227">
        <v>-1735378</v>
      </c>
      <c r="K143" s="204">
        <v>-110.04299302473051</v>
      </c>
      <c r="L143" s="157">
        <v>14309993.169009307</v>
      </c>
      <c r="M143" s="157">
        <v>874.96373931574567</v>
      </c>
    </row>
    <row r="144" spans="1:13" ht="13.8" x14ac:dyDescent="0.25">
      <c r="A144" s="95">
        <v>433</v>
      </c>
      <c r="B144" s="87" t="s">
        <v>142</v>
      </c>
      <c r="C144" s="96">
        <v>7853</v>
      </c>
      <c r="D144" s="154">
        <v>4742938.5856837612</v>
      </c>
      <c r="E144" s="154">
        <v>1423370.257874812</v>
      </c>
      <c r="F144" s="154">
        <v>1171069.3758253953</v>
      </c>
      <c r="G144" s="154">
        <v>926293.18138895428</v>
      </c>
      <c r="H144" s="155">
        <v>8263671.4007729227</v>
      </c>
      <c r="I144" s="155">
        <v>1052.2948428336842</v>
      </c>
      <c r="J144" s="227">
        <v>-585101</v>
      </c>
      <c r="K144" s="204">
        <v>-74.506685343180948</v>
      </c>
      <c r="L144" s="157">
        <v>7678570.4007729227</v>
      </c>
      <c r="M144" s="157">
        <v>937.4749014100247</v>
      </c>
    </row>
    <row r="145" spans="1:13" ht="13.8" x14ac:dyDescent="0.25">
      <c r="A145" s="95">
        <v>434</v>
      </c>
      <c r="B145" s="87" t="s">
        <v>143</v>
      </c>
      <c r="C145" s="96">
        <v>14745</v>
      </c>
      <c r="D145" s="154">
        <v>5135636.3995540738</v>
      </c>
      <c r="E145" s="154">
        <v>2551384.8064697254</v>
      </c>
      <c r="F145" s="154">
        <v>1074059.791982485</v>
      </c>
      <c r="G145" s="154">
        <v>724351.25672300637</v>
      </c>
      <c r="H145" s="155">
        <v>9485432.2547292914</v>
      </c>
      <c r="I145" s="155">
        <v>643.29822005624226</v>
      </c>
      <c r="J145" s="227">
        <v>-811207</v>
      </c>
      <c r="K145" s="204">
        <v>-55.01573414716853</v>
      </c>
      <c r="L145" s="157">
        <v>8674225.2547292914</v>
      </c>
      <c r="M145" s="157">
        <v>569.75484942212881</v>
      </c>
    </row>
    <row r="146" spans="1:13" ht="13.8" x14ac:dyDescent="0.25">
      <c r="A146" s="95">
        <v>435</v>
      </c>
      <c r="B146" s="87" t="s">
        <v>144</v>
      </c>
      <c r="C146" s="96">
        <v>699</v>
      </c>
      <c r="D146" s="154">
        <v>278720.77726710867</v>
      </c>
      <c r="E146" s="154">
        <v>153468.98576525605</v>
      </c>
      <c r="F146" s="154">
        <v>218651.99296872361</v>
      </c>
      <c r="G146" s="154">
        <v>300344.3013966906</v>
      </c>
      <c r="H146" s="155">
        <v>951186.05739777884</v>
      </c>
      <c r="I146" s="155">
        <v>1360.7811979939611</v>
      </c>
      <c r="J146" s="227">
        <v>-182564</v>
      </c>
      <c r="K146" s="204">
        <v>-261.17882689556507</v>
      </c>
      <c r="L146" s="157">
        <v>768622.05739777884</v>
      </c>
      <c r="M146" s="157">
        <v>1110.7769061484676</v>
      </c>
    </row>
    <row r="147" spans="1:13" ht="13.8" x14ac:dyDescent="0.25">
      <c r="A147" s="95">
        <v>436</v>
      </c>
      <c r="B147" s="87" t="s">
        <v>145</v>
      </c>
      <c r="C147" s="96">
        <v>2036</v>
      </c>
      <c r="D147" s="154">
        <v>3921700.8877654681</v>
      </c>
      <c r="E147" s="154">
        <v>317049.60039648996</v>
      </c>
      <c r="F147" s="154">
        <v>151747.77734149221</v>
      </c>
      <c r="G147" s="154">
        <v>-55101.107442569657</v>
      </c>
      <c r="H147" s="155">
        <v>4335397.1580608804</v>
      </c>
      <c r="I147" s="155">
        <v>2129.3699204621221</v>
      </c>
      <c r="J147" s="227">
        <v>-336778</v>
      </c>
      <c r="K147" s="204">
        <v>-165.41159135559923</v>
      </c>
      <c r="L147" s="157">
        <v>3998619.1580608804</v>
      </c>
      <c r="M147" s="157">
        <v>1969.8561680063262</v>
      </c>
    </row>
    <row r="148" spans="1:13" ht="13.8" x14ac:dyDescent="0.25">
      <c r="A148" s="95">
        <v>440</v>
      </c>
      <c r="B148" s="87" t="s">
        <v>146</v>
      </c>
      <c r="C148" s="96">
        <v>5534</v>
      </c>
      <c r="D148" s="154">
        <v>12838238.869624421</v>
      </c>
      <c r="E148" s="154">
        <v>762832.6607135837</v>
      </c>
      <c r="F148" s="154">
        <v>-924442.0448397306</v>
      </c>
      <c r="G148" s="154">
        <v>-1123602.0771663128</v>
      </c>
      <c r="H148" s="155">
        <v>11553027.40833196</v>
      </c>
      <c r="I148" s="155">
        <v>2087.6449960845612</v>
      </c>
      <c r="J148" s="227">
        <v>-1244698</v>
      </c>
      <c r="K148" s="204">
        <v>-224.91832309360319</v>
      </c>
      <c r="L148" s="157">
        <v>10308329.40833196</v>
      </c>
      <c r="M148" s="157">
        <v>1850.2752815923311</v>
      </c>
    </row>
    <row r="149" spans="1:13" ht="13.8" x14ac:dyDescent="0.25">
      <c r="A149" s="95">
        <v>441</v>
      </c>
      <c r="B149" s="87" t="s">
        <v>147</v>
      </c>
      <c r="C149" s="96">
        <v>4543</v>
      </c>
      <c r="D149" s="154">
        <v>962570.17664035514</v>
      </c>
      <c r="E149" s="154">
        <v>919976.65668187966</v>
      </c>
      <c r="F149" s="154">
        <v>-275067.38311975379</v>
      </c>
      <c r="G149" s="154">
        <v>95003.266209834881</v>
      </c>
      <c r="H149" s="155">
        <v>1702482.7164123161</v>
      </c>
      <c r="I149" s="155">
        <v>374.74856183409997</v>
      </c>
      <c r="J149" s="227">
        <v>-553468</v>
      </c>
      <c r="K149" s="204">
        <v>-121.82874752366278</v>
      </c>
      <c r="L149" s="157">
        <v>1149014.7164123161</v>
      </c>
      <c r="M149" s="157">
        <v>250.61781122877304</v>
      </c>
    </row>
    <row r="150" spans="1:13" ht="13.8" x14ac:dyDescent="0.25">
      <c r="A150" s="95">
        <v>444</v>
      </c>
      <c r="B150" s="87" t="s">
        <v>148</v>
      </c>
      <c r="C150" s="96">
        <v>45886</v>
      </c>
      <c r="D150" s="154">
        <v>16475013.427016448</v>
      </c>
      <c r="E150" s="154">
        <v>6888235.7273909021</v>
      </c>
      <c r="F150" s="154">
        <v>1574809.4053016377</v>
      </c>
      <c r="G150" s="154">
        <v>4082518.8767012241</v>
      </c>
      <c r="H150" s="155">
        <v>29020577.436410215</v>
      </c>
      <c r="I150" s="155">
        <v>632.44949301334213</v>
      </c>
      <c r="J150" s="227">
        <v>-660072</v>
      </c>
      <c r="K150" s="204">
        <v>-14.385041189033693</v>
      </c>
      <c r="L150" s="157">
        <v>28360505.436410215</v>
      </c>
      <c r="M150" s="157">
        <v>601.95895123589355</v>
      </c>
    </row>
    <row r="151" spans="1:13" ht="13.8" x14ac:dyDescent="0.25">
      <c r="A151" s="95">
        <v>445</v>
      </c>
      <c r="B151" s="87" t="s">
        <v>149</v>
      </c>
      <c r="C151" s="96">
        <v>15105</v>
      </c>
      <c r="D151" s="154">
        <v>12019646.443668146</v>
      </c>
      <c r="E151" s="154">
        <v>2200089.7000806965</v>
      </c>
      <c r="F151" s="154">
        <v>-3628091.4583028918</v>
      </c>
      <c r="G151" s="154">
        <v>-282518.85009673849</v>
      </c>
      <c r="H151" s="155">
        <v>10309125.835349211</v>
      </c>
      <c r="I151" s="155">
        <v>682.49757268117912</v>
      </c>
      <c r="J151" s="227">
        <v>-334651</v>
      </c>
      <c r="K151" s="204">
        <v>-22.154981794107911</v>
      </c>
      <c r="L151" s="157">
        <v>9974474.8353492115</v>
      </c>
      <c r="M151" s="157">
        <v>649.20998578942135</v>
      </c>
    </row>
    <row r="152" spans="1:13" ht="13.8" x14ac:dyDescent="0.25">
      <c r="A152" s="95">
        <v>475</v>
      </c>
      <c r="B152" s="87" t="s">
        <v>150</v>
      </c>
      <c r="C152" s="96">
        <v>5451</v>
      </c>
      <c r="D152" s="154">
        <v>7040170.3887562277</v>
      </c>
      <c r="E152" s="154">
        <v>1120721.173031067</v>
      </c>
      <c r="F152" s="154">
        <v>-792969.19158085727</v>
      </c>
      <c r="G152" s="154">
        <v>-646874.32352257986</v>
      </c>
      <c r="H152" s="155">
        <v>6721048.0466838572</v>
      </c>
      <c r="I152" s="155">
        <v>1232.9935877240612</v>
      </c>
      <c r="J152" s="227">
        <v>15935</v>
      </c>
      <c r="K152" s="204">
        <v>2.9233168226013575</v>
      </c>
      <c r="L152" s="157">
        <v>6736983.0466838572</v>
      </c>
      <c r="M152" s="157">
        <v>1195.831966003276</v>
      </c>
    </row>
    <row r="153" spans="1:13" ht="13.8" x14ac:dyDescent="0.25">
      <c r="A153" s="95">
        <v>480</v>
      </c>
      <c r="B153" s="87" t="s">
        <v>151</v>
      </c>
      <c r="C153" s="96">
        <v>1999</v>
      </c>
      <c r="D153" s="154">
        <v>1412321.7651970065</v>
      </c>
      <c r="E153" s="154">
        <v>404984.591206413</v>
      </c>
      <c r="F153" s="154">
        <v>665686.9615605463</v>
      </c>
      <c r="G153" s="154">
        <v>351183.39587010915</v>
      </c>
      <c r="H153" s="155">
        <v>2834176.7138340748</v>
      </c>
      <c r="I153" s="155">
        <v>1417.7972555448098</v>
      </c>
      <c r="J153" s="227">
        <v>-475710</v>
      </c>
      <c r="K153" s="204">
        <v>-237.97398699349674</v>
      </c>
      <c r="L153" s="157">
        <v>2358466.7138340748</v>
      </c>
      <c r="M153" s="157">
        <v>1196.1454296318536</v>
      </c>
    </row>
    <row r="154" spans="1:13" ht="13.8" x14ac:dyDescent="0.25">
      <c r="A154" s="95">
        <v>481</v>
      </c>
      <c r="B154" s="87" t="s">
        <v>152</v>
      </c>
      <c r="C154" s="96">
        <v>9543</v>
      </c>
      <c r="D154" s="154">
        <v>5556371.4616897721</v>
      </c>
      <c r="E154" s="154">
        <v>1244963.3531784774</v>
      </c>
      <c r="F154" s="154">
        <v>631878.4327359373</v>
      </c>
      <c r="G154" s="154">
        <v>406584.75465808966</v>
      </c>
      <c r="H154" s="155">
        <v>7839798.0022622766</v>
      </c>
      <c r="I154" s="155">
        <v>821.52342054514054</v>
      </c>
      <c r="J154" s="227">
        <v>-1858795</v>
      </c>
      <c r="K154" s="204">
        <v>-194.78099130252542</v>
      </c>
      <c r="L154" s="157">
        <v>5981003.0022622766</v>
      </c>
      <c r="M154" s="157">
        <v>639.84983781434323</v>
      </c>
    </row>
    <row r="155" spans="1:13" ht="13.8" x14ac:dyDescent="0.25">
      <c r="A155" s="95">
        <v>483</v>
      </c>
      <c r="B155" s="87" t="s">
        <v>153</v>
      </c>
      <c r="C155" s="96">
        <v>1078</v>
      </c>
      <c r="D155" s="154">
        <v>2123440.4666414578</v>
      </c>
      <c r="E155" s="154">
        <v>235177.98753753264</v>
      </c>
      <c r="F155" s="154">
        <v>-83450.544951025993</v>
      </c>
      <c r="G155" s="154">
        <v>-203798.12719531247</v>
      </c>
      <c r="H155" s="155">
        <v>2071369.7820326521</v>
      </c>
      <c r="I155" s="155">
        <v>1921.4933042974508</v>
      </c>
      <c r="J155" s="227">
        <v>-282816</v>
      </c>
      <c r="K155" s="204">
        <v>-262.35250463821893</v>
      </c>
      <c r="L155" s="157">
        <v>1788553.7820326521</v>
      </c>
      <c r="M155" s="157">
        <v>1665.0257718299183</v>
      </c>
    </row>
    <row r="156" spans="1:13" ht="13.8" x14ac:dyDescent="0.25">
      <c r="A156" s="95">
        <v>484</v>
      </c>
      <c r="B156" s="87" t="s">
        <v>154</v>
      </c>
      <c r="C156" s="96">
        <v>3066</v>
      </c>
      <c r="D156" s="154">
        <v>794759.23153548071</v>
      </c>
      <c r="E156" s="154">
        <v>615229.25198804843</v>
      </c>
      <c r="F156" s="154">
        <v>-617800.62101077079</v>
      </c>
      <c r="G156" s="154">
        <v>-42552.2195581306</v>
      </c>
      <c r="H156" s="155">
        <v>749635.64295462763</v>
      </c>
      <c r="I156" s="155">
        <v>244.49955738898487</v>
      </c>
      <c r="J156" s="226">
        <v>287052</v>
      </c>
      <c r="K156" s="204">
        <v>93.624266144814086</v>
      </c>
      <c r="L156" s="157">
        <v>1036687.6429546276</v>
      </c>
      <c r="M156" s="157">
        <v>300.72493247052438</v>
      </c>
    </row>
    <row r="157" spans="1:13" ht="13.8" x14ac:dyDescent="0.25">
      <c r="A157" s="95">
        <v>489</v>
      </c>
      <c r="B157" s="87" t="s">
        <v>155</v>
      </c>
      <c r="C157" s="96">
        <v>1868</v>
      </c>
      <c r="D157" s="154">
        <v>852481.30149309186</v>
      </c>
      <c r="E157" s="154">
        <v>432286.35086899868</v>
      </c>
      <c r="F157" s="154">
        <v>1341764.2323462542</v>
      </c>
      <c r="G157" s="154">
        <v>849395.94002314762</v>
      </c>
      <c r="H157" s="155">
        <v>3475927.8247314924</v>
      </c>
      <c r="I157" s="155">
        <v>1860.7750667727476</v>
      </c>
      <c r="J157" s="227">
        <v>-377906</v>
      </c>
      <c r="K157" s="204">
        <v>-202.30513918629549</v>
      </c>
      <c r="L157" s="157">
        <v>3098021.8247314924</v>
      </c>
      <c r="M157" s="157">
        <v>1643.5668226613982</v>
      </c>
    </row>
    <row r="158" spans="1:13" ht="13.8" x14ac:dyDescent="0.25">
      <c r="A158" s="95">
        <v>491</v>
      </c>
      <c r="B158" s="87" t="s">
        <v>156</v>
      </c>
      <c r="C158" s="96">
        <v>52583</v>
      </c>
      <c r="D158" s="154">
        <v>15733858.040410578</v>
      </c>
      <c r="E158" s="154">
        <v>9221293.3399045393</v>
      </c>
      <c r="F158" s="154">
        <v>-8881485.347462602</v>
      </c>
      <c r="G158" s="154">
        <v>-3327162.4027860933</v>
      </c>
      <c r="H158" s="155">
        <v>12746503.630066423</v>
      </c>
      <c r="I158" s="155">
        <v>242.4073109192405</v>
      </c>
      <c r="J158" s="226">
        <v>913284</v>
      </c>
      <c r="K158" s="204">
        <v>17.368427058174696</v>
      </c>
      <c r="L158" s="157">
        <v>13659787.630066423</v>
      </c>
      <c r="M158" s="157">
        <v>255.13033927441231</v>
      </c>
    </row>
    <row r="159" spans="1:13" ht="13.8" x14ac:dyDescent="0.25">
      <c r="A159" s="95">
        <v>494</v>
      </c>
      <c r="B159" s="87" t="s">
        <v>157</v>
      </c>
      <c r="C159" s="96">
        <v>8903</v>
      </c>
      <c r="D159" s="154">
        <v>12283560.800423453</v>
      </c>
      <c r="E159" s="154">
        <v>1344418.4532463285</v>
      </c>
      <c r="F159" s="154">
        <v>-1342205.1107843798</v>
      </c>
      <c r="G159" s="154">
        <v>-1766752.2267206667</v>
      </c>
      <c r="H159" s="155">
        <v>10519021.916164735</v>
      </c>
      <c r="I159" s="155">
        <v>1181.5143115988694</v>
      </c>
      <c r="J159" s="227">
        <v>21242</v>
      </c>
      <c r="K159" s="204">
        <v>2.3859373244973603</v>
      </c>
      <c r="L159" s="157">
        <v>10540263.916164735</v>
      </c>
      <c r="M159" s="157">
        <v>1158.2392357817291</v>
      </c>
    </row>
    <row r="160" spans="1:13" ht="13.8" x14ac:dyDescent="0.25">
      <c r="A160" s="95">
        <v>495</v>
      </c>
      <c r="B160" s="87" t="s">
        <v>158</v>
      </c>
      <c r="C160" s="96">
        <v>1558</v>
      </c>
      <c r="D160" s="154">
        <v>762323.8212281256</v>
      </c>
      <c r="E160" s="154">
        <v>347257.54015804606</v>
      </c>
      <c r="F160" s="154">
        <v>534257.59510399238</v>
      </c>
      <c r="G160" s="154">
        <v>397907.61571398581</v>
      </c>
      <c r="H160" s="155">
        <v>2041746.5722041498</v>
      </c>
      <c r="I160" s="155">
        <v>1310.49202323758</v>
      </c>
      <c r="J160" s="227">
        <v>-388195</v>
      </c>
      <c r="K160" s="204">
        <v>-249.16238767650833</v>
      </c>
      <c r="L160" s="157">
        <v>1653551.5722041498</v>
      </c>
      <c r="M160" s="157">
        <v>1008.4894558434851</v>
      </c>
    </row>
    <row r="161" spans="1:13" ht="13.8" x14ac:dyDescent="0.25">
      <c r="A161" s="95">
        <v>498</v>
      </c>
      <c r="B161" s="87" t="s">
        <v>159</v>
      </c>
      <c r="C161" s="96">
        <v>2297</v>
      </c>
      <c r="D161" s="154">
        <v>2755767.8350882023</v>
      </c>
      <c r="E161" s="154">
        <v>447711.57330229878</v>
      </c>
      <c r="F161" s="154">
        <v>-583200.9777849504</v>
      </c>
      <c r="G161" s="154">
        <v>189481.67851835606</v>
      </c>
      <c r="H161" s="155">
        <v>2809760.1091239071</v>
      </c>
      <c r="I161" s="155">
        <v>1223.2303478989581</v>
      </c>
      <c r="J161" s="226">
        <v>38261</v>
      </c>
      <c r="K161" s="204">
        <v>16.656943839791033</v>
      </c>
      <c r="L161" s="157">
        <v>2848021.1091239071</v>
      </c>
      <c r="M161" s="157">
        <v>1272.5808050169383</v>
      </c>
    </row>
    <row r="162" spans="1:13" ht="13.8" x14ac:dyDescent="0.25">
      <c r="A162" s="95">
        <v>499</v>
      </c>
      <c r="B162" s="87" t="s">
        <v>160</v>
      </c>
      <c r="C162" s="96">
        <v>19453</v>
      </c>
      <c r="D162" s="154">
        <v>19842336.333032452</v>
      </c>
      <c r="E162" s="154">
        <v>2874239.0469137328</v>
      </c>
      <c r="F162" s="154">
        <v>2076577.5260815825</v>
      </c>
      <c r="G162" s="154">
        <v>789462.25629711663</v>
      </c>
      <c r="H162" s="155">
        <v>25582615.162324879</v>
      </c>
      <c r="I162" s="155">
        <v>1315.0987077738589</v>
      </c>
      <c r="J162" s="227">
        <v>-1321634</v>
      </c>
      <c r="K162" s="204">
        <v>-67.939855035213071</v>
      </c>
      <c r="L162" s="157">
        <v>24260981.162324879</v>
      </c>
      <c r="M162" s="157">
        <v>1222.0711541831533</v>
      </c>
    </row>
    <row r="163" spans="1:13" ht="13.8" x14ac:dyDescent="0.25">
      <c r="A163" s="95">
        <v>500</v>
      </c>
      <c r="B163" s="87" t="s">
        <v>161</v>
      </c>
      <c r="C163" s="96">
        <v>10267</v>
      </c>
      <c r="D163" s="154">
        <v>8013556.6370768659</v>
      </c>
      <c r="E163" s="154">
        <v>1077857.9279460423</v>
      </c>
      <c r="F163" s="154">
        <v>2259918.9556469065</v>
      </c>
      <c r="G163" s="154">
        <v>1278032.6639435713</v>
      </c>
      <c r="H163" s="155">
        <v>12629366.184613386</v>
      </c>
      <c r="I163" s="155">
        <v>1230.0931318411792</v>
      </c>
      <c r="J163" s="227">
        <v>-568847</v>
      </c>
      <c r="K163" s="204">
        <v>-55.405376448816597</v>
      </c>
      <c r="L163" s="157">
        <v>12060519.184613386</v>
      </c>
      <c r="M163" s="157">
        <v>1149.689605981629</v>
      </c>
    </row>
    <row r="164" spans="1:13" ht="13.8" x14ac:dyDescent="0.25">
      <c r="A164" s="95">
        <v>503</v>
      </c>
      <c r="B164" s="87" t="s">
        <v>162</v>
      </c>
      <c r="C164" s="96">
        <v>7645</v>
      </c>
      <c r="D164" s="154">
        <v>3800518.4980852762</v>
      </c>
      <c r="E164" s="154">
        <v>1414123.5355714271</v>
      </c>
      <c r="F164" s="154">
        <v>-427163.89437663049</v>
      </c>
      <c r="G164" s="154">
        <v>-649329.83655015449</v>
      </c>
      <c r="H164" s="155">
        <v>4138148.3027299177</v>
      </c>
      <c r="I164" s="155">
        <v>541.28820179593424</v>
      </c>
      <c r="J164" s="227">
        <v>-188851</v>
      </c>
      <c r="K164" s="204">
        <v>-24.702550686723349</v>
      </c>
      <c r="L164" s="157">
        <v>3949297.3027299177</v>
      </c>
      <c r="M164" s="157">
        <v>528.49827373838048</v>
      </c>
    </row>
    <row r="165" spans="1:13" ht="13.8" x14ac:dyDescent="0.25">
      <c r="A165" s="95">
        <v>504</v>
      </c>
      <c r="B165" s="87" t="s">
        <v>163</v>
      </c>
      <c r="C165" s="96">
        <v>1871</v>
      </c>
      <c r="D165" s="154">
        <v>1433293.6525985436</v>
      </c>
      <c r="E165" s="154">
        <v>380959.28566054115</v>
      </c>
      <c r="F165" s="154">
        <v>42476.920398777613</v>
      </c>
      <c r="G165" s="154">
        <v>165668.82897868651</v>
      </c>
      <c r="H165" s="155">
        <v>2022398.6876365489</v>
      </c>
      <c r="I165" s="155">
        <v>1080.9185930713784</v>
      </c>
      <c r="J165" s="227">
        <v>-500555</v>
      </c>
      <c r="K165" s="204">
        <v>-267.53340459647245</v>
      </c>
      <c r="L165" s="157">
        <v>1521843.6876365489</v>
      </c>
      <c r="M165" s="157">
        <v>827.05648724561672</v>
      </c>
    </row>
    <row r="166" spans="1:13" ht="13.8" x14ac:dyDescent="0.25">
      <c r="A166" s="95">
        <v>505</v>
      </c>
      <c r="B166" s="87" t="s">
        <v>164</v>
      </c>
      <c r="C166" s="96">
        <v>20783</v>
      </c>
      <c r="D166" s="154">
        <v>14694713.36649349</v>
      </c>
      <c r="E166" s="154">
        <v>2992152.0467914268</v>
      </c>
      <c r="F166" s="154">
        <v>-2766195.9185126075</v>
      </c>
      <c r="G166" s="154">
        <v>-1546282.4575765042</v>
      </c>
      <c r="H166" s="155">
        <v>13374387.037195805</v>
      </c>
      <c r="I166" s="155">
        <v>643.525334994746</v>
      </c>
      <c r="J166" s="227">
        <v>-2081499</v>
      </c>
      <c r="K166" s="204">
        <v>-100.15392388009431</v>
      </c>
      <c r="L166" s="157">
        <v>11292888.037195805</v>
      </c>
      <c r="M166" s="157">
        <v>534.96425141682175</v>
      </c>
    </row>
    <row r="167" spans="1:13" ht="13.8" x14ac:dyDescent="0.25">
      <c r="A167" s="95">
        <v>507</v>
      </c>
      <c r="B167" s="87" t="s">
        <v>165</v>
      </c>
      <c r="C167" s="96">
        <v>5676</v>
      </c>
      <c r="D167" s="154">
        <v>859154.65756992064</v>
      </c>
      <c r="E167" s="154">
        <v>1183655.0549482252</v>
      </c>
      <c r="F167" s="154">
        <v>161505.90721730812</v>
      </c>
      <c r="G167" s="154">
        <v>502838.04578195175</v>
      </c>
      <c r="H167" s="155">
        <v>2707153.6655174056</v>
      </c>
      <c r="I167" s="155">
        <v>476.9474393089157</v>
      </c>
      <c r="J167" s="227">
        <v>2781</v>
      </c>
      <c r="K167" s="204">
        <v>0.48995771670190275</v>
      </c>
      <c r="L167" s="157">
        <v>2709934.6655174056</v>
      </c>
      <c r="M167" s="157">
        <v>433.84983536247455</v>
      </c>
    </row>
    <row r="168" spans="1:13" ht="13.8" x14ac:dyDescent="0.25">
      <c r="A168" s="95">
        <v>508</v>
      </c>
      <c r="B168" s="87" t="s">
        <v>166</v>
      </c>
      <c r="C168" s="96">
        <v>9673</v>
      </c>
      <c r="D168" s="154">
        <v>-358354.3390860369</v>
      </c>
      <c r="E168" s="154">
        <v>1749483.1413338361</v>
      </c>
      <c r="F168" s="154">
        <v>377185.0057481901</v>
      </c>
      <c r="G168" s="154">
        <v>288952.38959029742</v>
      </c>
      <c r="H168" s="155">
        <v>2057266.1975862868</v>
      </c>
      <c r="I168" s="155">
        <v>212.6812982100989</v>
      </c>
      <c r="J168" s="227">
        <v>-1126144</v>
      </c>
      <c r="K168" s="204">
        <v>-116.42137909645405</v>
      </c>
      <c r="L168" s="157">
        <v>931122.19758628681</v>
      </c>
      <c r="M168" s="157">
        <v>110.1955130348689</v>
      </c>
    </row>
    <row r="169" spans="1:13" ht="13.8" x14ac:dyDescent="0.25">
      <c r="A169" s="95">
        <v>529</v>
      </c>
      <c r="B169" s="87" t="s">
        <v>167</v>
      </c>
      <c r="C169" s="96">
        <v>19427</v>
      </c>
      <c r="D169" s="154">
        <v>3655862.0273956042</v>
      </c>
      <c r="E169" s="154">
        <v>2331471.0340987341</v>
      </c>
      <c r="F169" s="154">
        <v>1448390.5767169103</v>
      </c>
      <c r="G169" s="154">
        <v>-444308.76022385695</v>
      </c>
      <c r="H169" s="155">
        <v>6991414.8779873913</v>
      </c>
      <c r="I169" s="155">
        <v>359.88134441691415</v>
      </c>
      <c r="J169" s="227">
        <v>-1063833</v>
      </c>
      <c r="K169" s="204">
        <v>-54.760539455397129</v>
      </c>
      <c r="L169" s="157">
        <v>5927581.8779873913</v>
      </c>
      <c r="M169" s="157">
        <v>321.15385175206626</v>
      </c>
    </row>
    <row r="170" spans="1:13" ht="13.8" x14ac:dyDescent="0.25">
      <c r="A170" s="95">
        <v>531</v>
      </c>
      <c r="B170" s="87" t="s">
        <v>168</v>
      </c>
      <c r="C170" s="96">
        <v>5256</v>
      </c>
      <c r="D170" s="154">
        <v>2711715.6852074536</v>
      </c>
      <c r="E170" s="154">
        <v>908733.70684333541</v>
      </c>
      <c r="F170" s="154">
        <v>102198.31824723748</v>
      </c>
      <c r="G170" s="154">
        <v>-197019.20191434943</v>
      </c>
      <c r="H170" s="155">
        <v>3525628.5083836764</v>
      </c>
      <c r="I170" s="155">
        <v>670.7816796772596</v>
      </c>
      <c r="J170" s="227">
        <v>-181406</v>
      </c>
      <c r="K170" s="204">
        <v>-34.514079147640793</v>
      </c>
      <c r="L170" s="157">
        <v>3344222.5083836764</v>
      </c>
      <c r="M170" s="157">
        <v>622.62014999689427</v>
      </c>
    </row>
    <row r="171" spans="1:13" ht="13.8" x14ac:dyDescent="0.25">
      <c r="A171" s="95">
        <v>535</v>
      </c>
      <c r="B171" s="87" t="s">
        <v>169</v>
      </c>
      <c r="C171" s="96">
        <v>10500</v>
      </c>
      <c r="D171" s="154">
        <v>15021096.249001637</v>
      </c>
      <c r="E171" s="154">
        <v>1993654.4338175263</v>
      </c>
      <c r="F171" s="154">
        <v>396928.5731865993</v>
      </c>
      <c r="G171" s="154">
        <v>-466097.31439918489</v>
      </c>
      <c r="H171" s="155">
        <v>16945581.941606577</v>
      </c>
      <c r="I171" s="155">
        <v>1613.8649468196741</v>
      </c>
      <c r="J171" s="227">
        <v>-923772</v>
      </c>
      <c r="K171" s="204">
        <v>-87.978285714285718</v>
      </c>
      <c r="L171" s="157">
        <v>16021809.941606577</v>
      </c>
      <c r="M171" s="157">
        <v>1523.0047563434837</v>
      </c>
    </row>
    <row r="172" spans="1:13" ht="13.8" x14ac:dyDescent="0.25">
      <c r="A172" s="95">
        <v>536</v>
      </c>
      <c r="B172" s="87" t="s">
        <v>170</v>
      </c>
      <c r="C172" s="96">
        <v>34476</v>
      </c>
      <c r="D172" s="154">
        <v>20434045.955884654</v>
      </c>
      <c r="E172" s="154">
        <v>4396681.9748522751</v>
      </c>
      <c r="F172" s="154">
        <v>1679894.8658089079</v>
      </c>
      <c r="G172" s="154">
        <v>917651.31692948123</v>
      </c>
      <c r="H172" s="155">
        <v>27428274.113475319</v>
      </c>
      <c r="I172" s="155">
        <v>795.57588216368833</v>
      </c>
      <c r="J172" s="227">
        <v>-2186345</v>
      </c>
      <c r="K172" s="204">
        <v>-63.416434621185751</v>
      </c>
      <c r="L172" s="157">
        <v>25241929.113475319</v>
      </c>
      <c r="M172" s="157">
        <v>728.63656205694747</v>
      </c>
    </row>
    <row r="173" spans="1:13" ht="13.8" x14ac:dyDescent="0.25">
      <c r="A173" s="95">
        <v>538</v>
      </c>
      <c r="B173" s="87" t="s">
        <v>171</v>
      </c>
      <c r="C173" s="96">
        <v>4693</v>
      </c>
      <c r="D173" s="154">
        <v>3869867.1932464447</v>
      </c>
      <c r="E173" s="154">
        <v>774693.96267214254</v>
      </c>
      <c r="F173" s="154">
        <v>327063.37052658445</v>
      </c>
      <c r="G173" s="154">
        <v>9160.2995773151742</v>
      </c>
      <c r="H173" s="155">
        <v>4980784.8260224871</v>
      </c>
      <c r="I173" s="155">
        <v>1061.3221449014463</v>
      </c>
      <c r="J173" s="226">
        <v>709852</v>
      </c>
      <c r="K173" s="204">
        <v>151.25761772853187</v>
      </c>
      <c r="L173" s="157">
        <v>5690636.8260224871</v>
      </c>
      <c r="M173" s="157">
        <v>1205.014452593754</v>
      </c>
    </row>
    <row r="174" spans="1:13" ht="13.8" x14ac:dyDescent="0.25">
      <c r="A174" s="95">
        <v>541</v>
      </c>
      <c r="B174" s="87" t="s">
        <v>172</v>
      </c>
      <c r="C174" s="96">
        <v>9501</v>
      </c>
      <c r="D174" s="154">
        <v>5685751.0497767199</v>
      </c>
      <c r="E174" s="154">
        <v>2048497.6536549383</v>
      </c>
      <c r="F174" s="154">
        <v>4810282.7647773577</v>
      </c>
      <c r="G174" s="154">
        <v>3433518.5321678012</v>
      </c>
      <c r="H174" s="155">
        <v>15978050.000376819</v>
      </c>
      <c r="I174" s="155">
        <v>1681.7229765684474</v>
      </c>
      <c r="J174" s="227">
        <v>-962239</v>
      </c>
      <c r="K174" s="204">
        <v>-101.27765498368593</v>
      </c>
      <c r="L174" s="157">
        <v>15015811.000376819</v>
      </c>
      <c r="M174" s="157">
        <v>1577.7113988397871</v>
      </c>
    </row>
    <row r="175" spans="1:13" ht="13.8" x14ac:dyDescent="0.25">
      <c r="A175" s="95">
        <v>543</v>
      </c>
      <c r="B175" s="87" t="s">
        <v>173</v>
      </c>
      <c r="C175" s="96">
        <v>43663</v>
      </c>
      <c r="D175" s="154">
        <v>29538360.369583946</v>
      </c>
      <c r="E175" s="154">
        <v>4986652.6407371201</v>
      </c>
      <c r="F175" s="154">
        <v>-535965.831120488</v>
      </c>
      <c r="G175" s="154">
        <v>341879.24117034109</v>
      </c>
      <c r="H175" s="155">
        <v>34330926.420370914</v>
      </c>
      <c r="I175" s="155">
        <v>786.27044454963959</v>
      </c>
      <c r="J175" s="227">
        <v>-6603584</v>
      </c>
      <c r="K175" s="204">
        <v>-151.23981403018573</v>
      </c>
      <c r="L175" s="157">
        <v>27727342.420370914</v>
      </c>
      <c r="M175" s="157">
        <v>634.17347457506173</v>
      </c>
    </row>
    <row r="176" spans="1:13" ht="13.8" x14ac:dyDescent="0.25">
      <c r="A176" s="95">
        <v>545</v>
      </c>
      <c r="B176" s="87" t="s">
        <v>174</v>
      </c>
      <c r="C176" s="96">
        <v>9558</v>
      </c>
      <c r="D176" s="154">
        <v>11309075.683025282</v>
      </c>
      <c r="E176" s="154">
        <v>2165765.8957560901</v>
      </c>
      <c r="F176" s="154">
        <v>1919194.6698902505</v>
      </c>
      <c r="G176" s="154">
        <v>1616642.4783035486</v>
      </c>
      <c r="H176" s="155">
        <v>17010678.726975173</v>
      </c>
      <c r="I176" s="155">
        <v>1779.7320283506144</v>
      </c>
      <c r="J176" s="226">
        <v>342164</v>
      </c>
      <c r="K176" s="204">
        <v>35.798702657459721</v>
      </c>
      <c r="L176" s="157">
        <v>17352842.726975173</v>
      </c>
      <c r="M176" s="157">
        <v>1793.9950540882164</v>
      </c>
    </row>
    <row r="177" spans="1:13" ht="13.8" x14ac:dyDescent="0.25">
      <c r="A177" s="95">
        <v>560</v>
      </c>
      <c r="B177" s="87" t="s">
        <v>175</v>
      </c>
      <c r="C177" s="96">
        <v>15882</v>
      </c>
      <c r="D177" s="154">
        <v>10205373.338789959</v>
      </c>
      <c r="E177" s="154">
        <v>2781788.5654378366</v>
      </c>
      <c r="F177" s="154">
        <v>1061914.9079190972</v>
      </c>
      <c r="G177" s="154">
        <v>743039.89244314632</v>
      </c>
      <c r="H177" s="155">
        <v>14792116.704590039</v>
      </c>
      <c r="I177" s="155">
        <v>931.37619346367205</v>
      </c>
      <c r="J177" s="227">
        <v>-1927931</v>
      </c>
      <c r="K177" s="204">
        <v>-121.39094572471981</v>
      </c>
      <c r="L177" s="157">
        <v>12864185.704590039</v>
      </c>
      <c r="M177" s="157">
        <v>797.76984665596524</v>
      </c>
    </row>
    <row r="178" spans="1:13" ht="13.8" x14ac:dyDescent="0.25">
      <c r="A178" s="95">
        <v>561</v>
      </c>
      <c r="B178" s="87" t="s">
        <v>176</v>
      </c>
      <c r="C178" s="96">
        <v>1334</v>
      </c>
      <c r="D178" s="154">
        <v>948143.36557431309</v>
      </c>
      <c r="E178" s="154">
        <v>287299.98929823958</v>
      </c>
      <c r="F178" s="154">
        <v>95751.966088424102</v>
      </c>
      <c r="G178" s="154">
        <v>141117.39385588895</v>
      </c>
      <c r="H178" s="155">
        <v>1472312.7148168657</v>
      </c>
      <c r="I178" s="155">
        <v>1103.6826947652667</v>
      </c>
      <c r="J178" s="227">
        <v>-296983</v>
      </c>
      <c r="K178" s="204">
        <v>-222.62593703148426</v>
      </c>
      <c r="L178" s="157">
        <v>1175329.7148168657</v>
      </c>
      <c r="M178" s="157">
        <v>879.3723499376805</v>
      </c>
    </row>
    <row r="179" spans="1:13" ht="13.8" x14ac:dyDescent="0.25">
      <c r="A179" s="95">
        <v>562</v>
      </c>
      <c r="B179" s="87" t="s">
        <v>177</v>
      </c>
      <c r="C179" s="96">
        <v>9008</v>
      </c>
      <c r="D179" s="154">
        <v>4428720.3990307581</v>
      </c>
      <c r="E179" s="154">
        <v>1704565.0986529333</v>
      </c>
      <c r="F179" s="154">
        <v>514526.03110041603</v>
      </c>
      <c r="G179" s="154">
        <v>277509.28513627045</v>
      </c>
      <c r="H179" s="155">
        <v>6925320.8139203768</v>
      </c>
      <c r="I179" s="155">
        <v>768.79671557730649</v>
      </c>
      <c r="J179" s="227">
        <v>-583528</v>
      </c>
      <c r="K179" s="204">
        <v>-64.778863232682056</v>
      </c>
      <c r="L179" s="157">
        <v>6341792.8139203768</v>
      </c>
      <c r="M179" s="157">
        <v>711.82935323272386</v>
      </c>
    </row>
    <row r="180" spans="1:13" ht="13.8" x14ac:dyDescent="0.25">
      <c r="A180" s="95">
        <v>563</v>
      </c>
      <c r="B180" s="87" t="s">
        <v>178</v>
      </c>
      <c r="C180" s="96">
        <v>7155</v>
      </c>
      <c r="D180" s="154">
        <v>6538252.5118307499</v>
      </c>
      <c r="E180" s="154">
        <v>1335894.6236200309</v>
      </c>
      <c r="F180" s="154">
        <v>736826.03569226211</v>
      </c>
      <c r="G180" s="154">
        <v>-101233.49845807202</v>
      </c>
      <c r="H180" s="155">
        <v>8509739.6726849694</v>
      </c>
      <c r="I180" s="155">
        <v>1189.3416733312326</v>
      </c>
      <c r="J180" s="227">
        <v>-345425</v>
      </c>
      <c r="K180" s="204">
        <v>-48.277428371767996</v>
      </c>
      <c r="L180" s="157">
        <v>8164314.6726849694</v>
      </c>
      <c r="M180" s="157">
        <v>1152.1110653647759</v>
      </c>
    </row>
    <row r="181" spans="1:13" ht="13.8" x14ac:dyDescent="0.25">
      <c r="A181" s="95">
        <v>564</v>
      </c>
      <c r="B181" s="87" t="s">
        <v>179</v>
      </c>
      <c r="C181" s="96">
        <v>207327</v>
      </c>
      <c r="D181" s="154">
        <v>126317821.0767194</v>
      </c>
      <c r="E181" s="154">
        <v>29728721.604493044</v>
      </c>
      <c r="F181" s="154">
        <v>-33471086.378554739</v>
      </c>
      <c r="G181" s="154">
        <v>-19867568.683102176</v>
      </c>
      <c r="H181" s="155">
        <v>102707887.61955555</v>
      </c>
      <c r="I181" s="155">
        <v>495.39079627619918</v>
      </c>
      <c r="J181" s="227">
        <v>-1815503</v>
      </c>
      <c r="K181" s="204">
        <v>-8.7567128256329365</v>
      </c>
      <c r="L181" s="157">
        <v>100892384.61955555</v>
      </c>
      <c r="M181" s="157">
        <v>477.85877680936653</v>
      </c>
    </row>
    <row r="182" spans="1:13" ht="13.8" x14ac:dyDescent="0.25">
      <c r="A182" s="95">
        <v>576</v>
      </c>
      <c r="B182" s="87" t="s">
        <v>180</v>
      </c>
      <c r="C182" s="96">
        <v>2861</v>
      </c>
      <c r="D182" s="154">
        <v>428289.14262942143</v>
      </c>
      <c r="E182" s="154">
        <v>641819.94169283984</v>
      </c>
      <c r="F182" s="154">
        <v>736877.71010746097</v>
      </c>
      <c r="G182" s="154">
        <v>672078.12820112973</v>
      </c>
      <c r="H182" s="155">
        <v>2479064.9226308521</v>
      </c>
      <c r="I182" s="155">
        <v>866.50294394647051</v>
      </c>
      <c r="J182" s="227">
        <v>-246970</v>
      </c>
      <c r="K182" s="204">
        <v>-86.322963998601892</v>
      </c>
      <c r="L182" s="157">
        <v>2232094.9226308521</v>
      </c>
      <c r="M182" s="157">
        <v>780.17229032885427</v>
      </c>
    </row>
    <row r="183" spans="1:13" ht="13.8" x14ac:dyDescent="0.25">
      <c r="A183" s="95">
        <v>577</v>
      </c>
      <c r="B183" s="87" t="s">
        <v>181</v>
      </c>
      <c r="C183" s="96">
        <v>10922</v>
      </c>
      <c r="D183" s="154">
        <v>8431978.6394813173</v>
      </c>
      <c r="E183" s="154">
        <v>1565589.9789463859</v>
      </c>
      <c r="F183" s="154">
        <v>-1052546.6157563713</v>
      </c>
      <c r="G183" s="154">
        <v>-1095811.6020929555</v>
      </c>
      <c r="H183" s="155">
        <v>7849210.4005783759</v>
      </c>
      <c r="I183" s="155">
        <v>718.66053841589235</v>
      </c>
      <c r="J183" s="226">
        <v>134603</v>
      </c>
      <c r="K183" s="204">
        <v>12.32402490386376</v>
      </c>
      <c r="L183" s="157">
        <v>7983813.4005783759</v>
      </c>
      <c r="M183" s="157">
        <v>734.29787589986972</v>
      </c>
    </row>
    <row r="184" spans="1:13" ht="13.8" x14ac:dyDescent="0.25">
      <c r="A184" s="95">
        <v>578</v>
      </c>
      <c r="B184" s="87" t="s">
        <v>182</v>
      </c>
      <c r="C184" s="96">
        <v>3235</v>
      </c>
      <c r="D184" s="154">
        <v>1688873.6385745283</v>
      </c>
      <c r="E184" s="154">
        <v>697805.23960298719</v>
      </c>
      <c r="F184" s="154">
        <v>778830.49903362582</v>
      </c>
      <c r="G184" s="154">
        <v>491960.7831034385</v>
      </c>
      <c r="H184" s="155">
        <v>3657470.1603145795</v>
      </c>
      <c r="I184" s="155">
        <v>1130.593558057057</v>
      </c>
      <c r="J184" s="226">
        <v>-116112</v>
      </c>
      <c r="K184" s="204">
        <v>-35.892426584234933</v>
      </c>
      <c r="L184" s="157">
        <v>3541358.1603145795</v>
      </c>
      <c r="M184" s="157">
        <v>1169.7440990153261</v>
      </c>
    </row>
    <row r="185" spans="1:13" ht="13.8" x14ac:dyDescent="0.25">
      <c r="A185" s="95">
        <v>580</v>
      </c>
      <c r="B185" s="87" t="s">
        <v>183</v>
      </c>
      <c r="C185" s="96">
        <v>4655</v>
      </c>
      <c r="D185" s="154">
        <v>1447623.9725974374</v>
      </c>
      <c r="E185" s="154">
        <v>1043569.8065509959</v>
      </c>
      <c r="F185" s="154">
        <v>-86812.124891883344</v>
      </c>
      <c r="G185" s="154">
        <v>198552.16048116839</v>
      </c>
      <c r="H185" s="155">
        <v>2602933.8147377186</v>
      </c>
      <c r="I185" s="155">
        <v>559.16945536793094</v>
      </c>
      <c r="J185" s="227">
        <v>-235989</v>
      </c>
      <c r="K185" s="204">
        <v>-50.695810955961335</v>
      </c>
      <c r="L185" s="157">
        <v>2366944.8147377186</v>
      </c>
      <c r="M185" s="157">
        <v>508.90393442271073</v>
      </c>
    </row>
    <row r="186" spans="1:13" ht="13.8" x14ac:dyDescent="0.25">
      <c r="A186" s="95">
        <v>581</v>
      </c>
      <c r="B186" s="87" t="s">
        <v>184</v>
      </c>
      <c r="C186" s="96">
        <v>6352</v>
      </c>
      <c r="D186" s="154">
        <v>3536719.291187942</v>
      </c>
      <c r="E186" s="154">
        <v>1273364.9103166345</v>
      </c>
      <c r="F186" s="154">
        <v>869418.27461054025</v>
      </c>
      <c r="G186" s="154">
        <v>492932.93288683234</v>
      </c>
      <c r="H186" s="155">
        <v>6172435.4090019492</v>
      </c>
      <c r="I186" s="155">
        <v>971.7310152710877</v>
      </c>
      <c r="J186" s="227">
        <v>-355742</v>
      </c>
      <c r="K186" s="204">
        <v>-56.004722921914357</v>
      </c>
      <c r="L186" s="157">
        <v>5816693.4090019492</v>
      </c>
      <c r="M186" s="157">
        <v>904.58287295370724</v>
      </c>
    </row>
    <row r="187" spans="1:13" ht="13.8" x14ac:dyDescent="0.25">
      <c r="A187" s="95">
        <v>583</v>
      </c>
      <c r="B187" s="87" t="s">
        <v>185</v>
      </c>
      <c r="C187" s="96">
        <v>931</v>
      </c>
      <c r="D187" s="154">
        <v>859309.47144508502</v>
      </c>
      <c r="E187" s="154">
        <v>201682.47266797908</v>
      </c>
      <c r="F187" s="154">
        <v>-942264.10192896635</v>
      </c>
      <c r="G187" s="154">
        <v>45135.549925724401</v>
      </c>
      <c r="H187" s="155">
        <v>163863.39210982213</v>
      </c>
      <c r="I187" s="155">
        <v>176.00793996758554</v>
      </c>
      <c r="J187" s="227">
        <v>-156686</v>
      </c>
      <c r="K187" s="204">
        <v>-168.29860365198712</v>
      </c>
      <c r="L187" s="157">
        <v>7177.3921098221326</v>
      </c>
      <c r="M187" s="157">
        <v>-66.445336079675471</v>
      </c>
    </row>
    <row r="188" spans="1:13" ht="13.8" x14ac:dyDescent="0.25">
      <c r="A188" s="95">
        <v>584</v>
      </c>
      <c r="B188" s="87" t="s">
        <v>186</v>
      </c>
      <c r="C188" s="96">
        <v>2706</v>
      </c>
      <c r="D188" s="154">
        <v>5568798.3304165388</v>
      </c>
      <c r="E188" s="154">
        <v>544200.84294062923</v>
      </c>
      <c r="F188" s="154">
        <v>-562028.02123055467</v>
      </c>
      <c r="G188" s="154">
        <v>-524363.52410063765</v>
      </c>
      <c r="H188" s="155">
        <v>5026607.628025976</v>
      </c>
      <c r="I188" s="155">
        <v>1857.5785765062735</v>
      </c>
      <c r="J188" s="226">
        <v>300087</v>
      </c>
      <c r="K188" s="204">
        <v>110.89689578713968</v>
      </c>
      <c r="L188" s="157">
        <v>5326694.628025976</v>
      </c>
      <c r="M188" s="157">
        <v>1939.9858196696139</v>
      </c>
    </row>
    <row r="189" spans="1:13" ht="13.8" x14ac:dyDescent="0.25">
      <c r="A189" s="95">
        <v>588</v>
      </c>
      <c r="B189" s="87" t="s">
        <v>187</v>
      </c>
      <c r="C189" s="96">
        <v>1654</v>
      </c>
      <c r="D189" s="154">
        <v>474401.81082517875</v>
      </c>
      <c r="E189" s="154">
        <v>397452.2731955552</v>
      </c>
      <c r="F189" s="154">
        <v>-87734.957109278635</v>
      </c>
      <c r="G189" s="154">
        <v>5335.8548621977125</v>
      </c>
      <c r="H189" s="155">
        <v>789454.98177365307</v>
      </c>
      <c r="I189" s="155">
        <v>477.30047265638035</v>
      </c>
      <c r="J189" s="227">
        <v>-353048</v>
      </c>
      <c r="K189" s="204">
        <v>-213.45102781136637</v>
      </c>
      <c r="L189" s="157">
        <v>436406.98177365307</v>
      </c>
      <c r="M189" s="157">
        <v>248.44920300704538</v>
      </c>
    </row>
    <row r="190" spans="1:13" ht="13.8" x14ac:dyDescent="0.25">
      <c r="A190" s="95">
        <v>592</v>
      </c>
      <c r="B190" s="87" t="s">
        <v>188</v>
      </c>
      <c r="C190" s="96">
        <v>3772</v>
      </c>
      <c r="D190" s="154">
        <v>3529593.9308924144</v>
      </c>
      <c r="E190" s="154">
        <v>703757.18642482371</v>
      </c>
      <c r="F190" s="154">
        <v>22925.673983490233</v>
      </c>
      <c r="G190" s="154">
        <v>-40490.19374769854</v>
      </c>
      <c r="H190" s="155">
        <v>4215786.5975530297</v>
      </c>
      <c r="I190" s="155">
        <v>1117.6528625538256</v>
      </c>
      <c r="J190" s="227">
        <v>-80318</v>
      </c>
      <c r="K190" s="204">
        <v>-21.293213149522799</v>
      </c>
      <c r="L190" s="157">
        <v>4135468.5975530297</v>
      </c>
      <c r="M190" s="157">
        <v>1100.8055666895625</v>
      </c>
    </row>
    <row r="191" spans="1:13" ht="13.8" x14ac:dyDescent="0.25">
      <c r="A191" s="95">
        <v>593</v>
      </c>
      <c r="B191" s="87" t="s">
        <v>189</v>
      </c>
      <c r="C191" s="96">
        <v>17375</v>
      </c>
      <c r="D191" s="154">
        <v>4271051.9574739728</v>
      </c>
      <c r="E191" s="154">
        <v>3439127.0908242865</v>
      </c>
      <c r="F191" s="154">
        <v>-985882.36946207297</v>
      </c>
      <c r="G191" s="154">
        <v>-1197937.3169826134</v>
      </c>
      <c r="H191" s="155">
        <v>5526359.3618535735</v>
      </c>
      <c r="I191" s="155">
        <v>318.06384816423446</v>
      </c>
      <c r="J191" s="227">
        <v>-1972004</v>
      </c>
      <c r="K191" s="204">
        <v>-113.49663309352518</v>
      </c>
      <c r="L191" s="157">
        <v>3554355.3618535735</v>
      </c>
      <c r="M191" s="157">
        <v>200.25935895560136</v>
      </c>
    </row>
    <row r="192" spans="1:13" ht="13.8" x14ac:dyDescent="0.25">
      <c r="A192" s="95">
        <v>595</v>
      </c>
      <c r="B192" s="87" t="s">
        <v>190</v>
      </c>
      <c r="C192" s="96">
        <v>4321</v>
      </c>
      <c r="D192" s="154">
        <v>3604632.8671237039</v>
      </c>
      <c r="E192" s="154">
        <v>985872.25972960936</v>
      </c>
      <c r="F192" s="154">
        <v>785976.57728174073</v>
      </c>
      <c r="G192" s="154">
        <v>261895.41159787012</v>
      </c>
      <c r="H192" s="155">
        <v>5638377.1157329241</v>
      </c>
      <c r="I192" s="155">
        <v>1304.8778328472399</v>
      </c>
      <c r="J192" s="226">
        <v>-6024</v>
      </c>
      <c r="K192" s="204">
        <v>-1.3941217310807683</v>
      </c>
      <c r="L192" s="157">
        <v>5632353.1157329241</v>
      </c>
      <c r="M192" s="157">
        <v>1305.0833408315032</v>
      </c>
    </row>
    <row r="193" spans="1:13" ht="13.8" x14ac:dyDescent="0.25">
      <c r="A193" s="95">
        <v>598</v>
      </c>
      <c r="B193" s="87" t="s">
        <v>191</v>
      </c>
      <c r="C193" s="96">
        <v>19066</v>
      </c>
      <c r="D193" s="154">
        <v>11002517.326539751</v>
      </c>
      <c r="E193" s="154">
        <v>3152952.8818452209</v>
      </c>
      <c r="F193" s="154">
        <v>-3181477.7134706113</v>
      </c>
      <c r="G193" s="154">
        <v>-1309068.6171758429</v>
      </c>
      <c r="H193" s="155">
        <v>9664923.8777385168</v>
      </c>
      <c r="I193" s="155">
        <v>506.91932643126597</v>
      </c>
      <c r="J193" s="226">
        <v>2237859</v>
      </c>
      <c r="K193" s="204">
        <v>117.37433127032413</v>
      </c>
      <c r="L193" s="157">
        <v>11902782.877738517</v>
      </c>
      <c r="M193" s="157">
        <v>618.92525321192261</v>
      </c>
    </row>
    <row r="194" spans="1:13" ht="13.8" x14ac:dyDescent="0.25">
      <c r="A194" s="95">
        <v>599</v>
      </c>
      <c r="B194" s="87" t="s">
        <v>192</v>
      </c>
      <c r="C194" s="96">
        <v>11174</v>
      </c>
      <c r="D194" s="154">
        <v>18210307.928259749</v>
      </c>
      <c r="E194" s="154">
        <v>1992776.2358618211</v>
      </c>
      <c r="F194" s="154">
        <v>-1764558.412650055</v>
      </c>
      <c r="G194" s="154">
        <v>-1741145.7746184517</v>
      </c>
      <c r="H194" s="155">
        <v>16697379.97685306</v>
      </c>
      <c r="I194" s="155">
        <v>1494.306423559429</v>
      </c>
      <c r="J194" s="227">
        <v>-853420</v>
      </c>
      <c r="K194" s="204">
        <v>-76.37551458743512</v>
      </c>
      <c r="L194" s="157">
        <v>15843959.97685306</v>
      </c>
      <c r="M194" s="157">
        <v>1416.2232841286077</v>
      </c>
    </row>
    <row r="195" spans="1:13" ht="13.8" x14ac:dyDescent="0.25">
      <c r="A195" s="95">
        <v>601</v>
      </c>
      <c r="B195" s="87" t="s">
        <v>193</v>
      </c>
      <c r="C195" s="96">
        <v>3931</v>
      </c>
      <c r="D195" s="154">
        <v>3331368.8303330881</v>
      </c>
      <c r="E195" s="154">
        <v>888626.12754616281</v>
      </c>
      <c r="F195" s="154">
        <v>1473356.0717315474</v>
      </c>
      <c r="G195" s="154">
        <v>943677.06132598873</v>
      </c>
      <c r="H195" s="155">
        <v>6637028.0909367865</v>
      </c>
      <c r="I195" s="155">
        <v>1688.3816054278266</v>
      </c>
      <c r="J195" s="226">
        <v>419846</v>
      </c>
      <c r="K195" s="204">
        <v>106.80386670058509</v>
      </c>
      <c r="L195" s="157">
        <v>7056874.0909367865</v>
      </c>
      <c r="M195" s="157">
        <v>1788.6591429500859</v>
      </c>
    </row>
    <row r="196" spans="1:13" ht="13.8" x14ac:dyDescent="0.25">
      <c r="A196" s="95">
        <v>604</v>
      </c>
      <c r="B196" s="87" t="s">
        <v>194</v>
      </c>
      <c r="C196" s="96">
        <v>19803</v>
      </c>
      <c r="D196" s="154">
        <v>10662460.037275326</v>
      </c>
      <c r="E196" s="154">
        <v>2130913.8376610531</v>
      </c>
      <c r="F196" s="154">
        <v>578862.05680664838</v>
      </c>
      <c r="G196" s="154">
        <v>121922.43167020851</v>
      </c>
      <c r="H196" s="155">
        <v>13494158.363413237</v>
      </c>
      <c r="I196" s="155">
        <v>681.41990422730078</v>
      </c>
      <c r="J196" s="227">
        <v>-2325320</v>
      </c>
      <c r="K196" s="204">
        <v>-117.42261273544412</v>
      </c>
      <c r="L196" s="157">
        <v>11168838.363413237</v>
      </c>
      <c r="M196" s="157">
        <v>568.20665370970244</v>
      </c>
    </row>
    <row r="197" spans="1:13" ht="13.8" x14ac:dyDescent="0.25">
      <c r="A197" s="95">
        <v>607</v>
      </c>
      <c r="B197" s="87" t="s">
        <v>195</v>
      </c>
      <c r="C197" s="96">
        <v>4201</v>
      </c>
      <c r="D197" s="154">
        <v>2867194.5504370537</v>
      </c>
      <c r="E197" s="154">
        <v>954556.22824032162</v>
      </c>
      <c r="F197" s="154">
        <v>817360.55094968015</v>
      </c>
      <c r="G197" s="154">
        <v>756450.96838037472</v>
      </c>
      <c r="H197" s="155">
        <v>5395562.2980074305</v>
      </c>
      <c r="I197" s="155">
        <v>1284.3518919322614</v>
      </c>
      <c r="J197" s="227">
        <v>-585937</v>
      </c>
      <c r="K197" s="204">
        <v>-139.47560104736968</v>
      </c>
      <c r="L197" s="157">
        <v>4809625.2980074305</v>
      </c>
      <c r="M197" s="157">
        <v>1168.0341104516615</v>
      </c>
    </row>
    <row r="198" spans="1:13" ht="13.8" x14ac:dyDescent="0.25">
      <c r="A198" s="95">
        <v>608</v>
      </c>
      <c r="B198" s="87" t="s">
        <v>196</v>
      </c>
      <c r="C198" s="96">
        <v>2063</v>
      </c>
      <c r="D198" s="154">
        <v>1538987.3306973125</v>
      </c>
      <c r="E198" s="154">
        <v>433752.49572739948</v>
      </c>
      <c r="F198" s="154">
        <v>-305725.23966203613</v>
      </c>
      <c r="G198" s="154">
        <v>-225825.26876833785</v>
      </c>
      <c r="H198" s="155">
        <v>1441189.317994338</v>
      </c>
      <c r="I198" s="155">
        <v>698.58910227549109</v>
      </c>
      <c r="J198" s="226">
        <v>378114</v>
      </c>
      <c r="K198" s="204">
        <v>183.28356761997091</v>
      </c>
      <c r="L198" s="157">
        <v>1819303.317994338</v>
      </c>
      <c r="M198" s="157">
        <v>896.08740571708097</v>
      </c>
    </row>
    <row r="199" spans="1:13" ht="13.8" x14ac:dyDescent="0.25">
      <c r="A199" s="95">
        <v>609</v>
      </c>
      <c r="B199" s="87" t="s">
        <v>197</v>
      </c>
      <c r="C199" s="96">
        <v>83684</v>
      </c>
      <c r="D199" s="154">
        <v>31093421.94046095</v>
      </c>
      <c r="E199" s="154">
        <v>13834443.457547504</v>
      </c>
      <c r="F199" s="154">
        <v>-11404274.6445693</v>
      </c>
      <c r="G199" s="154">
        <v>-1985304.120020584</v>
      </c>
      <c r="H199" s="155">
        <v>31538286.633418567</v>
      </c>
      <c r="I199" s="155">
        <v>376.87355567872675</v>
      </c>
      <c r="J199" s="227">
        <v>-5604125</v>
      </c>
      <c r="K199" s="204">
        <v>-66.967699918741928</v>
      </c>
      <c r="L199" s="157">
        <v>25934161.633418567</v>
      </c>
      <c r="M199" s="157">
        <v>308.56129766046763</v>
      </c>
    </row>
    <row r="200" spans="1:13" ht="13.8" x14ac:dyDescent="0.25">
      <c r="A200" s="95">
        <v>611</v>
      </c>
      <c r="B200" s="87" t="s">
        <v>198</v>
      </c>
      <c r="C200" s="96">
        <v>5070</v>
      </c>
      <c r="D200" s="154">
        <v>4035449.9592855112</v>
      </c>
      <c r="E200" s="154">
        <v>711562.27474712464</v>
      </c>
      <c r="F200" s="154">
        <v>408644.08423268399</v>
      </c>
      <c r="G200" s="154">
        <v>206270.78246899784</v>
      </c>
      <c r="H200" s="155">
        <v>5361927.1007343177</v>
      </c>
      <c r="I200" s="155">
        <v>1057.5793098095301</v>
      </c>
      <c r="J200" s="227">
        <v>-1287903</v>
      </c>
      <c r="K200" s="204">
        <v>-254.02426035502958</v>
      </c>
      <c r="L200" s="157">
        <v>4074024.1007343177</v>
      </c>
      <c r="M200" s="157">
        <v>811.09291927698575</v>
      </c>
    </row>
    <row r="201" spans="1:13" ht="13.8" x14ac:dyDescent="0.25">
      <c r="A201" s="95">
        <v>614</v>
      </c>
      <c r="B201" s="87" t="s">
        <v>199</v>
      </c>
      <c r="C201" s="96">
        <v>3117</v>
      </c>
      <c r="D201" s="154">
        <v>3576671.0083704283</v>
      </c>
      <c r="E201" s="154">
        <v>786121.28473744821</v>
      </c>
      <c r="F201" s="154">
        <v>-1373897.7724323277</v>
      </c>
      <c r="G201" s="154">
        <v>-908956.86532927467</v>
      </c>
      <c r="H201" s="155">
        <v>2079937.6553462741</v>
      </c>
      <c r="I201" s="155">
        <v>667.28830777872122</v>
      </c>
      <c r="J201" s="226">
        <v>276859</v>
      </c>
      <c r="K201" s="204">
        <v>88.822264998395895</v>
      </c>
      <c r="L201" s="157">
        <v>2356796.6553462744</v>
      </c>
      <c r="M201" s="157">
        <v>740.41695712103763</v>
      </c>
    </row>
    <row r="202" spans="1:13" ht="13.8" x14ac:dyDescent="0.25">
      <c r="A202" s="95">
        <v>615</v>
      </c>
      <c r="B202" s="87" t="s">
        <v>200</v>
      </c>
      <c r="C202" s="96">
        <v>7779</v>
      </c>
      <c r="D202" s="154">
        <v>11679305.245315241</v>
      </c>
      <c r="E202" s="154">
        <v>1615525.0817004689</v>
      </c>
      <c r="F202" s="154">
        <v>1698164.4899317117</v>
      </c>
      <c r="G202" s="154">
        <v>225535.90983834298</v>
      </c>
      <c r="H202" s="155">
        <v>15218530.726785764</v>
      </c>
      <c r="I202" s="155">
        <v>1956.3608081740281</v>
      </c>
      <c r="J202" s="227">
        <v>-170506</v>
      </c>
      <c r="K202" s="204">
        <v>-21.918755624116212</v>
      </c>
      <c r="L202" s="157">
        <v>15048024.726785764</v>
      </c>
      <c r="M202" s="157">
        <v>1920.8012246800056</v>
      </c>
    </row>
    <row r="203" spans="1:13" ht="13.8" x14ac:dyDescent="0.25">
      <c r="A203" s="95">
        <v>616</v>
      </c>
      <c r="B203" s="87" t="s">
        <v>201</v>
      </c>
      <c r="C203" s="96">
        <v>1833</v>
      </c>
      <c r="D203" s="154">
        <v>1346947.8441990463</v>
      </c>
      <c r="E203" s="154">
        <v>376350.23313553154</v>
      </c>
      <c r="F203" s="154">
        <v>-47282.702771573451</v>
      </c>
      <c r="G203" s="154">
        <v>-54654.045638078213</v>
      </c>
      <c r="H203" s="155">
        <v>1621361.328924926</v>
      </c>
      <c r="I203" s="155">
        <v>884.53973209215826</v>
      </c>
      <c r="J203" s="227">
        <v>-488692</v>
      </c>
      <c r="K203" s="204">
        <v>-266.60774686306598</v>
      </c>
      <c r="L203" s="157">
        <v>1132669.328924926</v>
      </c>
      <c r="M203" s="157">
        <v>612.41261807142712</v>
      </c>
    </row>
    <row r="204" spans="1:13" ht="13.8" x14ac:dyDescent="0.25">
      <c r="A204" s="95">
        <v>619</v>
      </c>
      <c r="B204" s="87" t="s">
        <v>202</v>
      </c>
      <c r="C204" s="96">
        <v>2785</v>
      </c>
      <c r="D204" s="154">
        <v>1616298.1693583436</v>
      </c>
      <c r="E204" s="154">
        <v>677475.07899076841</v>
      </c>
      <c r="F204" s="154">
        <v>668867.21006480325</v>
      </c>
      <c r="G204" s="154">
        <v>377491.73167544929</v>
      </c>
      <c r="H204" s="155">
        <v>3340132.1900893645</v>
      </c>
      <c r="I204" s="155">
        <v>1199.329332168533</v>
      </c>
      <c r="J204" s="226">
        <v>-195770</v>
      </c>
      <c r="K204" s="204">
        <v>-70.294434470377013</v>
      </c>
      <c r="L204" s="157">
        <v>3144362.1900893645</v>
      </c>
      <c r="M204" s="157">
        <v>1273.7016840536319</v>
      </c>
    </row>
    <row r="205" spans="1:13" ht="13.8" x14ac:dyDescent="0.25">
      <c r="A205" s="95">
        <v>620</v>
      </c>
      <c r="B205" s="87" t="s">
        <v>203</v>
      </c>
      <c r="C205" s="96">
        <v>2491</v>
      </c>
      <c r="D205" s="154">
        <v>2596013.9880554602</v>
      </c>
      <c r="E205" s="154">
        <v>592898.65196483163</v>
      </c>
      <c r="F205" s="154">
        <v>280387.11674853996</v>
      </c>
      <c r="G205" s="154">
        <v>379741.7941603958</v>
      </c>
      <c r="H205" s="155">
        <v>3849041.5509292278</v>
      </c>
      <c r="I205" s="155">
        <v>1545.1792657283131</v>
      </c>
      <c r="J205" s="227">
        <v>-116298</v>
      </c>
      <c r="K205" s="204">
        <v>-46.687274187073463</v>
      </c>
      <c r="L205" s="157">
        <v>3732743.5509292278</v>
      </c>
      <c r="M205" s="157">
        <v>1466.8211766074778</v>
      </c>
    </row>
    <row r="206" spans="1:13" ht="13.8" x14ac:dyDescent="0.25">
      <c r="A206" s="95">
        <v>623</v>
      </c>
      <c r="B206" s="87" t="s">
        <v>204</v>
      </c>
      <c r="C206" s="96">
        <v>2137</v>
      </c>
      <c r="D206" s="154">
        <v>859686.51239810314</v>
      </c>
      <c r="E206" s="154">
        <v>488647.68107635202</v>
      </c>
      <c r="F206" s="154">
        <v>-49476.26582537363</v>
      </c>
      <c r="G206" s="154">
        <v>-176135.67777893282</v>
      </c>
      <c r="H206" s="155">
        <v>1122722.249870149</v>
      </c>
      <c r="I206" s="155">
        <v>525.37306966314884</v>
      </c>
      <c r="J206" s="227">
        <v>-468164</v>
      </c>
      <c r="K206" s="204">
        <v>-219.07533926064576</v>
      </c>
      <c r="L206" s="157">
        <v>654558.24987014895</v>
      </c>
      <c r="M206" s="157">
        <v>310.73666348626517</v>
      </c>
    </row>
    <row r="207" spans="1:13" ht="13.8" x14ac:dyDescent="0.25">
      <c r="A207" s="95">
        <v>624</v>
      </c>
      <c r="B207" s="87" t="s">
        <v>205</v>
      </c>
      <c r="C207" s="96">
        <v>5125</v>
      </c>
      <c r="D207" s="154">
        <v>2776449.2400178481</v>
      </c>
      <c r="E207" s="154">
        <v>710547.87861966947</v>
      </c>
      <c r="F207" s="154">
        <v>1075843.9483099205</v>
      </c>
      <c r="G207" s="154">
        <v>1152969.1661855704</v>
      </c>
      <c r="H207" s="155">
        <v>5715810.2331330087</v>
      </c>
      <c r="I207" s="155">
        <v>1115.2800454893675</v>
      </c>
      <c r="J207" s="227">
        <v>-842338</v>
      </c>
      <c r="K207" s="204">
        <v>-164.35863414634147</v>
      </c>
      <c r="L207" s="157">
        <v>4873472.2331330087</v>
      </c>
      <c r="M207" s="157">
        <v>952.2554601235139</v>
      </c>
    </row>
    <row r="208" spans="1:13" ht="13.8" x14ac:dyDescent="0.25">
      <c r="A208" s="95">
        <v>625</v>
      </c>
      <c r="B208" s="87" t="s">
        <v>206</v>
      </c>
      <c r="C208" s="96">
        <v>3051</v>
      </c>
      <c r="D208" s="154">
        <v>2657240.8511118367</v>
      </c>
      <c r="E208" s="154">
        <v>558926.05706565594</v>
      </c>
      <c r="F208" s="154">
        <v>702485.00359216589</v>
      </c>
      <c r="G208" s="154">
        <v>472137.31671769067</v>
      </c>
      <c r="H208" s="155">
        <v>4390789.2284873491</v>
      </c>
      <c r="I208" s="155">
        <v>1439.1311794452145</v>
      </c>
      <c r="J208" s="226">
        <v>590379</v>
      </c>
      <c r="K208" s="204">
        <v>193.50344149459193</v>
      </c>
      <c r="L208" s="157">
        <v>4981168.2284873491</v>
      </c>
      <c r="M208" s="157">
        <v>1607.3593013724517</v>
      </c>
    </row>
    <row r="209" spans="1:13" ht="13.8" x14ac:dyDescent="0.25">
      <c r="A209" s="95">
        <v>626</v>
      </c>
      <c r="B209" s="87" t="s">
        <v>207</v>
      </c>
      <c r="C209" s="96">
        <v>5033</v>
      </c>
      <c r="D209" s="154">
        <v>1936199.1774621475</v>
      </c>
      <c r="E209" s="154">
        <v>999502.89408344822</v>
      </c>
      <c r="F209" s="154">
        <v>-432228.1226182016</v>
      </c>
      <c r="G209" s="154">
        <v>-425485.40478657681</v>
      </c>
      <c r="H209" s="155">
        <v>2077988.5441408174</v>
      </c>
      <c r="I209" s="155">
        <v>412.87274868683039</v>
      </c>
      <c r="J209" s="227">
        <v>-294930</v>
      </c>
      <c r="K209" s="204">
        <v>-58.599244983111461</v>
      </c>
      <c r="L209" s="157">
        <v>1783058.5441408174</v>
      </c>
      <c r="M209" s="157">
        <v>347.39033263278708</v>
      </c>
    </row>
    <row r="210" spans="1:13" ht="13.8" x14ac:dyDescent="0.25">
      <c r="A210" s="95">
        <v>630</v>
      </c>
      <c r="B210" s="87" t="s">
        <v>208</v>
      </c>
      <c r="C210" s="96">
        <v>1593</v>
      </c>
      <c r="D210" s="154">
        <v>2843292.015183833</v>
      </c>
      <c r="E210" s="154">
        <v>296037.65539019764</v>
      </c>
      <c r="F210" s="154">
        <v>171661.23099623228</v>
      </c>
      <c r="G210" s="154">
        <v>-119623.16263838134</v>
      </c>
      <c r="H210" s="155">
        <v>3191367.7389318822</v>
      </c>
      <c r="I210" s="155">
        <v>2003.3695787394113</v>
      </c>
      <c r="J210" s="227">
        <v>-86061</v>
      </c>
      <c r="K210" s="204">
        <v>-54.024482109227868</v>
      </c>
      <c r="L210" s="157">
        <v>3105306.7389318822</v>
      </c>
      <c r="M210" s="157">
        <v>1884.2258248159962</v>
      </c>
    </row>
    <row r="211" spans="1:13" ht="13.8" x14ac:dyDescent="0.25">
      <c r="A211" s="95">
        <v>631</v>
      </c>
      <c r="B211" s="87" t="s">
        <v>209</v>
      </c>
      <c r="C211" s="96">
        <v>1994</v>
      </c>
      <c r="D211" s="154">
        <v>747643.7137313378</v>
      </c>
      <c r="E211" s="154">
        <v>339919.69950540899</v>
      </c>
      <c r="F211" s="154">
        <v>388150.78841692209</v>
      </c>
      <c r="G211" s="154">
        <v>448735.98963340331</v>
      </c>
      <c r="H211" s="155">
        <v>1924450.1912870721</v>
      </c>
      <c r="I211" s="155">
        <v>965.12045701457976</v>
      </c>
      <c r="J211" s="227">
        <v>-524950</v>
      </c>
      <c r="K211" s="204">
        <v>-263.26479438314942</v>
      </c>
      <c r="L211" s="157">
        <v>1399500.1912870721</v>
      </c>
      <c r="M211" s="157">
        <v>709.00611398549256</v>
      </c>
    </row>
    <row r="212" spans="1:13" ht="13.8" x14ac:dyDescent="0.25">
      <c r="A212" s="95">
        <v>635</v>
      </c>
      <c r="B212" s="87" t="s">
        <v>210</v>
      </c>
      <c r="C212" s="96">
        <v>6415</v>
      </c>
      <c r="D212" s="154">
        <v>3383644.2616345026</v>
      </c>
      <c r="E212" s="154">
        <v>1265958.9709872147</v>
      </c>
      <c r="F212" s="154">
        <v>-176639.648615274</v>
      </c>
      <c r="G212" s="154">
        <v>-175482.44308744321</v>
      </c>
      <c r="H212" s="155">
        <v>4297481.1409190008</v>
      </c>
      <c r="I212" s="155">
        <v>669.91132360389724</v>
      </c>
      <c r="J212" s="227">
        <v>-782555</v>
      </c>
      <c r="K212" s="204">
        <v>-121.98830865159782</v>
      </c>
      <c r="L212" s="157">
        <v>3514926.1409190008</v>
      </c>
      <c r="M212" s="157">
        <v>528.44460497568195</v>
      </c>
    </row>
    <row r="213" spans="1:13" ht="13.8" x14ac:dyDescent="0.25">
      <c r="A213" s="95">
        <v>636</v>
      </c>
      <c r="B213" s="87" t="s">
        <v>211</v>
      </c>
      <c r="C213" s="96">
        <v>8229</v>
      </c>
      <c r="D213" s="154">
        <v>6816646.8471448515</v>
      </c>
      <c r="E213" s="154">
        <v>1607558.2996922177</v>
      </c>
      <c r="F213" s="154">
        <v>468359.08663383522</v>
      </c>
      <c r="G213" s="154">
        <v>189967.66476530678</v>
      </c>
      <c r="H213" s="155">
        <v>9082531.8982362114</v>
      </c>
      <c r="I213" s="155">
        <v>1103.7224326450616</v>
      </c>
      <c r="J213" s="227">
        <v>-688258</v>
      </c>
      <c r="K213" s="204">
        <v>-83.638109126260787</v>
      </c>
      <c r="L213" s="157">
        <v>8394273.8982362114</v>
      </c>
      <c r="M213" s="157">
        <v>1026.6588769274774</v>
      </c>
    </row>
    <row r="214" spans="1:13" ht="13.8" x14ac:dyDescent="0.25">
      <c r="A214" s="95">
        <v>638</v>
      </c>
      <c r="B214" s="87" t="s">
        <v>212</v>
      </c>
      <c r="C214" s="96">
        <v>50619</v>
      </c>
      <c r="D214" s="154">
        <v>20324881.620241471</v>
      </c>
      <c r="E214" s="154">
        <v>7059318.0764450543</v>
      </c>
      <c r="F214" s="154">
        <v>9295989.6200703792</v>
      </c>
      <c r="G214" s="154">
        <v>2906906.2535959617</v>
      </c>
      <c r="H214" s="155">
        <v>39587095.570352867</v>
      </c>
      <c r="I214" s="155">
        <v>782.06000850180499</v>
      </c>
      <c r="J214" s="227">
        <v>-691202</v>
      </c>
      <c r="K214" s="204">
        <v>-13.654991208834627</v>
      </c>
      <c r="L214" s="157">
        <v>38895893.570352867</v>
      </c>
      <c r="M214" s="157">
        <v>729.42824967606759</v>
      </c>
    </row>
    <row r="215" spans="1:13" ht="13.8" x14ac:dyDescent="0.25">
      <c r="A215" s="95">
        <v>678</v>
      </c>
      <c r="B215" s="87" t="s">
        <v>213</v>
      </c>
      <c r="C215" s="96">
        <v>24353</v>
      </c>
      <c r="D215" s="154">
        <v>18107921.224326812</v>
      </c>
      <c r="E215" s="154">
        <v>3559764.4619533448</v>
      </c>
      <c r="F215" s="154">
        <v>1011837.4172046043</v>
      </c>
      <c r="G215" s="154">
        <v>822986.59842020739</v>
      </c>
      <c r="H215" s="155">
        <v>23502509.701904967</v>
      </c>
      <c r="I215" s="155">
        <v>965.07656970003563</v>
      </c>
      <c r="J215" s="227">
        <v>-907211</v>
      </c>
      <c r="K215" s="204">
        <v>-37.25253562189463</v>
      </c>
      <c r="L215" s="157">
        <v>22595298.701904967</v>
      </c>
      <c r="M215" s="157">
        <v>911.84119828788926</v>
      </c>
    </row>
    <row r="216" spans="1:13" ht="13.8" x14ac:dyDescent="0.25">
      <c r="A216" s="95">
        <v>680</v>
      </c>
      <c r="B216" s="87" t="s">
        <v>214</v>
      </c>
      <c r="C216" s="96">
        <v>24407</v>
      </c>
      <c r="D216" s="154">
        <v>8877384.8401420228</v>
      </c>
      <c r="E216" s="154">
        <v>3512304.9830755712</v>
      </c>
      <c r="F216" s="154">
        <v>-867606.59117654664</v>
      </c>
      <c r="G216" s="154">
        <v>110566.49955260698</v>
      </c>
      <c r="H216" s="155">
        <v>11632649.731593654</v>
      </c>
      <c r="I216" s="155">
        <v>476.61120709606479</v>
      </c>
      <c r="J216" s="227">
        <v>-980961</v>
      </c>
      <c r="K216" s="204">
        <v>-40.191789240791579</v>
      </c>
      <c r="L216" s="157">
        <v>10651688.731593654</v>
      </c>
      <c r="M216" s="157">
        <v>432.68917653106297</v>
      </c>
    </row>
    <row r="217" spans="1:13" ht="13.8" x14ac:dyDescent="0.25">
      <c r="A217" s="95">
        <v>681</v>
      </c>
      <c r="B217" s="87" t="s">
        <v>215</v>
      </c>
      <c r="C217" s="96">
        <v>3364</v>
      </c>
      <c r="D217" s="154">
        <v>1175066.2736689257</v>
      </c>
      <c r="E217" s="154">
        <v>804718.74016299355</v>
      </c>
      <c r="F217" s="154">
        <v>43622.901746194948</v>
      </c>
      <c r="G217" s="154">
        <v>170464.32727272026</v>
      </c>
      <c r="H217" s="155">
        <v>2193872.2428508345</v>
      </c>
      <c r="I217" s="155">
        <v>652.16178443841693</v>
      </c>
      <c r="J217" s="227">
        <v>-70396</v>
      </c>
      <c r="K217" s="204">
        <v>-20.92627824019025</v>
      </c>
      <c r="L217" s="157">
        <v>2123476.2428508345</v>
      </c>
      <c r="M217" s="157">
        <v>600.60530405791746</v>
      </c>
    </row>
    <row r="218" spans="1:13" ht="13.8" x14ac:dyDescent="0.25">
      <c r="A218" s="95">
        <v>683</v>
      </c>
      <c r="B218" s="87" t="s">
        <v>216</v>
      </c>
      <c r="C218" s="96">
        <v>3712</v>
      </c>
      <c r="D218" s="154">
        <v>7381327.3135942556</v>
      </c>
      <c r="E218" s="154">
        <v>781072.19218083192</v>
      </c>
      <c r="F218" s="154">
        <v>-776009.71719692356</v>
      </c>
      <c r="G218" s="154">
        <v>-213518.35812886918</v>
      </c>
      <c r="H218" s="155">
        <v>7172871.4304492949</v>
      </c>
      <c r="I218" s="155">
        <v>1932.3468293236247</v>
      </c>
      <c r="J218" s="226">
        <v>155471</v>
      </c>
      <c r="K218" s="204">
        <v>41.883351293103445</v>
      </c>
      <c r="L218" s="157">
        <v>7328342.4304492949</v>
      </c>
      <c r="M218" s="157">
        <v>1957.323122427073</v>
      </c>
    </row>
    <row r="219" spans="1:13" ht="13.8" x14ac:dyDescent="0.25">
      <c r="A219" s="95">
        <v>684</v>
      </c>
      <c r="B219" s="87" t="s">
        <v>217</v>
      </c>
      <c r="C219" s="96">
        <v>39040</v>
      </c>
      <c r="D219" s="154">
        <v>7215714.8335417183</v>
      </c>
      <c r="E219" s="154">
        <v>7046317.1163220368</v>
      </c>
      <c r="F219" s="154">
        <v>3425341.7343013347</v>
      </c>
      <c r="G219" s="154">
        <v>4334755.7306840569</v>
      </c>
      <c r="H219" s="155">
        <v>22022129.414849147</v>
      </c>
      <c r="I219" s="155">
        <v>564.09142968363597</v>
      </c>
      <c r="J219" s="227">
        <v>-1150120</v>
      </c>
      <c r="K219" s="204">
        <v>-29.460040983606557</v>
      </c>
      <c r="L219" s="157">
        <v>20872009.414849147</v>
      </c>
      <c r="M219" s="157">
        <v>521.79442660986547</v>
      </c>
    </row>
    <row r="220" spans="1:13" ht="13.8" x14ac:dyDescent="0.25">
      <c r="A220" s="95">
        <v>686</v>
      </c>
      <c r="B220" s="87" t="s">
        <v>218</v>
      </c>
      <c r="C220" s="96">
        <v>3053</v>
      </c>
      <c r="D220" s="154">
        <v>1751556.5997323222</v>
      </c>
      <c r="E220" s="154">
        <v>686221.55462439358</v>
      </c>
      <c r="F220" s="154">
        <v>-309560.85379312688</v>
      </c>
      <c r="G220" s="154">
        <v>-319235.3837693141</v>
      </c>
      <c r="H220" s="155">
        <v>1808981.9167942747</v>
      </c>
      <c r="I220" s="155">
        <v>592.52601270693572</v>
      </c>
      <c r="J220" s="227">
        <v>105714</v>
      </c>
      <c r="K220" s="204">
        <v>34.626269243367183</v>
      </c>
      <c r="L220" s="157">
        <v>1914695.9167942747</v>
      </c>
      <c r="M220" s="157">
        <v>573.59676278882239</v>
      </c>
    </row>
    <row r="221" spans="1:13" ht="13.8" x14ac:dyDescent="0.25">
      <c r="A221" s="95">
        <v>687</v>
      </c>
      <c r="B221" s="87" t="s">
        <v>219</v>
      </c>
      <c r="C221" s="96">
        <v>1561</v>
      </c>
      <c r="D221" s="154">
        <v>849057.17489503534</v>
      </c>
      <c r="E221" s="154">
        <v>397833.26530488115</v>
      </c>
      <c r="F221" s="154">
        <v>-392893.07402692421</v>
      </c>
      <c r="G221" s="154">
        <v>-401204.78748843359</v>
      </c>
      <c r="H221" s="155">
        <v>452792.57868455868</v>
      </c>
      <c r="I221" s="155">
        <v>290.06571344302284</v>
      </c>
      <c r="J221" s="226">
        <v>105677</v>
      </c>
      <c r="K221" s="204">
        <v>67.698270339525948</v>
      </c>
      <c r="L221" s="157">
        <v>558469.57868455863</v>
      </c>
      <c r="M221" s="157">
        <v>371.88249755577107</v>
      </c>
    </row>
    <row r="222" spans="1:13" ht="13.8" x14ac:dyDescent="0.25">
      <c r="A222" s="95">
        <v>689</v>
      </c>
      <c r="B222" s="87" t="s">
        <v>220</v>
      </c>
      <c r="C222" s="96">
        <v>3146</v>
      </c>
      <c r="D222" s="154">
        <v>-23999.828120062244</v>
      </c>
      <c r="E222" s="154">
        <v>614773.71462312969</v>
      </c>
      <c r="F222" s="154">
        <v>1094113.6685539687</v>
      </c>
      <c r="G222" s="154">
        <v>775489.09414293093</v>
      </c>
      <c r="H222" s="155">
        <v>2460376.6491999673</v>
      </c>
      <c r="I222" s="155">
        <v>782.06505060393113</v>
      </c>
      <c r="J222" s="227">
        <v>-494646</v>
      </c>
      <c r="K222" s="204">
        <v>-157.23013350286078</v>
      </c>
      <c r="L222" s="157">
        <v>1965730.6491999673</v>
      </c>
      <c r="M222" s="157">
        <v>678.45920190717334</v>
      </c>
    </row>
    <row r="223" spans="1:13" ht="13.8" x14ac:dyDescent="0.25">
      <c r="A223" s="95">
        <v>691</v>
      </c>
      <c r="B223" s="87" t="s">
        <v>221</v>
      </c>
      <c r="C223" s="96">
        <v>2710</v>
      </c>
      <c r="D223" s="154">
        <v>3411756.9106773869</v>
      </c>
      <c r="E223" s="154">
        <v>583054.09328459064</v>
      </c>
      <c r="F223" s="154">
        <v>-55317.261483303264</v>
      </c>
      <c r="G223" s="154">
        <v>-345606.46337477589</v>
      </c>
      <c r="H223" s="155">
        <v>3593887.2791038984</v>
      </c>
      <c r="I223" s="155">
        <v>1326.1576675660142</v>
      </c>
      <c r="J223" s="227">
        <v>2184</v>
      </c>
      <c r="K223" s="204">
        <v>0.80590405904059037</v>
      </c>
      <c r="L223" s="157">
        <v>3596071.2791038984</v>
      </c>
      <c r="M223" s="157">
        <v>1290.6274092634312</v>
      </c>
    </row>
    <row r="224" spans="1:13" ht="13.8" x14ac:dyDescent="0.25">
      <c r="A224" s="95">
        <v>694</v>
      </c>
      <c r="B224" s="87" t="s">
        <v>222</v>
      </c>
      <c r="C224" s="96">
        <v>28710</v>
      </c>
      <c r="D224" s="154">
        <v>8555749.2381371539</v>
      </c>
      <c r="E224" s="154">
        <v>4182611.5510288575</v>
      </c>
      <c r="F224" s="154">
        <v>7150.3067617226297</v>
      </c>
      <c r="G224" s="154">
        <v>1683871.5960449514</v>
      </c>
      <c r="H224" s="155">
        <v>14429382.691972686</v>
      </c>
      <c r="I224" s="155">
        <v>502.59082869984974</v>
      </c>
      <c r="J224" s="227">
        <v>-504462</v>
      </c>
      <c r="K224" s="204">
        <v>-17.570950888192268</v>
      </c>
      <c r="L224" s="157">
        <v>13924920.691972686</v>
      </c>
      <c r="M224" s="157">
        <v>469.84676739716775</v>
      </c>
    </row>
    <row r="225" spans="1:13" ht="13.8" x14ac:dyDescent="0.25">
      <c r="A225" s="95">
        <v>697</v>
      </c>
      <c r="B225" s="87" t="s">
        <v>223</v>
      </c>
      <c r="C225" s="96">
        <v>1235</v>
      </c>
      <c r="D225" s="154">
        <v>812257.49920318229</v>
      </c>
      <c r="E225" s="154">
        <v>289878.36486372922</v>
      </c>
      <c r="F225" s="154">
        <v>-66739.580104868874</v>
      </c>
      <c r="G225" s="154">
        <v>-33359.460410357933</v>
      </c>
      <c r="H225" s="155">
        <v>1002036.8235516846</v>
      </c>
      <c r="I225" s="155">
        <v>811.36584902970412</v>
      </c>
      <c r="J225" s="227">
        <v>-257531</v>
      </c>
      <c r="K225" s="204">
        <v>-208.52712550607288</v>
      </c>
      <c r="L225" s="157">
        <v>744505.82355168462</v>
      </c>
      <c r="M225" s="157">
        <v>593.36099073010905</v>
      </c>
    </row>
    <row r="226" spans="1:13" ht="13.8" x14ac:dyDescent="0.25">
      <c r="A226" s="95">
        <v>698</v>
      </c>
      <c r="B226" s="87" t="s">
        <v>224</v>
      </c>
      <c r="C226" s="96">
        <v>63528</v>
      </c>
      <c r="D226" s="154">
        <v>42751893.623342976</v>
      </c>
      <c r="E226" s="154">
        <v>9931287.1430335082</v>
      </c>
      <c r="F226" s="154">
        <v>-17825630.848608483</v>
      </c>
      <c r="G226" s="154">
        <v>-11431865.907932207</v>
      </c>
      <c r="H226" s="155">
        <v>23425684.009835795</v>
      </c>
      <c r="I226" s="155">
        <v>368.74581302474178</v>
      </c>
      <c r="J226" s="227">
        <v>-3819856</v>
      </c>
      <c r="K226" s="204">
        <v>-60.128699156277548</v>
      </c>
      <c r="L226" s="157">
        <v>19605828.009835795</v>
      </c>
      <c r="M226" s="157">
        <v>305.41087410017309</v>
      </c>
    </row>
    <row r="227" spans="1:13" ht="13.8" x14ac:dyDescent="0.25">
      <c r="A227" s="95">
        <v>700</v>
      </c>
      <c r="B227" s="87" t="s">
        <v>225</v>
      </c>
      <c r="C227" s="96">
        <v>4922</v>
      </c>
      <c r="D227" s="154">
        <v>455991.83948851877</v>
      </c>
      <c r="E227" s="154">
        <v>839333.5550259999</v>
      </c>
      <c r="F227" s="154">
        <v>668852.12082231359</v>
      </c>
      <c r="G227" s="154">
        <v>723967.45600372169</v>
      </c>
      <c r="H227" s="155">
        <v>2688144.9713405543</v>
      </c>
      <c r="I227" s="155">
        <v>546.14891737922676</v>
      </c>
      <c r="J227" s="227">
        <v>-1000953</v>
      </c>
      <c r="K227" s="204">
        <v>-203.36306379520519</v>
      </c>
      <c r="L227" s="157">
        <v>1687191.9713405543</v>
      </c>
      <c r="M227" s="157">
        <v>323.3171416782921</v>
      </c>
    </row>
    <row r="228" spans="1:13" ht="13.8" x14ac:dyDescent="0.25">
      <c r="A228" s="95">
        <v>702</v>
      </c>
      <c r="B228" s="87" t="s">
        <v>226</v>
      </c>
      <c r="C228" s="96">
        <v>4215</v>
      </c>
      <c r="D228" s="154">
        <v>1378903.9693860903</v>
      </c>
      <c r="E228" s="154">
        <v>926784.02466273191</v>
      </c>
      <c r="F228" s="154">
        <v>880248.95188200893</v>
      </c>
      <c r="G228" s="154">
        <v>447031.73241468932</v>
      </c>
      <c r="H228" s="155">
        <v>3632968.6783455205</v>
      </c>
      <c r="I228" s="155">
        <v>861.91427718754937</v>
      </c>
      <c r="J228" s="227">
        <v>-912196</v>
      </c>
      <c r="K228" s="204">
        <v>-216.41660735468565</v>
      </c>
      <c r="L228" s="157">
        <v>2720772.6783455205</v>
      </c>
      <c r="M228" s="157">
        <v>632.21985251376509</v>
      </c>
    </row>
    <row r="229" spans="1:13" ht="13.8" x14ac:dyDescent="0.25">
      <c r="A229" s="95">
        <v>704</v>
      </c>
      <c r="B229" s="87" t="s">
        <v>227</v>
      </c>
      <c r="C229" s="96">
        <v>6354</v>
      </c>
      <c r="D229" s="154">
        <v>4771942.0408465797</v>
      </c>
      <c r="E229" s="154">
        <v>853027.49921485945</v>
      </c>
      <c r="F229" s="154">
        <v>739841.17071962706</v>
      </c>
      <c r="G229" s="154">
        <v>179632.76263761011</v>
      </c>
      <c r="H229" s="155">
        <v>6544443.4734186772</v>
      </c>
      <c r="I229" s="155">
        <v>1029.9722180388223</v>
      </c>
      <c r="J229" s="227">
        <v>-971431</v>
      </c>
      <c r="K229" s="204">
        <v>-152.88495435945862</v>
      </c>
      <c r="L229" s="157">
        <v>5573012.4734186772</v>
      </c>
      <c r="M229" s="157">
        <v>859.01030428370746</v>
      </c>
    </row>
    <row r="230" spans="1:13" ht="13.8" x14ac:dyDescent="0.25">
      <c r="A230" s="95">
        <v>707</v>
      </c>
      <c r="B230" s="87" t="s">
        <v>228</v>
      </c>
      <c r="C230" s="96">
        <v>2066</v>
      </c>
      <c r="D230" s="154">
        <v>970435.46620231762</v>
      </c>
      <c r="E230" s="154">
        <v>531345.08070226503</v>
      </c>
      <c r="F230" s="154">
        <v>-101066.53960067111</v>
      </c>
      <c r="G230" s="154">
        <v>124519.14476214103</v>
      </c>
      <c r="H230" s="155">
        <v>1525233.1520660524</v>
      </c>
      <c r="I230" s="155">
        <v>738.25418783448811</v>
      </c>
      <c r="J230" s="227">
        <v>-531857</v>
      </c>
      <c r="K230" s="204">
        <v>-257.43320425943853</v>
      </c>
      <c r="L230" s="157">
        <v>993376.15206605243</v>
      </c>
      <c r="M230" s="157">
        <v>481.29000584029643</v>
      </c>
    </row>
    <row r="231" spans="1:13" ht="13.8" x14ac:dyDescent="0.25">
      <c r="A231" s="95">
        <v>710</v>
      </c>
      <c r="B231" s="87" t="s">
        <v>229</v>
      </c>
      <c r="C231" s="96">
        <v>27528</v>
      </c>
      <c r="D231" s="154">
        <v>16910149.174186639</v>
      </c>
      <c r="E231" s="154">
        <v>4829757.0684190486</v>
      </c>
      <c r="F231" s="154">
        <v>-5293214.2141489591</v>
      </c>
      <c r="G231" s="154">
        <v>-1837939.1759329145</v>
      </c>
      <c r="H231" s="155">
        <v>14608752.852523813</v>
      </c>
      <c r="I231" s="155">
        <v>530.68704055956891</v>
      </c>
      <c r="J231" s="227">
        <v>-695997</v>
      </c>
      <c r="K231" s="204">
        <v>-25.283238884045335</v>
      </c>
      <c r="L231" s="157">
        <v>13912755.852523813</v>
      </c>
      <c r="M231" s="157">
        <v>497.81076912684591</v>
      </c>
    </row>
    <row r="232" spans="1:13" ht="13.8" x14ac:dyDescent="0.25">
      <c r="A232" s="95">
        <v>729</v>
      </c>
      <c r="B232" s="87" t="s">
        <v>230</v>
      </c>
      <c r="C232" s="96">
        <v>9208</v>
      </c>
      <c r="D232" s="154">
        <v>6368424.2450901736</v>
      </c>
      <c r="E232" s="154">
        <v>1941898.270206878</v>
      </c>
      <c r="F232" s="154">
        <v>-141191.29436957854</v>
      </c>
      <c r="G232" s="154">
        <v>145158.86113510944</v>
      </c>
      <c r="H232" s="155">
        <v>8314290.0820625825</v>
      </c>
      <c r="I232" s="155">
        <v>902.94201586257407</v>
      </c>
      <c r="J232" s="226">
        <v>297261</v>
      </c>
      <c r="K232" s="204">
        <v>32.28290616854909</v>
      </c>
      <c r="L232" s="157">
        <v>8611551.0820625834</v>
      </c>
      <c r="M232" s="157">
        <v>911.97970048464197</v>
      </c>
    </row>
    <row r="233" spans="1:13" ht="13.8" x14ac:dyDescent="0.25">
      <c r="A233" s="95">
        <v>732</v>
      </c>
      <c r="B233" s="87" t="s">
        <v>231</v>
      </c>
      <c r="C233" s="96">
        <v>3407</v>
      </c>
      <c r="D233" s="154">
        <v>4169442.0398709644</v>
      </c>
      <c r="E233" s="154">
        <v>771143.30981224682</v>
      </c>
      <c r="F233" s="154">
        <v>-337381.27359441621</v>
      </c>
      <c r="G233" s="154">
        <v>758435.4541769952</v>
      </c>
      <c r="H233" s="155">
        <v>5361639.5302657904</v>
      </c>
      <c r="I233" s="155">
        <v>1573.7128060656855</v>
      </c>
      <c r="J233" s="227">
        <v>103748</v>
      </c>
      <c r="K233" s="204">
        <v>30.45142353977106</v>
      </c>
      <c r="L233" s="157">
        <v>5465387.5302657904</v>
      </c>
      <c r="M233" s="157">
        <v>1533.086742079774</v>
      </c>
    </row>
    <row r="234" spans="1:13" ht="13.8" x14ac:dyDescent="0.25">
      <c r="A234" s="95">
        <v>734</v>
      </c>
      <c r="B234" s="87" t="s">
        <v>232</v>
      </c>
      <c r="C234" s="96">
        <v>51562</v>
      </c>
      <c r="D234" s="154">
        <v>26416611.948398031</v>
      </c>
      <c r="E234" s="154">
        <v>9107489.0063439608</v>
      </c>
      <c r="F234" s="154">
        <v>-6401464.5643062759</v>
      </c>
      <c r="G234" s="154">
        <v>-2383754.325073231</v>
      </c>
      <c r="H234" s="155">
        <v>26738882.065362487</v>
      </c>
      <c r="I234" s="155">
        <v>518.57728686556936</v>
      </c>
      <c r="J234" s="227">
        <v>-2100775</v>
      </c>
      <c r="K234" s="204">
        <v>-40.742698111011983</v>
      </c>
      <c r="L234" s="157">
        <v>24638107.065362487</v>
      </c>
      <c r="M234" s="157">
        <v>478.26878448009165</v>
      </c>
    </row>
    <row r="235" spans="1:13" ht="13.8" x14ac:dyDescent="0.25">
      <c r="A235" s="95">
        <v>738</v>
      </c>
      <c r="B235" s="87" t="s">
        <v>233</v>
      </c>
      <c r="C235" s="96">
        <v>2950</v>
      </c>
      <c r="D235" s="154">
        <v>1661669.4675371498</v>
      </c>
      <c r="E235" s="154">
        <v>561706.92654934409</v>
      </c>
      <c r="F235" s="154">
        <v>119861.6115319502</v>
      </c>
      <c r="G235" s="154">
        <v>49576.832616964341</v>
      </c>
      <c r="H235" s="155">
        <v>2392814.8382354085</v>
      </c>
      <c r="I235" s="155">
        <v>811.12367397810453</v>
      </c>
      <c r="J235" s="227">
        <v>-571952</v>
      </c>
      <c r="K235" s="204">
        <v>-193.88203389830508</v>
      </c>
      <c r="L235" s="157">
        <v>1820862.8382354085</v>
      </c>
      <c r="M235" s="157">
        <v>614.32909770691811</v>
      </c>
    </row>
    <row r="236" spans="1:13" ht="13.8" x14ac:dyDescent="0.25">
      <c r="A236" s="95">
        <v>739</v>
      </c>
      <c r="B236" s="87" t="s">
        <v>234</v>
      </c>
      <c r="C236" s="96">
        <v>3326</v>
      </c>
      <c r="D236" s="154">
        <v>515910.30795161554</v>
      </c>
      <c r="E236" s="154">
        <v>742724.11121749063</v>
      </c>
      <c r="F236" s="154">
        <v>1252260.8783935662</v>
      </c>
      <c r="G236" s="154">
        <v>1080328.7300727961</v>
      </c>
      <c r="H236" s="155">
        <v>3591224.0276354682</v>
      </c>
      <c r="I236" s="155">
        <v>1079.7426421032676</v>
      </c>
      <c r="J236" s="226">
        <v>348221</v>
      </c>
      <c r="K236" s="204">
        <v>104.69663259170174</v>
      </c>
      <c r="L236" s="157">
        <v>3939445.0276354682</v>
      </c>
      <c r="M236" s="157">
        <v>1160.4798639914216</v>
      </c>
    </row>
    <row r="237" spans="1:13" ht="13.8" x14ac:dyDescent="0.25">
      <c r="A237" s="95">
        <v>740</v>
      </c>
      <c r="B237" s="87" t="s">
        <v>235</v>
      </c>
      <c r="C237" s="96">
        <v>32662</v>
      </c>
      <c r="D237" s="154">
        <v>8215770.1056651548</v>
      </c>
      <c r="E237" s="154">
        <v>6352599.4485028088</v>
      </c>
      <c r="F237" s="154">
        <v>-3950839.7050141012</v>
      </c>
      <c r="G237" s="154">
        <v>-833803.9871842115</v>
      </c>
      <c r="H237" s="155">
        <v>9783725.8619696498</v>
      </c>
      <c r="I237" s="155">
        <v>299.54460418742423</v>
      </c>
      <c r="J237" s="227">
        <v>-1632289</v>
      </c>
      <c r="K237" s="204">
        <v>-49.975169922233789</v>
      </c>
      <c r="L237" s="157">
        <v>8151436.8619696498</v>
      </c>
      <c r="M237" s="157">
        <v>242.48511609728888</v>
      </c>
    </row>
    <row r="238" spans="1:13" ht="13.8" x14ac:dyDescent="0.25">
      <c r="A238" s="95">
        <v>742</v>
      </c>
      <c r="B238" s="87" t="s">
        <v>236</v>
      </c>
      <c r="C238" s="96">
        <v>1009</v>
      </c>
      <c r="D238" s="154">
        <v>784813.25565032114</v>
      </c>
      <c r="E238" s="154">
        <v>232575.84845448611</v>
      </c>
      <c r="F238" s="154">
        <v>-258935.93464227251</v>
      </c>
      <c r="G238" s="154">
        <v>75262.812555486889</v>
      </c>
      <c r="H238" s="155">
        <v>833715.98201802163</v>
      </c>
      <c r="I238" s="155">
        <v>826.27946681667163</v>
      </c>
      <c r="J238" s="226">
        <v>236190</v>
      </c>
      <c r="K238" s="204">
        <v>234.0832507433102</v>
      </c>
      <c r="L238" s="157">
        <v>1069905.9820180216</v>
      </c>
      <c r="M238" s="157">
        <v>1008.0198037839659</v>
      </c>
    </row>
    <row r="239" spans="1:13" ht="13.8" x14ac:dyDescent="0.25">
      <c r="A239" s="95">
        <v>743</v>
      </c>
      <c r="B239" s="87" t="s">
        <v>237</v>
      </c>
      <c r="C239" s="96">
        <v>64130</v>
      </c>
      <c r="D239" s="154">
        <v>34133550.568237647</v>
      </c>
      <c r="E239" s="154">
        <v>9838588.2608339228</v>
      </c>
      <c r="F239" s="154">
        <v>-3933166.1199170896</v>
      </c>
      <c r="G239" s="154">
        <v>-1570887.6997028557</v>
      </c>
      <c r="H239" s="155">
        <v>38468085.00945162</v>
      </c>
      <c r="I239" s="155">
        <v>599.84539231953249</v>
      </c>
      <c r="J239" s="227">
        <v>-2752954</v>
      </c>
      <c r="K239" s="204">
        <v>-42.927709340402309</v>
      </c>
      <c r="L239" s="157">
        <v>35715131.00945162</v>
      </c>
      <c r="M239" s="157">
        <v>554.14738826526786</v>
      </c>
    </row>
    <row r="240" spans="1:13" ht="13.8" x14ac:dyDescent="0.25">
      <c r="A240" s="95">
        <v>746</v>
      </c>
      <c r="B240" s="87" t="s">
        <v>238</v>
      </c>
      <c r="C240" s="96">
        <v>4834</v>
      </c>
      <c r="D240" s="154">
        <v>7019531.8781273831</v>
      </c>
      <c r="E240" s="154">
        <v>906212.4766097574</v>
      </c>
      <c r="F240" s="154">
        <v>-7000.3754458426611</v>
      </c>
      <c r="G240" s="154">
        <v>-502650.74859330372</v>
      </c>
      <c r="H240" s="155">
        <v>7416093.2306979941</v>
      </c>
      <c r="I240" s="155">
        <v>1534.1525094534534</v>
      </c>
      <c r="J240" s="226">
        <v>253578</v>
      </c>
      <c r="K240" s="204">
        <v>52.457178320231691</v>
      </c>
      <c r="L240" s="157">
        <v>7669671.2306979941</v>
      </c>
      <c r="M240" s="157">
        <v>1568.0850704795189</v>
      </c>
    </row>
    <row r="241" spans="1:13" ht="13.8" x14ac:dyDescent="0.25">
      <c r="A241" s="95">
        <v>747</v>
      </c>
      <c r="B241" s="87" t="s">
        <v>239</v>
      </c>
      <c r="C241" s="96">
        <v>1385</v>
      </c>
      <c r="D241" s="154">
        <v>757887.03123978619</v>
      </c>
      <c r="E241" s="154">
        <v>348350.93002036621</v>
      </c>
      <c r="F241" s="154">
        <v>321005.57519594528</v>
      </c>
      <c r="G241" s="154">
        <v>293632.79897436686</v>
      </c>
      <c r="H241" s="155">
        <v>1720876.3354304647</v>
      </c>
      <c r="I241" s="155">
        <v>1242.50998948048</v>
      </c>
      <c r="J241" s="227">
        <v>-217484</v>
      </c>
      <c r="K241" s="204">
        <v>-157.02815884476533</v>
      </c>
      <c r="L241" s="157">
        <v>1503392.3354304647</v>
      </c>
      <c r="M241" s="157">
        <v>1064.4031302747037</v>
      </c>
    </row>
    <row r="242" spans="1:13" ht="13.8" x14ac:dyDescent="0.25">
      <c r="A242" s="95">
        <v>748</v>
      </c>
      <c r="B242" s="87" t="s">
        <v>240</v>
      </c>
      <c r="C242" s="96">
        <v>5034</v>
      </c>
      <c r="D242" s="154">
        <v>7142510.625738644</v>
      </c>
      <c r="E242" s="154">
        <v>981811.66672339756</v>
      </c>
      <c r="F242" s="154">
        <v>374528.35298424552</v>
      </c>
      <c r="G242" s="154">
        <v>-109261.90255546893</v>
      </c>
      <c r="H242" s="155">
        <v>8389588.742890818</v>
      </c>
      <c r="I242" s="155">
        <v>1666.5849707768807</v>
      </c>
      <c r="J242" s="227">
        <v>87044</v>
      </c>
      <c r="K242" s="204">
        <v>17.291219705999204</v>
      </c>
      <c r="L242" s="157">
        <v>8476632.742890818</v>
      </c>
      <c r="M242" s="157">
        <v>1658.3968499981763</v>
      </c>
    </row>
    <row r="243" spans="1:13" ht="13.8" x14ac:dyDescent="0.25">
      <c r="A243" s="95">
        <v>749</v>
      </c>
      <c r="B243" s="87" t="s">
        <v>241</v>
      </c>
      <c r="C243" s="96">
        <v>21251</v>
      </c>
      <c r="D243" s="154">
        <v>16246837.269655339</v>
      </c>
      <c r="E243" s="154">
        <v>3027199.0917218607</v>
      </c>
      <c r="F243" s="154">
        <v>-4811495.5415515574</v>
      </c>
      <c r="G243" s="154">
        <v>-4225397.7636621725</v>
      </c>
      <c r="H243" s="155">
        <v>10237143.056163473</v>
      </c>
      <c r="I243" s="155">
        <v>481.72523910232331</v>
      </c>
      <c r="J243" s="227">
        <v>-1847211</v>
      </c>
      <c r="K243" s="204">
        <v>-86.923485953602182</v>
      </c>
      <c r="L243" s="157">
        <v>8389932.0561634731</v>
      </c>
      <c r="M243" s="157">
        <v>405.30003558248887</v>
      </c>
    </row>
    <row r="244" spans="1:13" ht="13.8" x14ac:dyDescent="0.25">
      <c r="A244" s="95">
        <v>751</v>
      </c>
      <c r="B244" s="87" t="s">
        <v>242</v>
      </c>
      <c r="C244" s="96">
        <v>2950</v>
      </c>
      <c r="D244" s="154">
        <v>2058279.2075840039</v>
      </c>
      <c r="E244" s="154">
        <v>528130.55381127121</v>
      </c>
      <c r="F244" s="154">
        <v>-33130.722182188751</v>
      </c>
      <c r="G244" s="154">
        <v>-286940.64766880218</v>
      </c>
      <c r="H244" s="155">
        <v>2266338.3915442843</v>
      </c>
      <c r="I244" s="155">
        <v>768.25030221840143</v>
      </c>
      <c r="J244" s="226">
        <v>335936</v>
      </c>
      <c r="K244" s="204">
        <v>113.87661016949153</v>
      </c>
      <c r="L244" s="157">
        <v>2602274.3915442843</v>
      </c>
      <c r="M244" s="157">
        <v>864.94521747263877</v>
      </c>
    </row>
    <row r="245" spans="1:13" ht="13.8" x14ac:dyDescent="0.25">
      <c r="A245" s="95">
        <v>753</v>
      </c>
      <c r="B245" s="87" t="s">
        <v>243</v>
      </c>
      <c r="C245" s="96">
        <v>21687</v>
      </c>
      <c r="D245" s="154">
        <v>12854444.923281664</v>
      </c>
      <c r="E245" s="154">
        <v>2408280.4621225595</v>
      </c>
      <c r="F245" s="154">
        <v>1727031.5334465543</v>
      </c>
      <c r="G245" s="154">
        <v>1112472.4706645615</v>
      </c>
      <c r="H245" s="155">
        <v>18102229.38951534</v>
      </c>
      <c r="I245" s="155">
        <v>834.70417252341679</v>
      </c>
      <c r="J245" s="227">
        <v>-2152662</v>
      </c>
      <c r="K245" s="204">
        <v>-99.260478627749336</v>
      </c>
      <c r="L245" s="157">
        <v>15949567.38951534</v>
      </c>
      <c r="M245" s="157">
        <v>718.80810575530688</v>
      </c>
    </row>
    <row r="246" spans="1:13" ht="13.8" x14ac:dyDescent="0.25">
      <c r="A246" s="95">
        <v>755</v>
      </c>
      <c r="B246" s="87" t="s">
        <v>244</v>
      </c>
      <c r="C246" s="96">
        <v>6149</v>
      </c>
      <c r="D246" s="154">
        <v>3344219.8176048831</v>
      </c>
      <c r="E246" s="154">
        <v>852583.25479958928</v>
      </c>
      <c r="F246" s="154">
        <v>1030828.54513703</v>
      </c>
      <c r="G246" s="154">
        <v>1134744.0384933434</v>
      </c>
      <c r="H246" s="155">
        <v>6362375.6560348459</v>
      </c>
      <c r="I246" s="155">
        <v>1034.7008710416078</v>
      </c>
      <c r="J246" s="227">
        <v>-1526827</v>
      </c>
      <c r="K246" s="204">
        <v>-248.30492763050901</v>
      </c>
      <c r="L246" s="157">
        <v>4835548.6560348459</v>
      </c>
      <c r="M246" s="157">
        <v>797.94416263373648</v>
      </c>
    </row>
    <row r="247" spans="1:13" ht="13.8" x14ac:dyDescent="0.25">
      <c r="A247" s="95">
        <v>758</v>
      </c>
      <c r="B247" s="87" t="s">
        <v>245</v>
      </c>
      <c r="C247" s="96">
        <v>8266</v>
      </c>
      <c r="D247" s="154">
        <v>7764746.220401668</v>
      </c>
      <c r="E247" s="154">
        <v>1524000.0262395539</v>
      </c>
      <c r="F247" s="154">
        <v>2570437.8207319565</v>
      </c>
      <c r="G247" s="154">
        <v>2243831.9118502638</v>
      </c>
      <c r="H247" s="155">
        <v>14103015.979223443</v>
      </c>
      <c r="I247" s="155">
        <v>1706.1475900342903</v>
      </c>
      <c r="J247" s="227">
        <v>-1098117</v>
      </c>
      <c r="K247" s="204">
        <v>-132.84744737478829</v>
      </c>
      <c r="L247" s="157">
        <v>13004898.979223443</v>
      </c>
      <c r="M247" s="157">
        <v>1589.9558406996662</v>
      </c>
    </row>
    <row r="248" spans="1:13" ht="13.8" x14ac:dyDescent="0.25">
      <c r="A248" s="95">
        <v>759</v>
      </c>
      <c r="B248" s="87" t="s">
        <v>246</v>
      </c>
      <c r="C248" s="96">
        <v>2007</v>
      </c>
      <c r="D248" s="154">
        <v>1928446.5894859375</v>
      </c>
      <c r="E248" s="154">
        <v>482652.03938668442</v>
      </c>
      <c r="F248" s="154">
        <v>385848.68023317517</v>
      </c>
      <c r="G248" s="154">
        <v>62484.586967033596</v>
      </c>
      <c r="H248" s="155">
        <v>2859431.8960728305</v>
      </c>
      <c r="I248" s="155">
        <v>1424.7293951533784</v>
      </c>
      <c r="J248" s="227">
        <v>-527956</v>
      </c>
      <c r="K248" s="204">
        <v>-263.05729945191831</v>
      </c>
      <c r="L248" s="157">
        <v>2331475.8960728305</v>
      </c>
      <c r="M248" s="157">
        <v>1174.0258575350429</v>
      </c>
    </row>
    <row r="249" spans="1:13" ht="13.8" x14ac:dyDescent="0.25">
      <c r="A249" s="95">
        <v>761</v>
      </c>
      <c r="B249" s="87" t="s">
        <v>247</v>
      </c>
      <c r="C249" s="96">
        <v>8646</v>
      </c>
      <c r="D249" s="154">
        <v>4892587.022722397</v>
      </c>
      <c r="E249" s="154">
        <v>1804423.1682261452</v>
      </c>
      <c r="F249" s="154">
        <v>3254669.0785865388</v>
      </c>
      <c r="G249" s="154">
        <v>2257679.0931149307</v>
      </c>
      <c r="H249" s="155">
        <v>12209358.362650013</v>
      </c>
      <c r="I249" s="155">
        <v>1412.139528411984</v>
      </c>
      <c r="J249" s="227">
        <v>196104</v>
      </c>
      <c r="K249" s="204">
        <v>22.681471200555169</v>
      </c>
      <c r="L249" s="157">
        <v>12405462.362650013</v>
      </c>
      <c r="M249" s="157">
        <v>1395.907397947029</v>
      </c>
    </row>
    <row r="250" spans="1:13" ht="13.8" x14ac:dyDescent="0.25">
      <c r="A250" s="95">
        <v>762</v>
      </c>
      <c r="B250" s="87" t="s">
        <v>248</v>
      </c>
      <c r="C250" s="96">
        <v>3841</v>
      </c>
      <c r="D250" s="154">
        <v>1785827.9185162622</v>
      </c>
      <c r="E250" s="154">
        <v>870652.92363673309</v>
      </c>
      <c r="F250" s="154">
        <v>1142512.4479328955</v>
      </c>
      <c r="G250" s="154">
        <v>682194.79395946476</v>
      </c>
      <c r="H250" s="155">
        <v>4481188.0840453552</v>
      </c>
      <c r="I250" s="155">
        <v>1166.6722426569527</v>
      </c>
      <c r="J250" s="226">
        <v>-113721</v>
      </c>
      <c r="K250" s="204">
        <v>-29.607133558969018</v>
      </c>
      <c r="L250" s="157">
        <v>4367467.0840453552</v>
      </c>
      <c r="M250" s="157">
        <v>1170.2775537738496</v>
      </c>
    </row>
    <row r="251" spans="1:13" ht="13.8" x14ac:dyDescent="0.25">
      <c r="A251" s="95">
        <v>765</v>
      </c>
      <c r="B251" s="87" t="s">
        <v>249</v>
      </c>
      <c r="C251" s="96">
        <v>10301</v>
      </c>
      <c r="D251" s="154">
        <v>6257430.7922109291</v>
      </c>
      <c r="E251" s="154">
        <v>1883312.2946584225</v>
      </c>
      <c r="F251" s="154">
        <v>-724091.14057546563</v>
      </c>
      <c r="G251" s="154">
        <v>169384.54781855809</v>
      </c>
      <c r="H251" s="155">
        <v>7586036.4941124441</v>
      </c>
      <c r="I251" s="155">
        <v>736.43689875861025</v>
      </c>
      <c r="J251" s="226">
        <v>583704</v>
      </c>
      <c r="K251" s="204">
        <v>56.664789826230461</v>
      </c>
      <c r="L251" s="157">
        <v>8169740.4941124441</v>
      </c>
      <c r="M251" s="157">
        <v>799.18624348242349</v>
      </c>
    </row>
    <row r="252" spans="1:13" ht="13.8" x14ac:dyDescent="0.25">
      <c r="A252" s="95">
        <v>768</v>
      </c>
      <c r="B252" s="87" t="s">
        <v>250</v>
      </c>
      <c r="C252" s="96">
        <v>2482</v>
      </c>
      <c r="D252" s="154">
        <v>1152701.488516096</v>
      </c>
      <c r="E252" s="154">
        <v>588781.80099985795</v>
      </c>
      <c r="F252" s="154">
        <v>144630.92924306041</v>
      </c>
      <c r="G252" s="154">
        <v>488843.60165792686</v>
      </c>
      <c r="H252" s="155">
        <v>2374957.8204169413</v>
      </c>
      <c r="I252" s="155">
        <v>956.87261096572979</v>
      </c>
      <c r="J252" s="226">
        <v>332110</v>
      </c>
      <c r="K252" s="204">
        <v>133.80741337630943</v>
      </c>
      <c r="L252" s="157">
        <v>2707067.8204169413</v>
      </c>
      <c r="M252" s="157">
        <v>1112.9487592332559</v>
      </c>
    </row>
    <row r="253" spans="1:13" ht="13.8" x14ac:dyDescent="0.25">
      <c r="A253" s="95">
        <v>777</v>
      </c>
      <c r="B253" s="87" t="s">
        <v>251</v>
      </c>
      <c r="C253" s="96">
        <v>7594</v>
      </c>
      <c r="D253" s="154">
        <v>5210176.2985456726</v>
      </c>
      <c r="E253" s="154">
        <v>1604994.5787344626</v>
      </c>
      <c r="F253" s="154">
        <v>2259388.9233931247</v>
      </c>
      <c r="G253" s="154">
        <v>2058089.6843647785</v>
      </c>
      <c r="H253" s="155">
        <v>11132649.485038038</v>
      </c>
      <c r="I253" s="155">
        <v>1465.9796530205476</v>
      </c>
      <c r="J253" s="227">
        <v>-273690</v>
      </c>
      <c r="K253" s="204">
        <v>-36.040294969712932</v>
      </c>
      <c r="L253" s="157">
        <v>10858959.485038038</v>
      </c>
      <c r="M253" s="157">
        <v>1436.5622182035868</v>
      </c>
    </row>
    <row r="254" spans="1:13" ht="13.8" x14ac:dyDescent="0.25">
      <c r="A254" s="95">
        <v>778</v>
      </c>
      <c r="B254" s="87" t="s">
        <v>252</v>
      </c>
      <c r="C254" s="96">
        <v>6931</v>
      </c>
      <c r="D254" s="154">
        <v>3682887.5028692284</v>
      </c>
      <c r="E254" s="154">
        <v>1390144.6945397379</v>
      </c>
      <c r="F254" s="154">
        <v>221519.37113586403</v>
      </c>
      <c r="G254" s="154">
        <v>31613.250841765534</v>
      </c>
      <c r="H254" s="155">
        <v>5326164.8193865968</v>
      </c>
      <c r="I254" s="155">
        <v>768.4554637695278</v>
      </c>
      <c r="J254" s="226">
        <v>-131418</v>
      </c>
      <c r="K254" s="204">
        <v>-18.96090030298658</v>
      </c>
      <c r="L254" s="157">
        <v>5194746.8193865968</v>
      </c>
      <c r="M254" s="157">
        <v>779.19099976721918</v>
      </c>
    </row>
    <row r="255" spans="1:13" ht="13.8" x14ac:dyDescent="0.25">
      <c r="A255" s="95">
        <v>781</v>
      </c>
      <c r="B255" s="87" t="s">
        <v>253</v>
      </c>
      <c r="C255" s="96">
        <v>3631</v>
      </c>
      <c r="D255" s="154">
        <v>190726.49935807928</v>
      </c>
      <c r="E255" s="154">
        <v>823257.94638545997</v>
      </c>
      <c r="F255" s="154">
        <v>2113482.4306255062</v>
      </c>
      <c r="G255" s="154">
        <v>1902212.9256388219</v>
      </c>
      <c r="H255" s="155">
        <v>5029679.802007867</v>
      </c>
      <c r="I255" s="155">
        <v>1385.2051231087489</v>
      </c>
      <c r="J255" s="227">
        <v>-360235</v>
      </c>
      <c r="K255" s="204">
        <v>-99.210961167722388</v>
      </c>
      <c r="L255" s="157">
        <v>4669444.802007867</v>
      </c>
      <c r="M255" s="157">
        <v>1239.9922340974572</v>
      </c>
    </row>
    <row r="256" spans="1:13" ht="13.8" x14ac:dyDescent="0.25">
      <c r="A256" s="95">
        <v>783</v>
      </c>
      <c r="B256" s="87" t="s">
        <v>254</v>
      </c>
      <c r="C256" s="96">
        <v>6646</v>
      </c>
      <c r="D256" s="154">
        <v>1935886.494950504</v>
      </c>
      <c r="E256" s="154">
        <v>1246404.3205248066</v>
      </c>
      <c r="F256" s="154">
        <v>-560759.05795736983</v>
      </c>
      <c r="G256" s="154">
        <v>-386278.98758618417</v>
      </c>
      <c r="H256" s="155">
        <v>2235252.7699317569</v>
      </c>
      <c r="I256" s="155">
        <v>336.3305401642728</v>
      </c>
      <c r="J256" s="227">
        <v>-294267</v>
      </c>
      <c r="K256" s="204">
        <v>-44.277309659945836</v>
      </c>
      <c r="L256" s="157">
        <v>1940985.7699317569</v>
      </c>
      <c r="M256" s="157">
        <v>278.39298373935554</v>
      </c>
    </row>
    <row r="257" spans="1:13" ht="13.8" x14ac:dyDescent="0.25">
      <c r="A257" s="95">
        <v>785</v>
      </c>
      <c r="B257" s="87" t="s">
        <v>255</v>
      </c>
      <c r="C257" s="96">
        <v>2737</v>
      </c>
      <c r="D257" s="154">
        <v>2303321.1477891966</v>
      </c>
      <c r="E257" s="154">
        <v>610742.03892607358</v>
      </c>
      <c r="F257" s="154">
        <v>861215.95556227607</v>
      </c>
      <c r="G257" s="154">
        <v>710400.39863584773</v>
      </c>
      <c r="H257" s="155">
        <v>4485679.5409133937</v>
      </c>
      <c r="I257" s="155">
        <v>1638.9037416563367</v>
      </c>
      <c r="J257" s="226">
        <v>113631</v>
      </c>
      <c r="K257" s="204">
        <v>41.516624040920718</v>
      </c>
      <c r="L257" s="157">
        <v>4599310.5409133937</v>
      </c>
      <c r="M257" s="157">
        <v>1658.4042897016418</v>
      </c>
    </row>
    <row r="258" spans="1:13" ht="13.8" x14ac:dyDescent="0.25">
      <c r="A258" s="95">
        <v>790</v>
      </c>
      <c r="B258" s="87" t="s">
        <v>256</v>
      </c>
      <c r="C258" s="96">
        <v>24052</v>
      </c>
      <c r="D258" s="154">
        <v>11885235.18119018</v>
      </c>
      <c r="E258" s="154">
        <v>4477199.8612715825</v>
      </c>
      <c r="F258" s="154">
        <v>3061621.1620635171</v>
      </c>
      <c r="G258" s="154">
        <v>1988323.3886313897</v>
      </c>
      <c r="H258" s="155">
        <v>21412379.593156669</v>
      </c>
      <c r="I258" s="155">
        <v>890.25360024765791</v>
      </c>
      <c r="J258" s="227">
        <v>-2062635</v>
      </c>
      <c r="K258" s="204">
        <v>-85.75731747879594</v>
      </c>
      <c r="L258" s="157">
        <v>19349744.593156669</v>
      </c>
      <c r="M258" s="157">
        <v>803.16470951092094</v>
      </c>
    </row>
    <row r="259" spans="1:13" ht="13.8" x14ac:dyDescent="0.25">
      <c r="A259" s="95">
        <v>791</v>
      </c>
      <c r="B259" s="87" t="s">
        <v>257</v>
      </c>
      <c r="C259" s="96">
        <v>5203</v>
      </c>
      <c r="D259" s="154">
        <v>5492472.5269173849</v>
      </c>
      <c r="E259" s="154">
        <v>1232425.6458343728</v>
      </c>
      <c r="F259" s="154">
        <v>1117523.0395661879</v>
      </c>
      <c r="G259" s="154">
        <v>301210.5924602708</v>
      </c>
      <c r="H259" s="155">
        <v>8143631.8047782173</v>
      </c>
      <c r="I259" s="155">
        <v>1565.1800508895285</v>
      </c>
      <c r="J259" s="227">
        <v>-107294</v>
      </c>
      <c r="K259" s="204">
        <v>-20.621564482029598</v>
      </c>
      <c r="L259" s="157">
        <v>8036337.8047782173</v>
      </c>
      <c r="M259" s="157">
        <v>1507.8204506588922</v>
      </c>
    </row>
    <row r="260" spans="1:13" ht="13.8" x14ac:dyDescent="0.25">
      <c r="A260" s="95">
        <v>831</v>
      </c>
      <c r="B260" s="87" t="s">
        <v>258</v>
      </c>
      <c r="C260" s="96">
        <v>4628</v>
      </c>
      <c r="D260" s="154">
        <v>2661507.2184182247</v>
      </c>
      <c r="E260" s="154">
        <v>699494.13700689003</v>
      </c>
      <c r="F260" s="154">
        <v>-63937.530423623764</v>
      </c>
      <c r="G260" s="154">
        <v>174626.20751405062</v>
      </c>
      <c r="H260" s="155">
        <v>3471690.0325155412</v>
      </c>
      <c r="I260" s="155">
        <v>750.1490995063831</v>
      </c>
      <c r="J260" s="227">
        <v>-1110649</v>
      </c>
      <c r="K260" s="204">
        <v>-239.98465859982713</v>
      </c>
      <c r="L260" s="157">
        <v>2361041.0325155412</v>
      </c>
      <c r="M260" s="157">
        <v>525.43604851243322</v>
      </c>
    </row>
    <row r="261" spans="1:13" ht="13.8" x14ac:dyDescent="0.25">
      <c r="A261" s="95">
        <v>832</v>
      </c>
      <c r="B261" s="87" t="s">
        <v>259</v>
      </c>
      <c r="C261" s="96">
        <v>3916</v>
      </c>
      <c r="D261" s="154">
        <v>4888755.52110215</v>
      </c>
      <c r="E261" s="154">
        <v>789162.12870105263</v>
      </c>
      <c r="F261" s="154">
        <v>2451577.8244626662</v>
      </c>
      <c r="G261" s="154">
        <v>1638434.9046417405</v>
      </c>
      <c r="H261" s="155">
        <v>9767930.3789076097</v>
      </c>
      <c r="I261" s="155">
        <v>2494.3642438477041</v>
      </c>
      <c r="J261" s="227">
        <v>-82873</v>
      </c>
      <c r="K261" s="204">
        <v>-21.162665985699693</v>
      </c>
      <c r="L261" s="157">
        <v>9685057.3789076097</v>
      </c>
      <c r="M261" s="157">
        <v>2463.6540804156307</v>
      </c>
    </row>
    <row r="262" spans="1:13" ht="13.8" x14ac:dyDescent="0.25">
      <c r="A262" s="95">
        <v>833</v>
      </c>
      <c r="B262" s="87" t="s">
        <v>260</v>
      </c>
      <c r="C262" s="96">
        <v>1659</v>
      </c>
      <c r="D262" s="154">
        <v>564418.62764164328</v>
      </c>
      <c r="E262" s="154">
        <v>327530.92059368151</v>
      </c>
      <c r="F262" s="154">
        <v>291798.98570766853</v>
      </c>
      <c r="G262" s="154">
        <v>503192.19488755247</v>
      </c>
      <c r="H262" s="155">
        <v>1686940.7288305457</v>
      </c>
      <c r="I262" s="155">
        <v>1016.8419100847171</v>
      </c>
      <c r="J262" s="227">
        <v>-377556</v>
      </c>
      <c r="K262" s="204">
        <v>-227.58047016274864</v>
      </c>
      <c r="L262" s="157">
        <v>1309384.7288305457</v>
      </c>
      <c r="M262" s="157">
        <v>799.17705173631441</v>
      </c>
    </row>
    <row r="263" spans="1:13" ht="13.8" x14ac:dyDescent="0.25">
      <c r="A263" s="95">
        <v>834</v>
      </c>
      <c r="B263" s="87" t="s">
        <v>261</v>
      </c>
      <c r="C263" s="96">
        <v>6016</v>
      </c>
      <c r="D263" s="154">
        <v>2342915.1916185729</v>
      </c>
      <c r="E263" s="154">
        <v>1108945.7533001266</v>
      </c>
      <c r="F263" s="154">
        <v>1299549.4349611604</v>
      </c>
      <c r="G263" s="154">
        <v>881844.36921594886</v>
      </c>
      <c r="H263" s="155">
        <v>5633254.7490958087</v>
      </c>
      <c r="I263" s="155">
        <v>936.37878143214903</v>
      </c>
      <c r="J263" s="227">
        <v>-1432150</v>
      </c>
      <c r="K263" s="204">
        <v>-238.05684840425531</v>
      </c>
      <c r="L263" s="157">
        <v>4201104.7490958087</v>
      </c>
      <c r="M263" s="157">
        <v>698.62678675129803</v>
      </c>
    </row>
    <row r="264" spans="1:13" ht="13.8" x14ac:dyDescent="0.25">
      <c r="A264" s="95">
        <v>837</v>
      </c>
      <c r="B264" s="87" t="s">
        <v>262</v>
      </c>
      <c r="C264" s="96">
        <v>241009</v>
      </c>
      <c r="D264" s="154">
        <v>32439458.14015764</v>
      </c>
      <c r="E264" s="154">
        <v>36958738.193531141</v>
      </c>
      <c r="F264" s="154">
        <v>-83274813.199838474</v>
      </c>
      <c r="G264" s="154">
        <v>-37589560.415374279</v>
      </c>
      <c r="H264" s="155">
        <v>-51466177.281523973</v>
      </c>
      <c r="I264" s="155">
        <v>-213.5446281322439</v>
      </c>
      <c r="J264" s="226">
        <v>72471777</v>
      </c>
      <c r="K264" s="204">
        <v>300.70153811683383</v>
      </c>
      <c r="L264" s="157">
        <v>21005599.718476027</v>
      </c>
      <c r="M264" s="157">
        <v>88.768783400105505</v>
      </c>
    </row>
    <row r="265" spans="1:13" ht="13.8" x14ac:dyDescent="0.25">
      <c r="A265" s="95">
        <v>844</v>
      </c>
      <c r="B265" s="87" t="s">
        <v>263</v>
      </c>
      <c r="C265" s="96">
        <v>1503</v>
      </c>
      <c r="D265" s="154">
        <v>620206.26658010855</v>
      </c>
      <c r="E265" s="154">
        <v>367953.57718879869</v>
      </c>
      <c r="F265" s="154">
        <v>160843.89825401115</v>
      </c>
      <c r="G265" s="154">
        <v>-22199.765779415433</v>
      </c>
      <c r="H265" s="155">
        <v>1126803.9762435029</v>
      </c>
      <c r="I265" s="155">
        <v>749.70324434032136</v>
      </c>
      <c r="J265" s="227">
        <v>-322421</v>
      </c>
      <c r="K265" s="204">
        <v>-214.51829673985364</v>
      </c>
      <c r="L265" s="157">
        <v>804382.97624350293</v>
      </c>
      <c r="M265" s="157">
        <v>489.61541998902391</v>
      </c>
    </row>
    <row r="266" spans="1:13" ht="13.8" x14ac:dyDescent="0.25">
      <c r="A266" s="95">
        <v>845</v>
      </c>
      <c r="B266" s="87" t="s">
        <v>264</v>
      </c>
      <c r="C266" s="96">
        <v>2925</v>
      </c>
      <c r="D266" s="154">
        <v>3405001.2521074289</v>
      </c>
      <c r="E266" s="154">
        <v>572798.63372556679</v>
      </c>
      <c r="F266" s="154">
        <v>810833.14666474389</v>
      </c>
      <c r="G266" s="154">
        <v>489510.83678008377</v>
      </c>
      <c r="H266" s="155">
        <v>5278143.8692778228</v>
      </c>
      <c r="I266" s="155">
        <v>1804.4936305223325</v>
      </c>
      <c r="J266" s="227">
        <v>-107289</v>
      </c>
      <c r="K266" s="204">
        <v>-36.68</v>
      </c>
      <c r="L266" s="157">
        <v>5170854.8692778228</v>
      </c>
      <c r="M266" s="157">
        <v>1773.5938014625035</v>
      </c>
    </row>
    <row r="267" spans="1:13" ht="13.8" x14ac:dyDescent="0.25">
      <c r="A267" s="95">
        <v>846</v>
      </c>
      <c r="B267" s="87" t="s">
        <v>265</v>
      </c>
      <c r="C267" s="96">
        <v>4994</v>
      </c>
      <c r="D267" s="154">
        <v>3724067.1102418592</v>
      </c>
      <c r="E267" s="154">
        <v>1155157.235550384</v>
      </c>
      <c r="F267" s="154">
        <v>308724.43238814268</v>
      </c>
      <c r="G267" s="154">
        <v>-225278.85256536084</v>
      </c>
      <c r="H267" s="155">
        <v>4962669.9256150248</v>
      </c>
      <c r="I267" s="155">
        <v>993.72645687125043</v>
      </c>
      <c r="J267" s="227">
        <v>-451698</v>
      </c>
      <c r="K267" s="204">
        <v>-90.448137765318378</v>
      </c>
      <c r="L267" s="157">
        <v>4510971.9256150248</v>
      </c>
      <c r="M267" s="157">
        <v>915.07066992691739</v>
      </c>
    </row>
    <row r="268" spans="1:13" ht="13.8" x14ac:dyDescent="0.25">
      <c r="A268" s="95">
        <v>848</v>
      </c>
      <c r="B268" s="87" t="s">
        <v>266</v>
      </c>
      <c r="C268" s="96">
        <v>4307</v>
      </c>
      <c r="D268" s="154">
        <v>3332639.6207195241</v>
      </c>
      <c r="E268" s="154">
        <v>975662.60509299207</v>
      </c>
      <c r="F268" s="154">
        <v>443379.31556970847</v>
      </c>
      <c r="G268" s="154">
        <v>504418.69520533021</v>
      </c>
      <c r="H268" s="155">
        <v>5256100.2365875542</v>
      </c>
      <c r="I268" s="155">
        <v>1220.3622559989678</v>
      </c>
      <c r="J268" s="226">
        <v>547289</v>
      </c>
      <c r="K268" s="204">
        <v>127.06965405154399</v>
      </c>
      <c r="L268" s="157">
        <v>5803389.2365875542</v>
      </c>
      <c r="M268" s="157">
        <v>1333.6239230526016</v>
      </c>
    </row>
    <row r="269" spans="1:13" ht="13.8" x14ac:dyDescent="0.25">
      <c r="A269" s="95">
        <v>849</v>
      </c>
      <c r="B269" s="87" t="s">
        <v>267</v>
      </c>
      <c r="C269" s="96">
        <v>2966</v>
      </c>
      <c r="D269" s="154">
        <v>3359344.8240197888</v>
      </c>
      <c r="E269" s="154">
        <v>666690.01769104833</v>
      </c>
      <c r="F269" s="154">
        <v>222808.4301923528</v>
      </c>
      <c r="G269" s="154">
        <v>-123494.53598431741</v>
      </c>
      <c r="H269" s="155">
        <v>4125348.7359188725</v>
      </c>
      <c r="I269" s="155">
        <v>1390.8795468371115</v>
      </c>
      <c r="J269" s="226">
        <v>247305</v>
      </c>
      <c r="K269" s="204">
        <v>83.379973027646656</v>
      </c>
      <c r="L269" s="157">
        <v>4372653.7359188721</v>
      </c>
      <c r="M269" s="157">
        <v>1450.7119810920001</v>
      </c>
    </row>
    <row r="270" spans="1:13" ht="13.8" x14ac:dyDescent="0.25">
      <c r="A270" s="95">
        <v>850</v>
      </c>
      <c r="B270" s="87" t="s">
        <v>268</v>
      </c>
      <c r="C270" s="96">
        <v>2401</v>
      </c>
      <c r="D270" s="154">
        <v>2080686.0835755605</v>
      </c>
      <c r="E270" s="154">
        <v>426095.2851266705</v>
      </c>
      <c r="F270" s="154">
        <v>455586.19988885307</v>
      </c>
      <c r="G270" s="154">
        <v>414968.79097762977</v>
      </c>
      <c r="H270" s="155">
        <v>3377336.3595687137</v>
      </c>
      <c r="I270" s="155">
        <v>1406.6373842435291</v>
      </c>
      <c r="J270" s="227">
        <v>-478735</v>
      </c>
      <c r="K270" s="204">
        <v>-199.38983756768013</v>
      </c>
      <c r="L270" s="157">
        <v>2898601.3595687137</v>
      </c>
      <c r="M270" s="157">
        <v>1208.6032318070447</v>
      </c>
    </row>
    <row r="271" spans="1:13" ht="13.8" x14ac:dyDescent="0.25">
      <c r="A271" s="95">
        <v>851</v>
      </c>
      <c r="B271" s="87" t="s">
        <v>269</v>
      </c>
      <c r="C271" s="96">
        <v>21467</v>
      </c>
      <c r="D271" s="154">
        <v>12428426.748852383</v>
      </c>
      <c r="E271" s="154">
        <v>3346101.4962934619</v>
      </c>
      <c r="F271" s="154">
        <v>290212.82704014122</v>
      </c>
      <c r="G271" s="154">
        <v>22754.123254854843</v>
      </c>
      <c r="H271" s="155">
        <v>16087495.195440842</v>
      </c>
      <c r="I271" s="155">
        <v>749.40584131182004</v>
      </c>
      <c r="J271" s="227">
        <v>-328591</v>
      </c>
      <c r="K271" s="204">
        <v>-15.306796478315555</v>
      </c>
      <c r="L271" s="157">
        <v>15758904.195440842</v>
      </c>
      <c r="M271" s="157">
        <v>741.51815323244239</v>
      </c>
    </row>
    <row r="272" spans="1:13" ht="13.8" x14ac:dyDescent="0.25">
      <c r="A272" s="95">
        <v>853</v>
      </c>
      <c r="B272" s="87" t="s">
        <v>270</v>
      </c>
      <c r="C272" s="96">
        <v>194391</v>
      </c>
      <c r="D272" s="154">
        <v>23117055.94491075</v>
      </c>
      <c r="E272" s="154">
        <v>31709687.548705295</v>
      </c>
      <c r="F272" s="154">
        <v>-54231821.724110626</v>
      </c>
      <c r="G272" s="154">
        <v>-21874808.695937958</v>
      </c>
      <c r="H272" s="155">
        <v>-21279886.926432539</v>
      </c>
      <c r="I272" s="155">
        <v>-109.46950695470747</v>
      </c>
      <c r="J272" s="226">
        <v>42244049</v>
      </c>
      <c r="K272" s="204">
        <v>217.31483967879171</v>
      </c>
      <c r="L272" s="157">
        <v>20964162.073567461</v>
      </c>
      <c r="M272" s="157">
        <v>127.41579123296586</v>
      </c>
    </row>
    <row r="273" spans="1:13" ht="13.8" x14ac:dyDescent="0.25">
      <c r="A273" s="95">
        <v>854</v>
      </c>
      <c r="B273" s="87" t="s">
        <v>271</v>
      </c>
      <c r="C273" s="96">
        <v>3304</v>
      </c>
      <c r="D273" s="154">
        <v>2175052.3912591985</v>
      </c>
      <c r="E273" s="154">
        <v>704408.63366918638</v>
      </c>
      <c r="F273" s="154">
        <v>1494159.1522441565</v>
      </c>
      <c r="G273" s="154">
        <v>847525.09871245676</v>
      </c>
      <c r="H273" s="155">
        <v>5221145.275884998</v>
      </c>
      <c r="I273" s="155">
        <v>1580.2497808368639</v>
      </c>
      <c r="J273" s="227">
        <v>-318879</v>
      </c>
      <c r="K273" s="204">
        <v>-96.51301452784503</v>
      </c>
      <c r="L273" s="157">
        <v>4902266.275884998</v>
      </c>
      <c r="M273" s="157">
        <v>1514.1928801104716</v>
      </c>
    </row>
    <row r="274" spans="1:13" ht="13.8" x14ac:dyDescent="0.25">
      <c r="A274" s="95">
        <v>857</v>
      </c>
      <c r="B274" s="87" t="s">
        <v>272</v>
      </c>
      <c r="C274" s="96">
        <v>2433</v>
      </c>
      <c r="D274" s="154">
        <v>734218.69148637226</v>
      </c>
      <c r="E274" s="154">
        <v>558778.82492932701</v>
      </c>
      <c r="F274" s="154">
        <v>-265699.15783044987</v>
      </c>
      <c r="G274" s="154">
        <v>-182423.53792861218</v>
      </c>
      <c r="H274" s="155">
        <v>844874.82065663731</v>
      </c>
      <c r="I274" s="155">
        <v>347.2563997766697</v>
      </c>
      <c r="J274" s="226">
        <v>201316</v>
      </c>
      <c r="K274" s="204">
        <v>82.743937525688452</v>
      </c>
      <c r="L274" s="157">
        <v>1046190.8206566373</v>
      </c>
      <c r="M274" s="157">
        <v>353.17337470474195</v>
      </c>
    </row>
    <row r="275" spans="1:13" ht="13.8" x14ac:dyDescent="0.25">
      <c r="A275" s="95">
        <v>858</v>
      </c>
      <c r="B275" s="87" t="s">
        <v>273</v>
      </c>
      <c r="C275" s="96">
        <v>38783</v>
      </c>
      <c r="D275" s="154">
        <v>17567313.957579039</v>
      </c>
      <c r="E275" s="154">
        <v>4439915.2025948744</v>
      </c>
      <c r="F275" s="154">
        <v>-544773.90620854241</v>
      </c>
      <c r="G275" s="154">
        <v>-1096124.9838844822</v>
      </c>
      <c r="H275" s="155">
        <v>20366330.270080891</v>
      </c>
      <c r="I275" s="155">
        <v>525.13550447569526</v>
      </c>
      <c r="J275" s="227">
        <v>-3001162</v>
      </c>
      <c r="K275" s="204">
        <v>-77.383441198463245</v>
      </c>
      <c r="L275" s="157">
        <v>17365168.270080891</v>
      </c>
      <c r="M275" s="157">
        <v>447.06421035198127</v>
      </c>
    </row>
    <row r="276" spans="1:13" ht="13.8" x14ac:dyDescent="0.25">
      <c r="A276" s="95">
        <v>859</v>
      </c>
      <c r="B276" s="87" t="s">
        <v>274</v>
      </c>
      <c r="C276" s="96">
        <v>6603</v>
      </c>
      <c r="D276" s="154">
        <v>14726917.484050233</v>
      </c>
      <c r="E276" s="154">
        <v>978405.78916358063</v>
      </c>
      <c r="F276" s="154">
        <v>-594955.45956826583</v>
      </c>
      <c r="G276" s="154">
        <v>-1149593.3220783402</v>
      </c>
      <c r="H276" s="155">
        <v>13960774.491567208</v>
      </c>
      <c r="I276" s="155">
        <v>2114.3078133525983</v>
      </c>
      <c r="J276" s="227">
        <v>-1015472</v>
      </c>
      <c r="K276" s="204">
        <v>-153.78948962592762</v>
      </c>
      <c r="L276" s="157">
        <v>12945302.491567208</v>
      </c>
      <c r="M276" s="157">
        <v>1974.2269410218396</v>
      </c>
    </row>
    <row r="277" spans="1:13" ht="13.8" x14ac:dyDescent="0.25">
      <c r="A277" s="95">
        <v>886</v>
      </c>
      <c r="B277" s="87" t="s">
        <v>275</v>
      </c>
      <c r="C277" s="96">
        <v>12735</v>
      </c>
      <c r="D277" s="154">
        <v>6590431.1814805847</v>
      </c>
      <c r="E277" s="154">
        <v>1993962.3534404375</v>
      </c>
      <c r="F277" s="154">
        <v>-1031833.4139986032</v>
      </c>
      <c r="G277" s="154">
        <v>-1069690.4819130097</v>
      </c>
      <c r="H277" s="155">
        <v>6482869.6390094096</v>
      </c>
      <c r="I277" s="155">
        <v>509.0592570875076</v>
      </c>
      <c r="J277" s="227">
        <v>-171841</v>
      </c>
      <c r="K277" s="204">
        <v>-13.493600314095014</v>
      </c>
      <c r="L277" s="157">
        <v>6311028.6390094096</v>
      </c>
      <c r="M277" s="157">
        <v>467.34131440984766</v>
      </c>
    </row>
    <row r="278" spans="1:13" ht="13.8" x14ac:dyDescent="0.25">
      <c r="A278" s="95">
        <v>887</v>
      </c>
      <c r="B278" s="87" t="s">
        <v>276</v>
      </c>
      <c r="C278" s="96">
        <v>4644</v>
      </c>
      <c r="D278" s="154">
        <v>2259304.6168410582</v>
      </c>
      <c r="E278" s="154">
        <v>1049050.1608241368</v>
      </c>
      <c r="F278" s="154">
        <v>-441015.7397033755</v>
      </c>
      <c r="G278" s="154">
        <v>-204352.56188068396</v>
      </c>
      <c r="H278" s="155">
        <v>2662986.4760811357</v>
      </c>
      <c r="I278" s="155">
        <v>573.42516711480096</v>
      </c>
      <c r="J278" s="227">
        <v>-287146</v>
      </c>
      <c r="K278" s="204">
        <v>-61.831610680447888</v>
      </c>
      <c r="L278" s="157">
        <v>2375840.4760811357</v>
      </c>
      <c r="M278" s="157">
        <v>507.42150647741937</v>
      </c>
    </row>
    <row r="279" spans="1:13" ht="13.8" x14ac:dyDescent="0.25">
      <c r="A279" s="95">
        <v>889</v>
      </c>
      <c r="B279" s="87" t="s">
        <v>277</v>
      </c>
      <c r="C279" s="96">
        <v>2619</v>
      </c>
      <c r="D279" s="154">
        <v>3022476.7403454492</v>
      </c>
      <c r="E279" s="154">
        <v>556045.73719851091</v>
      </c>
      <c r="F279" s="154">
        <v>835431.91439005733</v>
      </c>
      <c r="G279" s="154">
        <v>260421.69017029938</v>
      </c>
      <c r="H279" s="155">
        <v>4674376.0821043169</v>
      </c>
      <c r="I279" s="155">
        <v>1784.7942276076049</v>
      </c>
      <c r="J279" s="226">
        <v>303421</v>
      </c>
      <c r="K279" s="204">
        <v>115.85376097747232</v>
      </c>
      <c r="L279" s="157">
        <v>4977797.0821043169</v>
      </c>
      <c r="M279" s="157">
        <v>1906.2039259657568</v>
      </c>
    </row>
    <row r="280" spans="1:13" ht="13.8" x14ac:dyDescent="0.25">
      <c r="A280" s="95">
        <v>890</v>
      </c>
      <c r="B280" s="87" t="s">
        <v>278</v>
      </c>
      <c r="C280" s="96">
        <v>1219</v>
      </c>
      <c r="D280" s="154">
        <v>2430356.842171825</v>
      </c>
      <c r="E280" s="154">
        <v>235380.9231360557</v>
      </c>
      <c r="F280" s="154">
        <v>530983.91643494344</v>
      </c>
      <c r="G280" s="154">
        <v>855821.09492350847</v>
      </c>
      <c r="H280" s="155">
        <v>4052542.776666333</v>
      </c>
      <c r="I280" s="155">
        <v>3324.4813590371887</v>
      </c>
      <c r="J280" s="227">
        <v>409504</v>
      </c>
      <c r="K280" s="204">
        <v>335.9343724364233</v>
      </c>
      <c r="L280" s="157">
        <v>4462046.776666333</v>
      </c>
      <c r="M280" s="157">
        <v>3293.6634755261134</v>
      </c>
    </row>
    <row r="281" spans="1:13" ht="13.8" x14ac:dyDescent="0.25">
      <c r="A281" s="95">
        <v>892</v>
      </c>
      <c r="B281" s="87" t="s">
        <v>279</v>
      </c>
      <c r="C281" s="96">
        <v>3646</v>
      </c>
      <c r="D281" s="154">
        <v>5858665.1181619614</v>
      </c>
      <c r="E281" s="154">
        <v>602338.7726032692</v>
      </c>
      <c r="F281" s="154">
        <v>-42454.261092297304</v>
      </c>
      <c r="G281" s="154">
        <v>-118582.09821790329</v>
      </c>
      <c r="H281" s="155">
        <v>6299967.5314550297</v>
      </c>
      <c r="I281" s="155">
        <v>1727.9121040743362</v>
      </c>
      <c r="J281" s="227">
        <v>-623488</v>
      </c>
      <c r="K281" s="204">
        <v>-171.00603400987384</v>
      </c>
      <c r="L281" s="157">
        <v>5676479.5314550297</v>
      </c>
      <c r="M281" s="157">
        <v>1546.9938374808087</v>
      </c>
    </row>
    <row r="282" spans="1:13" ht="13.8" x14ac:dyDescent="0.25">
      <c r="A282" s="95">
        <v>893</v>
      </c>
      <c r="B282" s="87" t="s">
        <v>280</v>
      </c>
      <c r="C282" s="96">
        <v>7479</v>
      </c>
      <c r="D282" s="154">
        <v>8341816.1867307229</v>
      </c>
      <c r="E282" s="154">
        <v>1500305.8799308222</v>
      </c>
      <c r="F282" s="154">
        <v>168225.17706548708</v>
      </c>
      <c r="G282" s="154">
        <v>377546.44148391183</v>
      </c>
      <c r="H282" s="155">
        <v>10387893.685210943</v>
      </c>
      <c r="I282" s="155">
        <v>1388.9415276388479</v>
      </c>
      <c r="J282" s="227">
        <v>-368958</v>
      </c>
      <c r="K282" s="204">
        <v>-49.332531087043719</v>
      </c>
      <c r="L282" s="157">
        <v>10018935.685210943</v>
      </c>
      <c r="M282" s="157">
        <v>1361.7158290160373</v>
      </c>
    </row>
    <row r="283" spans="1:13" ht="13.8" x14ac:dyDescent="0.25">
      <c r="A283" s="95">
        <v>895</v>
      </c>
      <c r="B283" s="87" t="s">
        <v>281</v>
      </c>
      <c r="C283" s="96">
        <v>15378</v>
      </c>
      <c r="D283" s="154">
        <v>2065005.4465906597</v>
      </c>
      <c r="E283" s="154">
        <v>2606116.035769497</v>
      </c>
      <c r="F283" s="154">
        <v>1423957.0349059007</v>
      </c>
      <c r="G283" s="154">
        <v>2036924.0666046862</v>
      </c>
      <c r="H283" s="155">
        <v>8132002.5838707434</v>
      </c>
      <c r="I283" s="155">
        <v>528.80755520033449</v>
      </c>
      <c r="J283" s="227">
        <v>-1740885</v>
      </c>
      <c r="K283" s="204">
        <v>-113.20620366757706</v>
      </c>
      <c r="L283" s="157">
        <v>6391117.5838707434</v>
      </c>
      <c r="M283" s="157">
        <v>420.23114734495664</v>
      </c>
    </row>
    <row r="284" spans="1:13" ht="13.8" x14ac:dyDescent="0.25">
      <c r="A284" s="95">
        <v>905</v>
      </c>
      <c r="B284" s="87" t="s">
        <v>282</v>
      </c>
      <c r="C284" s="96">
        <v>67551</v>
      </c>
      <c r="D284" s="154">
        <v>30016729.460079275</v>
      </c>
      <c r="E284" s="154">
        <v>10625883.661053091</v>
      </c>
      <c r="F284" s="154">
        <v>-13773738.255895471</v>
      </c>
      <c r="G284" s="154">
        <v>-6627105.5146233262</v>
      </c>
      <c r="H284" s="155">
        <v>20241769.350613568</v>
      </c>
      <c r="I284" s="155">
        <v>299.65166097635222</v>
      </c>
      <c r="J284" s="226">
        <v>26585586</v>
      </c>
      <c r="K284" s="204">
        <v>393.56317449038505</v>
      </c>
      <c r="L284" s="157">
        <v>46827355.350613564</v>
      </c>
      <c r="M284" s="157">
        <v>697.12733121069357</v>
      </c>
    </row>
    <row r="285" spans="1:13" ht="13.8" x14ac:dyDescent="0.25">
      <c r="A285" s="95">
        <v>908</v>
      </c>
      <c r="B285" s="87" t="s">
        <v>283</v>
      </c>
      <c r="C285" s="96">
        <v>20765</v>
      </c>
      <c r="D285" s="154">
        <v>7188114.6114841476</v>
      </c>
      <c r="E285" s="154">
        <v>2912869.573695397</v>
      </c>
      <c r="F285" s="154">
        <v>2207523.1401744145</v>
      </c>
      <c r="G285" s="154">
        <v>1972024.4534419512</v>
      </c>
      <c r="H285" s="155">
        <v>14280531.778795911</v>
      </c>
      <c r="I285" s="155">
        <v>687.72125108576506</v>
      </c>
      <c r="J285" s="226">
        <v>883573</v>
      </c>
      <c r="K285" s="204">
        <v>42.551071514567781</v>
      </c>
      <c r="L285" s="157">
        <v>15164104.778795911</v>
      </c>
      <c r="M285" s="157">
        <v>727.2936084178142</v>
      </c>
    </row>
    <row r="286" spans="1:13" ht="13.8" x14ac:dyDescent="0.25">
      <c r="A286" s="95">
        <v>915</v>
      </c>
      <c r="B286" s="87" t="s">
        <v>284</v>
      </c>
      <c r="C286" s="96">
        <v>20278</v>
      </c>
      <c r="D286" s="154">
        <v>1598703.5719803788</v>
      </c>
      <c r="E286" s="154">
        <v>3450893.5267931838</v>
      </c>
      <c r="F286" s="154">
        <v>4132952.3128940025</v>
      </c>
      <c r="G286" s="154">
        <v>3447275.4652863261</v>
      </c>
      <c r="H286" s="155">
        <v>12629824.876953891</v>
      </c>
      <c r="I286" s="155">
        <v>622.83385328700513</v>
      </c>
      <c r="J286" s="227">
        <v>-2392541</v>
      </c>
      <c r="K286" s="204">
        <v>-117.98703027912023</v>
      </c>
      <c r="L286" s="157">
        <v>10237283.876953891</v>
      </c>
      <c r="M286" s="157">
        <v>513.47592844234589</v>
      </c>
    </row>
    <row r="287" spans="1:13" ht="13.8" x14ac:dyDescent="0.25">
      <c r="A287" s="95">
        <v>918</v>
      </c>
      <c r="B287" s="87" t="s">
        <v>285</v>
      </c>
      <c r="C287" s="96">
        <v>2292</v>
      </c>
      <c r="D287" s="154">
        <v>1033579.1905217093</v>
      </c>
      <c r="E287" s="154">
        <v>496616.67261195043</v>
      </c>
      <c r="F287" s="154">
        <v>-153463.37669188916</v>
      </c>
      <c r="G287" s="154">
        <v>-77678.393093668084</v>
      </c>
      <c r="H287" s="155">
        <v>1299054.0933481022</v>
      </c>
      <c r="I287" s="155">
        <v>566.777527638788</v>
      </c>
      <c r="J287" s="227">
        <v>-498641</v>
      </c>
      <c r="K287" s="204">
        <v>-217.55715532286212</v>
      </c>
      <c r="L287" s="157">
        <v>800413.09334810218</v>
      </c>
      <c r="M287" s="157">
        <v>374.21644561435545</v>
      </c>
    </row>
    <row r="288" spans="1:13" ht="13.8" x14ac:dyDescent="0.25">
      <c r="A288" s="95">
        <v>921</v>
      </c>
      <c r="B288" s="87" t="s">
        <v>286</v>
      </c>
      <c r="C288" s="96">
        <v>1972</v>
      </c>
      <c r="D288" s="154">
        <v>1234757.8655436074</v>
      </c>
      <c r="E288" s="154">
        <v>501366.37797838263</v>
      </c>
      <c r="F288" s="154">
        <v>1004659.170745056</v>
      </c>
      <c r="G288" s="154">
        <v>292811.22108164692</v>
      </c>
      <c r="H288" s="155">
        <v>3033594.635348693</v>
      </c>
      <c r="I288" s="155">
        <v>1538.3339935845299</v>
      </c>
      <c r="J288" s="226">
        <v>291320</v>
      </c>
      <c r="K288" s="204">
        <v>147.72819472616632</v>
      </c>
      <c r="L288" s="157">
        <v>3324914.635348693</v>
      </c>
      <c r="M288" s="157">
        <v>1597.3740544364568</v>
      </c>
    </row>
    <row r="289" spans="1:13" ht="13.8" x14ac:dyDescent="0.25">
      <c r="A289" s="95">
        <v>922</v>
      </c>
      <c r="B289" s="87" t="s">
        <v>287</v>
      </c>
      <c r="C289" s="96">
        <v>4367</v>
      </c>
      <c r="D289" s="154">
        <v>4004886.729106131</v>
      </c>
      <c r="E289" s="154">
        <v>700342.50706596533</v>
      </c>
      <c r="F289" s="154">
        <v>-1035561.1317859949</v>
      </c>
      <c r="G289" s="154">
        <v>-813418.45471239544</v>
      </c>
      <c r="H289" s="155">
        <v>2856249.6496737064</v>
      </c>
      <c r="I289" s="155">
        <v>654.05304549432253</v>
      </c>
      <c r="J289" s="227">
        <v>-1009067</v>
      </c>
      <c r="K289" s="204">
        <v>-231.06640714449279</v>
      </c>
      <c r="L289" s="157">
        <v>1847182.6496737064</v>
      </c>
      <c r="M289" s="157">
        <v>438.65185474552459</v>
      </c>
    </row>
    <row r="290" spans="1:13" ht="13.8" x14ac:dyDescent="0.25">
      <c r="A290" s="95">
        <v>924</v>
      </c>
      <c r="B290" s="87" t="s">
        <v>288</v>
      </c>
      <c r="C290" s="96">
        <v>3065</v>
      </c>
      <c r="D290" s="154">
        <v>2735728.7701468305</v>
      </c>
      <c r="E290" s="154">
        <v>712952.26331729582</v>
      </c>
      <c r="F290" s="154">
        <v>-343541.13305839035</v>
      </c>
      <c r="G290" s="154">
        <v>-442370.1670486466</v>
      </c>
      <c r="H290" s="155">
        <v>2662769.7333570891</v>
      </c>
      <c r="I290" s="155">
        <v>868.7666340479899</v>
      </c>
      <c r="J290" s="226">
        <v>51531</v>
      </c>
      <c r="K290" s="204">
        <v>16.812724306688416</v>
      </c>
      <c r="L290" s="157">
        <v>2714300.7333570891</v>
      </c>
      <c r="M290" s="157">
        <v>882.93596520622827</v>
      </c>
    </row>
    <row r="291" spans="1:13" ht="13.8" x14ac:dyDescent="0.25">
      <c r="A291" s="95">
        <v>925</v>
      </c>
      <c r="B291" s="87" t="s">
        <v>289</v>
      </c>
      <c r="C291" s="96">
        <v>3522</v>
      </c>
      <c r="D291" s="154">
        <v>1481964.0967991492</v>
      </c>
      <c r="E291" s="154">
        <v>797036.8354348857</v>
      </c>
      <c r="F291" s="154">
        <v>524176.8439662577</v>
      </c>
      <c r="G291" s="154">
        <v>467927.92529790651</v>
      </c>
      <c r="H291" s="155">
        <v>3271105.7014981993</v>
      </c>
      <c r="I291" s="155">
        <v>928.76368583140243</v>
      </c>
      <c r="J291" s="226">
        <v>61098</v>
      </c>
      <c r="K291" s="204">
        <v>17.347529812606474</v>
      </c>
      <c r="L291" s="157">
        <v>3332203.7014981993</v>
      </c>
      <c r="M291" s="157">
        <v>943.17339622322527</v>
      </c>
    </row>
    <row r="292" spans="1:13" ht="13.8" x14ac:dyDescent="0.25">
      <c r="A292" s="95">
        <v>927</v>
      </c>
      <c r="B292" s="87" t="s">
        <v>290</v>
      </c>
      <c r="C292" s="96">
        <v>29160</v>
      </c>
      <c r="D292" s="154">
        <v>16870535.287308462</v>
      </c>
      <c r="E292" s="154">
        <v>3907253.4844968617</v>
      </c>
      <c r="F292" s="154">
        <v>-2300006.5885927831</v>
      </c>
      <c r="G292" s="154">
        <v>-452762.28555694624</v>
      </c>
      <c r="H292" s="155">
        <v>18025019.897655595</v>
      </c>
      <c r="I292" s="155">
        <v>618.14197179888868</v>
      </c>
      <c r="J292" s="227">
        <v>-3174515</v>
      </c>
      <c r="K292" s="204">
        <v>-108.86539780521262</v>
      </c>
      <c r="L292" s="157">
        <v>14850504.897655595</v>
      </c>
      <c r="M292" s="157">
        <v>508.29204038599437</v>
      </c>
    </row>
    <row r="293" spans="1:13" ht="13.8" x14ac:dyDescent="0.25">
      <c r="A293" s="95">
        <v>931</v>
      </c>
      <c r="B293" s="87" t="s">
        <v>291</v>
      </c>
      <c r="C293" s="96">
        <v>6097</v>
      </c>
      <c r="D293" s="154">
        <v>2494245.1220148024</v>
      </c>
      <c r="E293" s="154">
        <v>1357284.570478105</v>
      </c>
      <c r="F293" s="154">
        <v>3102858.0357519663</v>
      </c>
      <c r="G293" s="154">
        <v>2191295.1236798372</v>
      </c>
      <c r="H293" s="155">
        <v>9145682.85192471</v>
      </c>
      <c r="I293" s="155">
        <v>1500.029990474776</v>
      </c>
      <c r="J293" s="227">
        <v>25026</v>
      </c>
      <c r="K293" s="204">
        <v>4.1046416270296868</v>
      </c>
      <c r="L293" s="157">
        <v>9170708.85192471</v>
      </c>
      <c r="M293" s="157">
        <v>1494.973733299116</v>
      </c>
    </row>
    <row r="294" spans="1:13" ht="13.8" x14ac:dyDescent="0.25">
      <c r="A294" s="95">
        <v>934</v>
      </c>
      <c r="B294" s="87" t="s">
        <v>292</v>
      </c>
      <c r="C294" s="96">
        <v>2784</v>
      </c>
      <c r="D294" s="154">
        <v>1607547.3318113042</v>
      </c>
      <c r="E294" s="154">
        <v>566523.64129361976</v>
      </c>
      <c r="F294" s="154">
        <v>123206.59768436319</v>
      </c>
      <c r="G294" s="154">
        <v>-98719.418251633062</v>
      </c>
      <c r="H294" s="155">
        <v>2198558.1525376542</v>
      </c>
      <c r="I294" s="155">
        <v>789.71198007818032</v>
      </c>
      <c r="J294" s="227">
        <v>-757153</v>
      </c>
      <c r="K294" s="204">
        <v>-271.96587643678163</v>
      </c>
      <c r="L294" s="157">
        <v>1441405.1525376542</v>
      </c>
      <c r="M294" s="157">
        <v>522.22814387128381</v>
      </c>
    </row>
    <row r="295" spans="1:13" ht="13.8" x14ac:dyDescent="0.25">
      <c r="A295" s="95">
        <v>935</v>
      </c>
      <c r="B295" s="87" t="s">
        <v>293</v>
      </c>
      <c r="C295" s="96">
        <v>3087</v>
      </c>
      <c r="D295" s="154">
        <v>1001620.7514886268</v>
      </c>
      <c r="E295" s="154">
        <v>625535.2820783162</v>
      </c>
      <c r="F295" s="154">
        <v>1608934.565710241</v>
      </c>
      <c r="G295" s="154">
        <v>1223606.7522572253</v>
      </c>
      <c r="H295" s="155">
        <v>4459697.3515344094</v>
      </c>
      <c r="I295" s="155">
        <v>1444.6703438725006</v>
      </c>
      <c r="J295" s="227">
        <v>-83525</v>
      </c>
      <c r="K295" s="204">
        <v>-27.057013281503078</v>
      </c>
      <c r="L295" s="157">
        <v>4376172.3515344094</v>
      </c>
      <c r="M295" s="157">
        <v>1420.1863788579233</v>
      </c>
    </row>
    <row r="296" spans="1:13" ht="13.8" x14ac:dyDescent="0.25">
      <c r="A296" s="95">
        <v>936</v>
      </c>
      <c r="B296" s="87" t="s">
        <v>294</v>
      </c>
      <c r="C296" s="96">
        <v>6510</v>
      </c>
      <c r="D296" s="154">
        <v>2606159.0650851349</v>
      </c>
      <c r="E296" s="154">
        <v>1443031.3606962734</v>
      </c>
      <c r="F296" s="154">
        <v>1945143.7975144694</v>
      </c>
      <c r="G296" s="154">
        <v>983710.03453366912</v>
      </c>
      <c r="H296" s="155">
        <v>6978044.2578295469</v>
      </c>
      <c r="I296" s="155">
        <v>1071.8961993593773</v>
      </c>
      <c r="J296" s="226">
        <v>524883</v>
      </c>
      <c r="K296" s="204">
        <v>80.627188940092168</v>
      </c>
      <c r="L296" s="157">
        <v>7502927.2578295469</v>
      </c>
      <c r="M296" s="157">
        <v>1141.1522669477031</v>
      </c>
    </row>
    <row r="297" spans="1:13" ht="13.8" x14ac:dyDescent="0.25">
      <c r="A297" s="95">
        <v>946</v>
      </c>
      <c r="B297" s="87" t="s">
        <v>295</v>
      </c>
      <c r="C297" s="96">
        <v>6388</v>
      </c>
      <c r="D297" s="154">
        <v>7292424.1363211693</v>
      </c>
      <c r="E297" s="154">
        <v>1334168.1567046111</v>
      </c>
      <c r="F297" s="154">
        <v>949549.31119058211</v>
      </c>
      <c r="G297" s="154">
        <v>979390.79159031145</v>
      </c>
      <c r="H297" s="155">
        <v>10555532.395806674</v>
      </c>
      <c r="I297" s="155">
        <v>1652.4001871957848</v>
      </c>
      <c r="J297" s="226">
        <v>701106</v>
      </c>
      <c r="K297" s="204">
        <v>109.75360050093926</v>
      </c>
      <c r="L297" s="157">
        <v>11256638.395806674</v>
      </c>
      <c r="M297" s="157">
        <v>1724.7085779284087</v>
      </c>
    </row>
    <row r="298" spans="1:13" ht="13.8" x14ac:dyDescent="0.25">
      <c r="A298" s="95">
        <v>976</v>
      </c>
      <c r="B298" s="87" t="s">
        <v>296</v>
      </c>
      <c r="C298" s="96">
        <v>3890</v>
      </c>
      <c r="D298" s="154">
        <v>3543817.9884044556</v>
      </c>
      <c r="E298" s="154">
        <v>832842.5114030228</v>
      </c>
      <c r="F298" s="154">
        <v>849545.94061936322</v>
      </c>
      <c r="G298" s="154">
        <v>500992.1016643857</v>
      </c>
      <c r="H298" s="155">
        <v>5727198.5420912281</v>
      </c>
      <c r="I298" s="155">
        <v>1472.2875429540431</v>
      </c>
      <c r="J298" s="227">
        <v>-317114</v>
      </c>
      <c r="K298" s="204">
        <v>-81.520308483290492</v>
      </c>
      <c r="L298" s="157">
        <v>5410084.5420912281</v>
      </c>
      <c r="M298" s="157">
        <v>1471.9782884553285</v>
      </c>
    </row>
    <row r="299" spans="1:13" ht="13.8" x14ac:dyDescent="0.25">
      <c r="A299" s="95">
        <v>977</v>
      </c>
      <c r="B299" s="87" t="s">
        <v>297</v>
      </c>
      <c r="C299" s="96">
        <v>15304</v>
      </c>
      <c r="D299" s="154">
        <v>16928244.893172912</v>
      </c>
      <c r="E299" s="154">
        <v>2466723.0555380294</v>
      </c>
      <c r="F299" s="154">
        <v>-915157.29540060798</v>
      </c>
      <c r="G299" s="154">
        <v>-992899.35600625223</v>
      </c>
      <c r="H299" s="155">
        <v>17486911.297304079</v>
      </c>
      <c r="I299" s="155">
        <v>1142.6366503727181</v>
      </c>
      <c r="J299" s="226">
        <v>360620</v>
      </c>
      <c r="K299" s="204">
        <v>23.563774176685833</v>
      </c>
      <c r="L299" s="157">
        <v>17847531.297304079</v>
      </c>
      <c r="M299" s="157">
        <v>1164.7531558614796</v>
      </c>
    </row>
    <row r="300" spans="1:13" ht="13.8" x14ac:dyDescent="0.25">
      <c r="A300" s="95">
        <v>980</v>
      </c>
      <c r="B300" s="87" t="s">
        <v>298</v>
      </c>
      <c r="C300" s="96">
        <v>33352</v>
      </c>
      <c r="D300" s="154">
        <v>27284925.264105752</v>
      </c>
      <c r="E300" s="154">
        <v>4344511.9211390801</v>
      </c>
      <c r="F300" s="154">
        <v>1755043.9101209596</v>
      </c>
      <c r="G300" s="154">
        <v>423622.0263023749</v>
      </c>
      <c r="H300" s="155">
        <v>33808103.121668167</v>
      </c>
      <c r="I300" s="155">
        <v>1013.6754354062175</v>
      </c>
      <c r="J300" s="227">
        <v>-3582915</v>
      </c>
      <c r="K300" s="204">
        <v>-107.42729071719837</v>
      </c>
      <c r="L300" s="157">
        <v>30225188.121668167</v>
      </c>
      <c r="M300" s="157">
        <v>906.81437759858977</v>
      </c>
    </row>
    <row r="301" spans="1:13" ht="13.8" x14ac:dyDescent="0.25">
      <c r="A301" s="95">
        <v>981</v>
      </c>
      <c r="B301" s="87" t="s">
        <v>299</v>
      </c>
      <c r="C301" s="96">
        <v>2314</v>
      </c>
      <c r="D301" s="154">
        <v>1121477.8461737994</v>
      </c>
      <c r="E301" s="154">
        <v>491202.53962250683</v>
      </c>
      <c r="F301" s="154">
        <v>472278.85145890404</v>
      </c>
      <c r="G301" s="154">
        <v>258968.52821182716</v>
      </c>
      <c r="H301" s="155">
        <v>2343927.7654670374</v>
      </c>
      <c r="I301" s="155">
        <v>1012.9333472199816</v>
      </c>
      <c r="J301" s="227">
        <v>-529170</v>
      </c>
      <c r="K301" s="204">
        <v>-228.68193604148661</v>
      </c>
      <c r="L301" s="157">
        <v>1814757.7654670374</v>
      </c>
      <c r="M301" s="157">
        <v>752.49903434184853</v>
      </c>
    </row>
    <row r="302" spans="1:13" ht="13.8" x14ac:dyDescent="0.25">
      <c r="A302" s="95">
        <v>989</v>
      </c>
      <c r="B302" s="87" t="s">
        <v>300</v>
      </c>
      <c r="C302" s="96">
        <v>5522</v>
      </c>
      <c r="D302" s="154">
        <v>2863574.8422181765</v>
      </c>
      <c r="E302" s="154">
        <v>1167016.6658842149</v>
      </c>
      <c r="F302" s="154">
        <v>130112.45141753838</v>
      </c>
      <c r="G302" s="154">
        <v>149127.43198766364</v>
      </c>
      <c r="H302" s="155">
        <v>4309831.391507593</v>
      </c>
      <c r="I302" s="155">
        <v>780.48377245700703</v>
      </c>
      <c r="J302" s="227">
        <v>-386114</v>
      </c>
      <c r="K302" s="204">
        <v>-69.92285403839189</v>
      </c>
      <c r="L302" s="157">
        <v>3923717.391507593</v>
      </c>
      <c r="M302" s="157">
        <v>720.27261707852119</v>
      </c>
    </row>
    <row r="303" spans="1:13" ht="13.8" x14ac:dyDescent="0.25">
      <c r="A303" s="95">
        <v>992</v>
      </c>
      <c r="B303" s="87" t="s">
        <v>301</v>
      </c>
      <c r="C303" s="96">
        <v>18577</v>
      </c>
      <c r="D303" s="154">
        <v>7234356.7495439257</v>
      </c>
      <c r="E303" s="154">
        <v>3080220.6989508122</v>
      </c>
      <c r="F303" s="154">
        <v>4916899.7654698761</v>
      </c>
      <c r="G303" s="154">
        <v>4401356.3725887146</v>
      </c>
      <c r="H303" s="155">
        <v>19632833.586553328</v>
      </c>
      <c r="I303" s="155">
        <v>1056.8355270793631</v>
      </c>
      <c r="J303" s="227">
        <v>-844774</v>
      </c>
      <c r="K303" s="204">
        <v>-45.474188512676967</v>
      </c>
      <c r="L303" s="157">
        <v>18788059.586553328</v>
      </c>
      <c r="M303" s="157">
        <v>991.73863307064266</v>
      </c>
    </row>
    <row r="304" spans="1:13" ht="13.8" x14ac:dyDescent="0.25">
      <c r="A304" s="153"/>
      <c r="B304" s="152"/>
      <c r="C304" s="151"/>
      <c r="J304" s="150"/>
      <c r="K304" s="150"/>
    </row>
    <row r="305" spans="1:11" ht="13.8" x14ac:dyDescent="0.25">
      <c r="A305" s="153"/>
      <c r="B305" s="152"/>
      <c r="C305" s="151"/>
      <c r="J305" s="150"/>
      <c r="K305" s="150"/>
    </row>
    <row r="306" spans="1:11" ht="13.8" x14ac:dyDescent="0.25">
      <c r="A306" s="153"/>
      <c r="B306" s="152"/>
      <c r="C306" s="151"/>
      <c r="J306" s="150"/>
      <c r="K306" s="150"/>
    </row>
    <row r="307" spans="1:11" ht="13.8" x14ac:dyDescent="0.25">
      <c r="A307" s="153"/>
      <c r="B307" s="152"/>
      <c r="C307" s="151"/>
      <c r="J307" s="150"/>
      <c r="K307" s="150"/>
    </row>
    <row r="308" spans="1:11" ht="13.8" x14ac:dyDescent="0.25">
      <c r="A308" s="148"/>
      <c r="B308" s="144"/>
      <c r="C308" s="11"/>
      <c r="J308" s="150"/>
      <c r="K308" s="150"/>
    </row>
    <row r="309" spans="1:11" ht="13.8" x14ac:dyDescent="0.25">
      <c r="A309" s="148"/>
      <c r="B309" s="144"/>
      <c r="C309" s="11"/>
      <c r="J309" s="14"/>
      <c r="K309" s="14"/>
    </row>
    <row r="310" spans="1:11" ht="13.8" x14ac:dyDescent="0.25">
      <c r="A310" s="148"/>
      <c r="B310" s="144"/>
      <c r="C310" s="11"/>
      <c r="J310" s="14"/>
      <c r="K310" s="14"/>
    </row>
    <row r="311" spans="1:11" ht="13.8" x14ac:dyDescent="0.25">
      <c r="A311" s="148"/>
      <c r="B311" s="144"/>
      <c r="C311" s="11"/>
      <c r="J311" s="14"/>
      <c r="K311" s="14"/>
    </row>
    <row r="312" spans="1:11" ht="13.8" x14ac:dyDescent="0.25">
      <c r="A312" s="148"/>
      <c r="B312" s="144"/>
      <c r="C312" s="11"/>
      <c r="J312" s="14"/>
      <c r="K312" s="14"/>
    </row>
    <row r="313" spans="1:11" ht="13.8" x14ac:dyDescent="0.25">
      <c r="A313" s="148"/>
      <c r="B313" s="144"/>
      <c r="C313" s="11"/>
      <c r="J313" s="14"/>
      <c r="K313" s="14"/>
    </row>
    <row r="314" spans="1:11" ht="13.8" x14ac:dyDescent="0.25">
      <c r="A314" s="148"/>
      <c r="B314" s="144"/>
      <c r="C314" s="11"/>
      <c r="J314" s="14"/>
      <c r="K314" s="14"/>
    </row>
    <row r="315" spans="1:11" ht="13.8" x14ac:dyDescent="0.25">
      <c r="A315" s="148"/>
      <c r="B315" s="144"/>
      <c r="C315" s="11"/>
      <c r="J315" s="14"/>
      <c r="K315" s="14"/>
    </row>
    <row r="316" spans="1:11" ht="13.8" x14ac:dyDescent="0.25">
      <c r="A316" s="148"/>
      <c r="B316" s="144"/>
      <c r="C316" s="11"/>
      <c r="J316" s="14"/>
      <c r="K316" s="14"/>
    </row>
    <row r="317" spans="1:11" ht="13.8" x14ac:dyDescent="0.25">
      <c r="A317" s="148"/>
      <c r="B317" s="144"/>
      <c r="C317" s="11"/>
      <c r="J317" s="14"/>
      <c r="K317" s="14"/>
    </row>
    <row r="318" spans="1:11" ht="13.8" x14ac:dyDescent="0.25">
      <c r="A318" s="145"/>
      <c r="B318" s="144"/>
      <c r="C318" s="11"/>
      <c r="J318" s="14"/>
      <c r="K318" s="14"/>
    </row>
    <row r="319" spans="1:11" ht="13.8" x14ac:dyDescent="0.25">
      <c r="A319" s="145"/>
      <c r="B319" s="144"/>
      <c r="C319" s="11"/>
      <c r="J319" s="14"/>
      <c r="K319" s="14"/>
    </row>
    <row r="320" spans="1:11" ht="13.8" x14ac:dyDescent="0.25">
      <c r="A320" s="145"/>
      <c r="B320" s="147"/>
      <c r="C320" s="11"/>
      <c r="J320" s="14"/>
      <c r="K320" s="14"/>
    </row>
    <row r="321" spans="1:11" ht="13.8" x14ac:dyDescent="0.25">
      <c r="A321" s="145"/>
      <c r="B321" s="144"/>
      <c r="C321" s="11"/>
      <c r="J321" s="14"/>
      <c r="K321" s="14"/>
    </row>
    <row r="322" spans="1:11" ht="13.8" x14ac:dyDescent="0.25">
      <c r="A322" s="145"/>
      <c r="B322" s="144"/>
      <c r="C322" s="11"/>
      <c r="J322" s="14"/>
      <c r="K322" s="14"/>
    </row>
    <row r="323" spans="1:11" ht="13.8" x14ac:dyDescent="0.25">
      <c r="A323" s="145"/>
      <c r="B323" s="144"/>
      <c r="C323" s="11"/>
      <c r="J323" s="14"/>
      <c r="K323" s="14"/>
    </row>
    <row r="324" spans="1:11" ht="13.8" x14ac:dyDescent="0.25">
      <c r="A324" s="145"/>
      <c r="B324" s="144"/>
      <c r="C324" s="11"/>
      <c r="J324" s="14"/>
      <c r="K324" s="14"/>
    </row>
    <row r="325" spans="1:11" ht="13.8" x14ac:dyDescent="0.25">
      <c r="A325" s="145"/>
      <c r="B325" s="17"/>
      <c r="C325" s="11"/>
      <c r="J325" s="14"/>
      <c r="K325" s="14"/>
    </row>
    <row r="326" spans="1:11" ht="13.8" x14ac:dyDescent="0.25">
      <c r="A326" s="146"/>
      <c r="B326" s="17"/>
      <c r="C326" s="11"/>
      <c r="J326" s="14"/>
      <c r="K326" s="14"/>
    </row>
    <row r="327" spans="1:11" ht="13.8" x14ac:dyDescent="0.25">
      <c r="A327" s="145"/>
      <c r="B327" s="144"/>
      <c r="C327" s="11"/>
      <c r="J327" s="14"/>
      <c r="K327" s="14"/>
    </row>
    <row r="328" spans="1:11" ht="13.8" x14ac:dyDescent="0.25">
      <c r="A328" s="145"/>
      <c r="B328" s="144"/>
      <c r="C328" s="11"/>
      <c r="J328" s="14"/>
      <c r="K328" s="14"/>
    </row>
    <row r="329" spans="1:11" ht="13.8" x14ac:dyDescent="0.25">
      <c r="A329" s="145"/>
      <c r="B329" s="144"/>
      <c r="C329" s="11"/>
      <c r="J329" s="14"/>
      <c r="K329" s="14"/>
    </row>
    <row r="330" spans="1:11" ht="13.8" x14ac:dyDescent="0.25">
      <c r="A330" s="146"/>
      <c r="B330" s="144"/>
      <c r="C330" s="11"/>
      <c r="J330" s="14"/>
      <c r="K330" s="14"/>
    </row>
    <row r="331" spans="1:11" ht="13.8" x14ac:dyDescent="0.25">
      <c r="A331" s="145"/>
      <c r="B331" s="144"/>
      <c r="C331" s="11"/>
      <c r="J331" s="14"/>
      <c r="K331" s="14"/>
    </row>
    <row r="332" spans="1:11" ht="13.8" x14ac:dyDescent="0.25">
      <c r="A332" s="145"/>
      <c r="B332" s="144"/>
      <c r="C332" s="11"/>
      <c r="J332" s="14"/>
      <c r="K332" s="14"/>
    </row>
    <row r="333" spans="1:11" x14ac:dyDescent="0.25">
      <c r="A333" s="12"/>
    </row>
    <row r="334" spans="1:11" x14ac:dyDescent="0.25">
      <c r="A334" s="12"/>
      <c r="B334" s="13"/>
    </row>
  </sheetData>
  <autoFilter ref="A10:M10" xr:uid="{FD37D5CE-87BB-4973-93B7-66F1B733BDB1}">
    <sortState xmlns:xlrd2="http://schemas.microsoft.com/office/spreadsheetml/2017/richdata2" ref="A11:M303">
      <sortCondition ref="A10"/>
    </sortState>
  </autoFilter>
  <conditionalFormatting sqref="E10:I303 L10:M303">
    <cfRule type="cellIs" dxfId="10" priority="4" operator="lessThan">
      <formula>0</formula>
    </cfRule>
  </conditionalFormatting>
  <conditionalFormatting sqref="C10">
    <cfRule type="cellIs" dxfId="9" priority="3" operator="lessThan">
      <formula>0</formula>
    </cfRule>
  </conditionalFormatting>
  <conditionalFormatting sqref="J10:K303">
    <cfRule type="cellIs" dxfId="8" priority="2" operator="lessThan">
      <formula>0</formula>
    </cfRule>
  </conditionalFormatting>
  <conditionalFormatting sqref="J11:K303">
    <cfRule type="cellIs" dxfId="7" priority="1" operator="lessThan">
      <formula>0</formula>
    </cfRule>
  </conditionalFormatting>
  <hyperlinks>
    <hyperlink ref="A5" r:id="rId1" display="Kuntatalousohjelman painelaskelmakehikko 10/2021" xr:uid="{4EE2E13B-6551-4652-9AD1-A2FFF84A4321}"/>
    <hyperlink ref="A6" r:id="rId2" xr:uid="{468DF59C-D39F-4116-B235-C443D8C3CF3A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EB87C-A33D-4B4F-9462-48632EB4E479}">
  <sheetPr>
    <tabColor theme="2"/>
  </sheetPr>
  <dimension ref="A1:P365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O9" sqref="O9"/>
    </sheetView>
  </sheetViews>
  <sheetFormatPr defaultColWidth="9.109375" defaultRowHeight="13.8" x14ac:dyDescent="0.25"/>
  <cols>
    <col min="1" max="1" width="8.33203125" style="14" customWidth="1"/>
    <col min="2" max="2" width="15.5546875" style="9" bestFit="1" customWidth="1"/>
    <col min="3" max="3" width="9.88671875" style="247" bestFit="1" customWidth="1"/>
    <col min="4" max="4" width="18" style="18" customWidth="1"/>
    <col min="5" max="5" width="18.44140625" bestFit="1" customWidth="1"/>
    <col min="6" max="6" width="12.5546875" style="26" bestFit="1" customWidth="1"/>
    <col min="7" max="7" width="12.5546875" bestFit="1" customWidth="1"/>
    <col min="8" max="8" width="2.109375" style="246" customWidth="1"/>
    <col min="9" max="9" width="14.21875" style="27" customWidth="1"/>
    <col min="10" max="10" width="13.77734375" style="26" customWidth="1"/>
    <col min="11" max="16384" width="9.109375" style="1"/>
  </cols>
  <sheetData>
    <row r="1" spans="1:16" s="203" customFormat="1" ht="25.2" x14ac:dyDescent="0.25">
      <c r="A1" s="410" t="s">
        <v>714</v>
      </c>
      <c r="B1" s="411"/>
      <c r="C1" s="411"/>
      <c r="D1" s="412"/>
      <c r="E1" s="413"/>
      <c r="F1" s="414"/>
      <c r="G1" s="413"/>
      <c r="H1" s="413"/>
      <c r="I1" s="415"/>
      <c r="J1" s="414"/>
    </row>
    <row r="2" spans="1:16" s="19" customFormat="1" x14ac:dyDescent="0.25">
      <c r="A2" s="416" t="s">
        <v>726</v>
      </c>
      <c r="B2" s="144"/>
      <c r="C2" s="11"/>
      <c r="D2" s="143"/>
      <c r="E2" s="10"/>
      <c r="F2" s="11"/>
      <c r="G2" s="36"/>
      <c r="H2" s="33"/>
      <c r="I2" s="33"/>
      <c r="J2" s="10"/>
      <c r="K2" s="10"/>
      <c r="L2" s="10"/>
      <c r="M2" s="417"/>
      <c r="O2" s="10"/>
      <c r="P2" s="10"/>
    </row>
    <row r="3" spans="1:16" s="430" customFormat="1" x14ac:dyDescent="0.25">
      <c r="A3" s="36"/>
      <c r="B3" s="30"/>
      <c r="C3" s="33"/>
      <c r="D3" s="34"/>
      <c r="E3" s="36"/>
      <c r="F3" s="33"/>
      <c r="G3" s="36"/>
      <c r="H3" s="34"/>
      <c r="I3" s="34"/>
      <c r="J3" s="36"/>
      <c r="K3" s="36"/>
      <c r="L3" s="36"/>
      <c r="M3" s="424"/>
      <c r="N3" s="424"/>
      <c r="O3" s="36"/>
      <c r="P3" s="36"/>
    </row>
    <row r="4" spans="1:16" s="19" customFormat="1" x14ac:dyDescent="0.25">
      <c r="A4" s="418" t="s">
        <v>346</v>
      </c>
      <c r="B4" s="144"/>
      <c r="C4" s="11"/>
      <c r="D4" s="143"/>
      <c r="E4" s="10"/>
      <c r="F4" s="11"/>
      <c r="G4" s="36"/>
      <c r="H4" s="34"/>
      <c r="I4" s="34"/>
      <c r="O4" s="10"/>
      <c r="P4" s="10"/>
    </row>
    <row r="5" spans="1:16" s="19" customFormat="1" x14ac:dyDescent="0.25">
      <c r="A5" s="388" t="s">
        <v>699</v>
      </c>
      <c r="B5" s="419"/>
      <c r="C5" s="420"/>
      <c r="D5" s="421"/>
      <c r="E5" s="81"/>
      <c r="F5" s="422"/>
      <c r="G5" s="81"/>
      <c r="H5" s="234"/>
      <c r="I5" s="423"/>
      <c r="N5" s="424"/>
      <c r="O5" s="10"/>
      <c r="P5" s="10"/>
    </row>
    <row r="6" spans="1:16" s="19" customFormat="1" x14ac:dyDescent="0.25">
      <c r="A6" s="425" t="s">
        <v>683</v>
      </c>
      <c r="B6" s="426"/>
      <c r="C6" s="427"/>
      <c r="D6" s="229"/>
      <c r="E6" s="228"/>
      <c r="F6" s="228"/>
      <c r="G6" s="228"/>
      <c r="H6" s="229"/>
      <c r="I6" s="428"/>
      <c r="N6" s="15"/>
      <c r="O6" s="10"/>
      <c r="P6" s="10"/>
    </row>
    <row r="7" spans="1:16" x14ac:dyDescent="0.25">
      <c r="A7" s="195"/>
      <c r="D7" s="17"/>
      <c r="F7" s="15"/>
      <c r="I7" s="20"/>
      <c r="J7" s="15"/>
    </row>
    <row r="8" spans="1:16" x14ac:dyDescent="0.25">
      <c r="B8"/>
      <c r="C8" s="246"/>
      <c r="D8" s="17"/>
      <c r="F8" s="15"/>
      <c r="I8" s="20"/>
      <c r="J8" s="15"/>
    </row>
    <row r="9" spans="1:16" ht="55.2" x14ac:dyDescent="0.25">
      <c r="A9" s="407" t="s">
        <v>302</v>
      </c>
      <c r="B9" s="407" t="s">
        <v>7</v>
      </c>
      <c r="C9" s="297" t="s">
        <v>719</v>
      </c>
      <c r="D9" s="386" t="s">
        <v>715</v>
      </c>
      <c r="E9" s="243" t="s">
        <v>716</v>
      </c>
      <c r="F9" s="387" t="s">
        <v>717</v>
      </c>
      <c r="G9" s="243" t="s">
        <v>718</v>
      </c>
      <c r="H9" s="297"/>
      <c r="I9" s="115" t="s">
        <v>700</v>
      </c>
      <c r="J9" s="115" t="s">
        <v>701</v>
      </c>
    </row>
    <row r="10" spans="1:16" s="300" customFormat="1" ht="29.4" customHeight="1" thickBot="1" x14ac:dyDescent="0.3">
      <c r="A10" s="466">
        <v>0</v>
      </c>
      <c r="B10" s="467" t="s">
        <v>678</v>
      </c>
      <c r="C10" s="445">
        <v>5503664</v>
      </c>
      <c r="D10" s="448">
        <v>3357966963.4147716</v>
      </c>
      <c r="E10" s="458">
        <v>3522141173.5243173</v>
      </c>
      <c r="F10" s="404">
        <v>610.13298839005643</v>
      </c>
      <c r="G10" s="458">
        <v>640.18482333302279</v>
      </c>
      <c r="H10" s="468"/>
      <c r="I10" s="469">
        <v>10603578534.297905</v>
      </c>
      <c r="J10" s="470">
        <v>1926.6398774158279</v>
      </c>
    </row>
    <row r="11" spans="1:16" s="49" customFormat="1" x14ac:dyDescent="0.25">
      <c r="A11" s="459">
        <v>890</v>
      </c>
      <c r="B11" s="460" t="s">
        <v>278</v>
      </c>
      <c r="C11" s="322">
        <v>1219</v>
      </c>
      <c r="D11" s="461">
        <v>4286529.4307820667</v>
      </c>
      <c r="E11" s="453">
        <v>4462046.776666333</v>
      </c>
      <c r="F11" s="462">
        <v>3516.4310342756903</v>
      </c>
      <c r="G11" s="453">
        <v>3293.6634755261134</v>
      </c>
      <c r="H11" s="463"/>
      <c r="I11" s="464">
        <v>8068959.9165419266</v>
      </c>
      <c r="J11" s="465">
        <v>6619.3272490089639</v>
      </c>
      <c r="K11" s="292"/>
      <c r="L11" s="292"/>
    </row>
    <row r="12" spans="1:16" s="29" customFormat="1" x14ac:dyDescent="0.25">
      <c r="A12" s="408">
        <v>732</v>
      </c>
      <c r="B12" s="409" t="s">
        <v>231</v>
      </c>
      <c r="C12" s="96">
        <v>3407</v>
      </c>
      <c r="D12" s="291">
        <v>5061507.3161256807</v>
      </c>
      <c r="E12" s="155">
        <v>5465387.5302657904</v>
      </c>
      <c r="F12" s="254">
        <v>1485.6199929925685</v>
      </c>
      <c r="G12" s="155">
        <v>1533.086742079774</v>
      </c>
      <c r="H12" s="298"/>
      <c r="I12" s="384">
        <v>21592153.398382038</v>
      </c>
      <c r="J12" s="385">
        <v>6337.5853825600343</v>
      </c>
    </row>
    <row r="13" spans="1:16" s="54" customFormat="1" x14ac:dyDescent="0.25">
      <c r="A13" s="408">
        <v>620</v>
      </c>
      <c r="B13" s="409" t="s">
        <v>203</v>
      </c>
      <c r="C13" s="96">
        <v>2491</v>
      </c>
      <c r="D13" s="291">
        <v>3654525.1301702186</v>
      </c>
      <c r="E13" s="155">
        <v>3732743.5509292278</v>
      </c>
      <c r="F13" s="254">
        <v>1467.0915817624323</v>
      </c>
      <c r="G13" s="155">
        <v>1466.8211766074778</v>
      </c>
      <c r="H13" s="298"/>
      <c r="I13" s="384">
        <v>15314678.397614606</v>
      </c>
      <c r="J13" s="385">
        <v>6148.0041740725037</v>
      </c>
      <c r="K13" s="292"/>
      <c r="L13" s="292"/>
    </row>
    <row r="14" spans="1:16" x14ac:dyDescent="0.25">
      <c r="A14" s="408">
        <v>614</v>
      </c>
      <c r="B14" s="409" t="s">
        <v>199</v>
      </c>
      <c r="C14" s="96">
        <v>3117</v>
      </c>
      <c r="D14" s="291">
        <v>2215822.8838384366</v>
      </c>
      <c r="E14" s="155">
        <v>2356796.6553462744</v>
      </c>
      <c r="F14" s="254">
        <v>710.8831837787734</v>
      </c>
      <c r="G14" s="155">
        <v>740.41695712103763</v>
      </c>
      <c r="H14" s="298"/>
      <c r="I14" s="384">
        <v>18626130.500620604</v>
      </c>
      <c r="J14" s="385">
        <v>5975.6594483864628</v>
      </c>
      <c r="K14" s="3"/>
      <c r="L14" s="3"/>
    </row>
    <row r="15" spans="1:16" x14ac:dyDescent="0.25">
      <c r="A15" s="408">
        <v>683</v>
      </c>
      <c r="B15" s="409" t="s">
        <v>216</v>
      </c>
      <c r="C15" s="96">
        <v>3712</v>
      </c>
      <c r="D15" s="291">
        <v>7278890.0940266615</v>
      </c>
      <c r="E15" s="155">
        <v>7328342.4304492949</v>
      </c>
      <c r="F15" s="254">
        <v>1960.9078917097688</v>
      </c>
      <c r="G15" s="155">
        <v>1957.323122427073</v>
      </c>
      <c r="H15" s="298"/>
      <c r="I15" s="384">
        <v>21507251.192553002</v>
      </c>
      <c r="J15" s="385">
        <v>5793.9793083386321</v>
      </c>
      <c r="K15" s="3"/>
      <c r="L15" s="3"/>
    </row>
    <row r="16" spans="1:16" x14ac:dyDescent="0.25">
      <c r="A16" s="408">
        <v>921</v>
      </c>
      <c r="B16" s="409" t="s">
        <v>286</v>
      </c>
      <c r="C16" s="96">
        <v>1972</v>
      </c>
      <c r="D16" s="291">
        <v>3230718.6077636625</v>
      </c>
      <c r="E16" s="155">
        <v>3324914.635348693</v>
      </c>
      <c r="F16" s="254">
        <v>1638.2954400424253</v>
      </c>
      <c r="G16" s="155">
        <v>1597.3740544364568</v>
      </c>
      <c r="H16" s="298"/>
      <c r="I16" s="384">
        <v>11388334.51267026</v>
      </c>
      <c r="J16" s="385">
        <v>5775.0175013540875</v>
      </c>
      <c r="K16" s="3"/>
      <c r="L16" s="3"/>
    </row>
    <row r="17" spans="1:12" x14ac:dyDescent="0.25">
      <c r="A17" s="408">
        <v>785</v>
      </c>
      <c r="B17" s="409" t="s">
        <v>255</v>
      </c>
      <c r="C17" s="96">
        <v>2737</v>
      </c>
      <c r="D17" s="291">
        <v>4698733.4781302437</v>
      </c>
      <c r="E17" s="155">
        <v>4599310.5409133937</v>
      </c>
      <c r="F17" s="254">
        <v>1716.7458816698004</v>
      </c>
      <c r="G17" s="155">
        <v>1658.4042897016418</v>
      </c>
      <c r="H17" s="298"/>
      <c r="I17" s="384">
        <v>15258185.381058546</v>
      </c>
      <c r="J17" s="385">
        <v>5574.7845747382335</v>
      </c>
      <c r="K17" s="3"/>
      <c r="L17" s="3"/>
    </row>
    <row r="18" spans="1:12" x14ac:dyDescent="0.25">
      <c r="A18" s="408">
        <v>105</v>
      </c>
      <c r="B18" s="409" t="s">
        <v>41</v>
      </c>
      <c r="C18" s="96">
        <v>2199</v>
      </c>
      <c r="D18" s="291">
        <v>3538004.9999764254</v>
      </c>
      <c r="E18" s="155">
        <v>3539716.5373867103</v>
      </c>
      <c r="F18" s="254">
        <v>1608.9154160875059</v>
      </c>
      <c r="G18" s="155">
        <v>1604.5245736183313</v>
      </c>
      <c r="H18" s="298"/>
      <c r="I18" s="384">
        <v>12176210.836082686</v>
      </c>
      <c r="J18" s="385">
        <v>5537.1581792099523</v>
      </c>
      <c r="K18" s="3"/>
      <c r="L18" s="3"/>
    </row>
    <row r="19" spans="1:12" x14ac:dyDescent="0.25">
      <c r="A19" s="408">
        <v>583</v>
      </c>
      <c r="B19" s="409" t="s">
        <v>185</v>
      </c>
      <c r="C19" s="96">
        <v>931</v>
      </c>
      <c r="D19" s="291">
        <v>-117620.4284429393</v>
      </c>
      <c r="E19" s="155">
        <v>7177.3921098221326</v>
      </c>
      <c r="F19" s="254">
        <v>-126.33773194730323</v>
      </c>
      <c r="G19" s="155">
        <v>-66.445336079675471</v>
      </c>
      <c r="H19" s="298"/>
      <c r="I19" s="384">
        <v>5149285.1073636468</v>
      </c>
      <c r="J19" s="385">
        <v>5530.9184826677192</v>
      </c>
      <c r="K19" s="3"/>
      <c r="L19" s="3"/>
    </row>
    <row r="20" spans="1:12" x14ac:dyDescent="0.25">
      <c r="A20" s="408">
        <v>47</v>
      </c>
      <c r="B20" s="409" t="s">
        <v>17</v>
      </c>
      <c r="C20" s="96">
        <v>1808</v>
      </c>
      <c r="D20" s="291">
        <v>3762743.3226079131</v>
      </c>
      <c r="E20" s="155">
        <v>3911104.1156936567</v>
      </c>
      <c r="F20" s="254">
        <v>2081.1633421503943</v>
      </c>
      <c r="G20" s="155">
        <v>2194.512232131447</v>
      </c>
      <c r="H20" s="298"/>
      <c r="I20" s="384">
        <v>9869742.7593592536</v>
      </c>
      <c r="J20" s="385">
        <v>5458.9285173447197</v>
      </c>
      <c r="K20" s="3"/>
      <c r="L20" s="3"/>
    </row>
    <row r="21" spans="1:12" x14ac:dyDescent="0.25">
      <c r="A21" s="408">
        <v>687</v>
      </c>
      <c r="B21" s="409" t="s">
        <v>219</v>
      </c>
      <c r="C21" s="96">
        <v>1561</v>
      </c>
      <c r="D21" s="291">
        <v>653247.79003112228</v>
      </c>
      <c r="E21" s="155">
        <v>558469.57868455863</v>
      </c>
      <c r="F21" s="254">
        <v>418.4803267335825</v>
      </c>
      <c r="G21" s="155">
        <v>371.88249755577107</v>
      </c>
      <c r="H21" s="298"/>
      <c r="I21" s="384">
        <v>8345950.150626393</v>
      </c>
      <c r="J21" s="385">
        <v>5346.5407755454153</v>
      </c>
      <c r="K21" s="3"/>
      <c r="L21" s="3"/>
    </row>
    <row r="22" spans="1:12" x14ac:dyDescent="0.25">
      <c r="A22" s="408">
        <v>976</v>
      </c>
      <c r="B22" s="409" t="s">
        <v>296</v>
      </c>
      <c r="C22" s="96">
        <v>3890</v>
      </c>
      <c r="D22" s="291">
        <v>5098910.5495726736</v>
      </c>
      <c r="E22" s="155">
        <v>5410084.5420912281</v>
      </c>
      <c r="F22" s="254">
        <v>1310.7739201986308</v>
      </c>
      <c r="G22" s="155">
        <v>1471.9782884553285</v>
      </c>
      <c r="H22" s="298"/>
      <c r="I22" s="384">
        <v>20631340.749633305</v>
      </c>
      <c r="J22" s="385">
        <v>5303.6865680291276</v>
      </c>
      <c r="K22" s="3"/>
      <c r="L22" s="3"/>
    </row>
    <row r="23" spans="1:12" x14ac:dyDescent="0.25">
      <c r="A23" s="408">
        <v>595</v>
      </c>
      <c r="B23" s="409" t="s">
        <v>190</v>
      </c>
      <c r="C23" s="96">
        <v>4321</v>
      </c>
      <c r="D23" s="291">
        <v>5505206.7332443586</v>
      </c>
      <c r="E23" s="155">
        <v>5632353.1157329241</v>
      </c>
      <c r="F23" s="254">
        <v>1274.0584895265815</v>
      </c>
      <c r="G23" s="155">
        <v>1305.0833408315032</v>
      </c>
      <c r="H23" s="298"/>
      <c r="I23" s="384">
        <v>22808940.062660571</v>
      </c>
      <c r="J23" s="385">
        <v>5278.6253327147815</v>
      </c>
      <c r="K23" s="3"/>
      <c r="L23" s="3"/>
    </row>
    <row r="24" spans="1:12" x14ac:dyDescent="0.25">
      <c r="A24" s="408">
        <v>832</v>
      </c>
      <c r="B24" s="409" t="s">
        <v>259</v>
      </c>
      <c r="C24" s="96">
        <v>3916</v>
      </c>
      <c r="D24" s="291">
        <v>9799934.4423861876</v>
      </c>
      <c r="E24" s="155">
        <v>9685057.3789076097</v>
      </c>
      <c r="F24" s="254">
        <v>2502.536885185441</v>
      </c>
      <c r="G24" s="155">
        <v>2463.6540804156307</v>
      </c>
      <c r="H24" s="298"/>
      <c r="I24" s="384">
        <v>20470851.814479448</v>
      </c>
      <c r="J24" s="385">
        <v>5227.49024884562</v>
      </c>
      <c r="K24" s="3"/>
      <c r="L24" s="3"/>
    </row>
    <row r="25" spans="1:12" x14ac:dyDescent="0.25">
      <c r="A25" s="408">
        <v>615</v>
      </c>
      <c r="B25" s="409" t="s">
        <v>200</v>
      </c>
      <c r="C25" s="96">
        <v>7779</v>
      </c>
      <c r="D25" s="291">
        <v>14810257.075567324</v>
      </c>
      <c r="E25" s="155">
        <v>15048024.726785764</v>
      </c>
      <c r="F25" s="254">
        <v>1903.8767290869423</v>
      </c>
      <c r="G25" s="155">
        <v>1920.8012246800056</v>
      </c>
      <c r="H25" s="298"/>
      <c r="I25" s="384">
        <v>39882867.45257692</v>
      </c>
      <c r="J25" s="385">
        <v>5126.9915737982928</v>
      </c>
      <c r="K25" s="3"/>
      <c r="L25" s="3"/>
    </row>
    <row r="26" spans="1:12" x14ac:dyDescent="0.25">
      <c r="A26" s="408">
        <v>854</v>
      </c>
      <c r="B26" s="409" t="s">
        <v>271</v>
      </c>
      <c r="C26" s="96">
        <v>3304</v>
      </c>
      <c r="D26" s="291">
        <v>5237759.0183417322</v>
      </c>
      <c r="E26" s="155">
        <v>4902266.275884998</v>
      </c>
      <c r="F26" s="254">
        <v>1585.2781532511297</v>
      </c>
      <c r="G26" s="155">
        <v>1514.1928801104716</v>
      </c>
      <c r="H26" s="298"/>
      <c r="I26" s="384">
        <v>16930273.166603412</v>
      </c>
      <c r="J26" s="385">
        <v>5124.1746872286358</v>
      </c>
      <c r="K26" s="3"/>
      <c r="L26" s="3"/>
    </row>
    <row r="27" spans="1:12" x14ac:dyDescent="0.25">
      <c r="A27" s="408">
        <v>584</v>
      </c>
      <c r="B27" s="409" t="s">
        <v>186</v>
      </c>
      <c r="C27" s="96">
        <v>2706</v>
      </c>
      <c r="D27" s="291">
        <v>5265959.8321352182</v>
      </c>
      <c r="E27" s="155">
        <v>5326694.628025976</v>
      </c>
      <c r="F27" s="254">
        <v>1946.0309800943157</v>
      </c>
      <c r="G27" s="155">
        <v>1939.9858196696139</v>
      </c>
      <c r="H27" s="298"/>
      <c r="I27" s="384">
        <v>13688383.096472498</v>
      </c>
      <c r="J27" s="385">
        <v>5058.5303386816331</v>
      </c>
      <c r="K27" s="3"/>
      <c r="L27" s="3"/>
    </row>
    <row r="28" spans="1:12" x14ac:dyDescent="0.25">
      <c r="A28" s="408">
        <v>146</v>
      </c>
      <c r="B28" s="409" t="s">
        <v>51</v>
      </c>
      <c r="C28" s="96">
        <v>4749</v>
      </c>
      <c r="D28" s="291">
        <v>7177553.4382664626</v>
      </c>
      <c r="E28" s="155">
        <v>7188987.9309304431</v>
      </c>
      <c r="F28" s="254">
        <v>1511.3820674387161</v>
      </c>
      <c r="G28" s="155">
        <v>1475.2848875406282</v>
      </c>
      <c r="H28" s="298"/>
      <c r="I28" s="384">
        <v>23340314.747549634</v>
      </c>
      <c r="J28" s="385">
        <v>4914.7851647819825</v>
      </c>
      <c r="K28" s="3"/>
      <c r="L28" s="3"/>
    </row>
    <row r="29" spans="1:12" x14ac:dyDescent="0.25">
      <c r="A29" s="408">
        <v>317</v>
      </c>
      <c r="B29" s="409" t="s">
        <v>121</v>
      </c>
      <c r="C29" s="96">
        <v>2538</v>
      </c>
      <c r="D29" s="291">
        <v>5374647.7433774406</v>
      </c>
      <c r="E29" s="155">
        <v>5555617.0869518379</v>
      </c>
      <c r="F29" s="254">
        <v>2117.6705056648702</v>
      </c>
      <c r="G29" s="155">
        <v>2170.5295850874068</v>
      </c>
      <c r="H29" s="298"/>
      <c r="I29" s="384">
        <v>12418002.834477181</v>
      </c>
      <c r="J29" s="385">
        <v>4892.8301160272576</v>
      </c>
      <c r="K29" s="3"/>
      <c r="L29" s="3"/>
    </row>
    <row r="30" spans="1:12" x14ac:dyDescent="0.25">
      <c r="A30" s="408">
        <v>601</v>
      </c>
      <c r="B30" s="409" t="s">
        <v>193</v>
      </c>
      <c r="C30" s="96">
        <v>3931</v>
      </c>
      <c r="D30" s="291">
        <v>7015563.0693295952</v>
      </c>
      <c r="E30" s="155">
        <v>7056874.0909367865</v>
      </c>
      <c r="F30" s="254">
        <v>1784.6764358508256</v>
      </c>
      <c r="G30" s="155">
        <v>1788.6591429500859</v>
      </c>
      <c r="H30" s="298"/>
      <c r="I30" s="384">
        <v>19225124.367527537</v>
      </c>
      <c r="J30" s="385">
        <v>4890.6447131843133</v>
      </c>
      <c r="K30" s="3"/>
      <c r="L30" s="3"/>
    </row>
    <row r="31" spans="1:12" x14ac:dyDescent="0.25">
      <c r="A31" s="408">
        <v>697</v>
      </c>
      <c r="B31" s="409" t="s">
        <v>223</v>
      </c>
      <c r="C31" s="96">
        <v>1235</v>
      </c>
      <c r="D31" s="291">
        <v>626070.68036391539</v>
      </c>
      <c r="E31" s="155">
        <v>744505.82355168462</v>
      </c>
      <c r="F31" s="254">
        <v>506.93982215701652</v>
      </c>
      <c r="G31" s="155">
        <v>593.36099073010905</v>
      </c>
      <c r="H31" s="298"/>
      <c r="I31" s="384">
        <v>6024391.1974680498</v>
      </c>
      <c r="J31" s="385">
        <v>4878.0495526057084</v>
      </c>
      <c r="K31" s="3"/>
      <c r="L31" s="3"/>
    </row>
    <row r="32" spans="1:12" x14ac:dyDescent="0.25">
      <c r="A32" s="408">
        <v>265</v>
      </c>
      <c r="B32" s="409" t="s">
        <v>99</v>
      </c>
      <c r="C32" s="96">
        <v>1107</v>
      </c>
      <c r="D32" s="291">
        <v>1233979.2911711205</v>
      </c>
      <c r="E32" s="155">
        <v>1112225.2704968897</v>
      </c>
      <c r="F32" s="254">
        <v>1114.7057734156463</v>
      </c>
      <c r="G32" s="155">
        <v>1016.9722407379311</v>
      </c>
      <c r="H32" s="298"/>
      <c r="I32" s="384">
        <v>5396780.1892222883</v>
      </c>
      <c r="J32" s="385">
        <v>4875.1401889993567</v>
      </c>
      <c r="K32" s="3"/>
      <c r="L32" s="3"/>
    </row>
    <row r="33" spans="1:12" x14ac:dyDescent="0.25">
      <c r="A33" s="408">
        <v>256</v>
      </c>
      <c r="B33" s="409" t="s">
        <v>94</v>
      </c>
      <c r="C33" s="96">
        <v>1597</v>
      </c>
      <c r="D33" s="291">
        <v>2620342.2955756425</v>
      </c>
      <c r="E33" s="155">
        <v>2544039.192186723</v>
      </c>
      <c r="F33" s="254">
        <v>1640.7904167662132</v>
      </c>
      <c r="G33" s="155">
        <v>1620.2725060655746</v>
      </c>
      <c r="H33" s="298"/>
      <c r="I33" s="384">
        <v>7783928.2901768759</v>
      </c>
      <c r="J33" s="385">
        <v>4874.0941078126962</v>
      </c>
      <c r="K33" s="3"/>
      <c r="L33" s="3"/>
    </row>
    <row r="34" spans="1:12" x14ac:dyDescent="0.25">
      <c r="A34" s="408">
        <v>176</v>
      </c>
      <c r="B34" s="409" t="s">
        <v>62</v>
      </c>
      <c r="C34" s="96">
        <v>4527</v>
      </c>
      <c r="D34" s="291">
        <v>3115121.7178705949</v>
      </c>
      <c r="E34" s="155">
        <v>2916784.0016661272</v>
      </c>
      <c r="F34" s="254">
        <v>688.12054735378729</v>
      </c>
      <c r="G34" s="155">
        <v>646.95427472191898</v>
      </c>
      <c r="H34" s="298"/>
      <c r="I34" s="384">
        <v>22037016.177472126</v>
      </c>
      <c r="J34" s="385">
        <v>4867.9072625297385</v>
      </c>
      <c r="K34" s="3"/>
      <c r="L34" s="3"/>
    </row>
    <row r="35" spans="1:12" x14ac:dyDescent="0.25">
      <c r="A35" s="408">
        <v>889</v>
      </c>
      <c r="B35" s="409" t="s">
        <v>277</v>
      </c>
      <c r="C35" s="96">
        <v>2619</v>
      </c>
      <c r="D35" s="291">
        <v>5030834.6921536084</v>
      </c>
      <c r="E35" s="155">
        <v>4977797.0821043169</v>
      </c>
      <c r="F35" s="254">
        <v>1920.8990806237528</v>
      </c>
      <c r="G35" s="155">
        <v>1906.2039259657568</v>
      </c>
      <c r="H35" s="298"/>
      <c r="I35" s="384">
        <v>12662495.356659736</v>
      </c>
      <c r="J35" s="385">
        <v>4834.8588608857335</v>
      </c>
      <c r="K35" s="3"/>
      <c r="L35" s="3"/>
    </row>
    <row r="36" spans="1:12" x14ac:dyDescent="0.25">
      <c r="A36" s="408">
        <v>216</v>
      </c>
      <c r="B36" s="409" t="s">
        <v>76</v>
      </c>
      <c r="C36" s="96">
        <v>1323</v>
      </c>
      <c r="D36" s="291">
        <v>1361382.5287605987</v>
      </c>
      <c r="E36" s="155">
        <v>1370642.0024781828</v>
      </c>
      <c r="F36" s="254">
        <v>1029.0117375363559</v>
      </c>
      <c r="G36" s="155">
        <v>1087.8185959774623</v>
      </c>
      <c r="H36" s="298"/>
      <c r="I36" s="384">
        <v>6380498.5945718288</v>
      </c>
      <c r="J36" s="385">
        <v>4822.7502604473384</v>
      </c>
      <c r="K36" s="3"/>
      <c r="L36" s="3"/>
    </row>
    <row r="37" spans="1:12" x14ac:dyDescent="0.25">
      <c r="A37" s="408">
        <v>707</v>
      </c>
      <c r="B37" s="409" t="s">
        <v>228</v>
      </c>
      <c r="C37" s="96">
        <v>2066</v>
      </c>
      <c r="D37" s="291">
        <v>1064031.2644440685</v>
      </c>
      <c r="E37" s="155">
        <v>993376.15206605243</v>
      </c>
      <c r="F37" s="254">
        <v>515.01997310942329</v>
      </c>
      <c r="G37" s="155">
        <v>481.29000584029643</v>
      </c>
      <c r="H37" s="298"/>
      <c r="I37" s="384">
        <v>9918983.4159166235</v>
      </c>
      <c r="J37" s="385">
        <v>4801.0568324862652</v>
      </c>
      <c r="K37" s="3"/>
      <c r="L37" s="3"/>
    </row>
    <row r="38" spans="1:12" x14ac:dyDescent="0.25">
      <c r="A38" s="408">
        <v>791</v>
      </c>
      <c r="B38" s="409" t="s">
        <v>257</v>
      </c>
      <c r="C38" s="96">
        <v>5203</v>
      </c>
      <c r="D38" s="291">
        <v>8146552.7617319459</v>
      </c>
      <c r="E38" s="155">
        <v>8036337.8047782173</v>
      </c>
      <c r="F38" s="254">
        <v>1565.7414494968184</v>
      </c>
      <c r="G38" s="155">
        <v>1507.8204506588922</v>
      </c>
      <c r="H38" s="298"/>
      <c r="I38" s="384">
        <v>24958242.332199261</v>
      </c>
      <c r="J38" s="385">
        <v>4796.8945477992047</v>
      </c>
      <c r="K38" s="3"/>
      <c r="L38" s="3"/>
    </row>
    <row r="39" spans="1:12" x14ac:dyDescent="0.25">
      <c r="A39" s="408">
        <v>742</v>
      </c>
      <c r="B39" s="409" t="s">
        <v>236</v>
      </c>
      <c r="C39" s="96">
        <v>1009</v>
      </c>
      <c r="D39" s="291">
        <v>1096463.7588388568</v>
      </c>
      <c r="E39" s="155">
        <v>1069905.9820180216</v>
      </c>
      <c r="F39" s="254">
        <v>1086.6836063814239</v>
      </c>
      <c r="G39" s="155">
        <v>1008.0198037839659</v>
      </c>
      <c r="H39" s="298"/>
      <c r="I39" s="384">
        <v>4814045.3045844706</v>
      </c>
      <c r="J39" s="385">
        <v>4771.1053563770765</v>
      </c>
      <c r="K39" s="3"/>
      <c r="L39" s="3"/>
    </row>
    <row r="40" spans="1:12" x14ac:dyDescent="0.25">
      <c r="A40" s="408">
        <v>691</v>
      </c>
      <c r="B40" s="409" t="s">
        <v>221</v>
      </c>
      <c r="C40" s="96">
        <v>2710</v>
      </c>
      <c r="D40" s="291">
        <v>3743832.8128723539</v>
      </c>
      <c r="E40" s="155">
        <v>3596071.2791038984</v>
      </c>
      <c r="F40" s="254">
        <v>1381.4881228311269</v>
      </c>
      <c r="G40" s="155">
        <v>1290.6274092634312</v>
      </c>
      <c r="H40" s="298"/>
      <c r="I40" s="384">
        <v>12747917.740409937</v>
      </c>
      <c r="J40" s="385">
        <v>4704.0286864981317</v>
      </c>
      <c r="K40" s="3"/>
      <c r="L40" s="3"/>
    </row>
    <row r="41" spans="1:12" x14ac:dyDescent="0.25">
      <c r="A41" s="408">
        <v>218</v>
      </c>
      <c r="B41" s="409" t="s">
        <v>78</v>
      </c>
      <c r="C41" s="96">
        <v>1207</v>
      </c>
      <c r="D41" s="291">
        <v>1211416.5230579593</v>
      </c>
      <c r="E41" s="155">
        <v>1060354.7936062256</v>
      </c>
      <c r="F41" s="254">
        <v>1003.6590911830649</v>
      </c>
      <c r="G41" s="155">
        <v>869.65931533241576</v>
      </c>
      <c r="H41" s="298"/>
      <c r="I41" s="384">
        <v>5615923.3322024038</v>
      </c>
      <c r="J41" s="385">
        <v>4652.7948071270948</v>
      </c>
      <c r="K41" s="3"/>
      <c r="L41" s="3"/>
    </row>
    <row r="42" spans="1:12" x14ac:dyDescent="0.25">
      <c r="A42" s="408">
        <v>777</v>
      </c>
      <c r="B42" s="409" t="s">
        <v>251</v>
      </c>
      <c r="C42" s="96">
        <v>7594</v>
      </c>
      <c r="D42" s="291">
        <v>11250983.445775619</v>
      </c>
      <c r="E42" s="155">
        <v>10858959.485038038</v>
      </c>
      <c r="F42" s="254">
        <v>1481.5622130333973</v>
      </c>
      <c r="G42" s="155">
        <v>1436.5622182035868</v>
      </c>
      <c r="H42" s="298"/>
      <c r="I42" s="384">
        <v>35333256.914886296</v>
      </c>
      <c r="J42" s="385">
        <v>4652.7860040671976</v>
      </c>
      <c r="K42" s="3"/>
      <c r="L42" s="3"/>
    </row>
    <row r="43" spans="1:12" x14ac:dyDescent="0.25">
      <c r="A43" s="408">
        <v>541</v>
      </c>
      <c r="B43" s="409" t="s">
        <v>172</v>
      </c>
      <c r="C43" s="96">
        <v>9501</v>
      </c>
      <c r="D43" s="291">
        <v>14849422.2556409</v>
      </c>
      <c r="E43" s="155">
        <v>15015811.000376819</v>
      </c>
      <c r="F43" s="254">
        <v>1562.9325603242712</v>
      </c>
      <c r="G43" s="155">
        <v>1577.7113988397871</v>
      </c>
      <c r="H43" s="298"/>
      <c r="I43" s="384">
        <v>43535230.689036682</v>
      </c>
      <c r="J43" s="385">
        <v>4582.1735279482882</v>
      </c>
      <c r="K43" s="3"/>
      <c r="L43" s="3"/>
    </row>
    <row r="44" spans="1:12" x14ac:dyDescent="0.25">
      <c r="A44" s="408">
        <v>768</v>
      </c>
      <c r="B44" s="409" t="s">
        <v>250</v>
      </c>
      <c r="C44" s="96">
        <v>2482</v>
      </c>
      <c r="D44" s="291">
        <v>2622731.5175856818</v>
      </c>
      <c r="E44" s="155">
        <v>2707067.8204169413</v>
      </c>
      <c r="F44" s="254">
        <v>1056.7008531771482</v>
      </c>
      <c r="G44" s="155">
        <v>1112.9487592332559</v>
      </c>
      <c r="H44" s="298"/>
      <c r="I44" s="384">
        <v>11309200.716429744</v>
      </c>
      <c r="J44" s="385">
        <v>4556.4869929209281</v>
      </c>
      <c r="K44" s="3"/>
      <c r="L44" s="3"/>
    </row>
    <row r="45" spans="1:12" x14ac:dyDescent="0.25">
      <c r="A45" s="408">
        <v>857</v>
      </c>
      <c r="B45" s="409" t="s">
        <v>272</v>
      </c>
      <c r="C45" s="96">
        <v>2433</v>
      </c>
      <c r="D45" s="291">
        <v>1291768.9469112167</v>
      </c>
      <c r="E45" s="155">
        <v>1046190.8206566373</v>
      </c>
      <c r="F45" s="254">
        <v>530.93668183773809</v>
      </c>
      <c r="G45" s="155">
        <v>353.17337470474195</v>
      </c>
      <c r="H45" s="298"/>
      <c r="I45" s="384">
        <v>11078026.165066611</v>
      </c>
      <c r="J45" s="385">
        <v>4553.2372236196506</v>
      </c>
      <c r="K45" s="3"/>
      <c r="L45" s="3"/>
    </row>
    <row r="46" spans="1:12" x14ac:dyDescent="0.25">
      <c r="A46" s="408">
        <v>844</v>
      </c>
      <c r="B46" s="409" t="s">
        <v>263</v>
      </c>
      <c r="C46" s="96">
        <v>1503</v>
      </c>
      <c r="D46" s="291">
        <v>721450.73706880491</v>
      </c>
      <c r="E46" s="155">
        <v>804382.97624350293</v>
      </c>
      <c r="F46" s="254">
        <v>480.00714375835321</v>
      </c>
      <c r="G46" s="155">
        <v>489.61541998902391</v>
      </c>
      <c r="H46" s="298"/>
      <c r="I46" s="384">
        <v>6840215.1184296673</v>
      </c>
      <c r="J46" s="385">
        <v>4551.0413296271909</v>
      </c>
      <c r="K46" s="3"/>
      <c r="L46" s="3"/>
    </row>
    <row r="47" spans="1:12" x14ac:dyDescent="0.25">
      <c r="A47" s="408">
        <v>931</v>
      </c>
      <c r="B47" s="409" t="s">
        <v>291</v>
      </c>
      <c r="C47" s="96">
        <v>6097</v>
      </c>
      <c r="D47" s="291">
        <v>9119540.4405885655</v>
      </c>
      <c r="E47" s="155">
        <v>9170708.85192471</v>
      </c>
      <c r="F47" s="254">
        <v>1495.7422405426546</v>
      </c>
      <c r="G47" s="155">
        <v>1494.973733299116</v>
      </c>
      <c r="H47" s="298"/>
      <c r="I47" s="384">
        <v>27596419.545304839</v>
      </c>
      <c r="J47" s="385">
        <v>4526.2292185180968</v>
      </c>
      <c r="K47" s="3"/>
      <c r="L47" s="3"/>
    </row>
    <row r="48" spans="1:12" x14ac:dyDescent="0.25">
      <c r="A48" s="408">
        <v>290</v>
      </c>
      <c r="B48" s="409" t="s">
        <v>111</v>
      </c>
      <c r="C48" s="96">
        <v>8042</v>
      </c>
      <c r="D48" s="291">
        <v>7425751.2571311602</v>
      </c>
      <c r="E48" s="155">
        <v>7361328.7604226582</v>
      </c>
      <c r="F48" s="254">
        <v>923.37120829783146</v>
      </c>
      <c r="G48" s="155">
        <v>921.56239249224814</v>
      </c>
      <c r="H48" s="298"/>
      <c r="I48" s="384">
        <v>36064843.918718226</v>
      </c>
      <c r="J48" s="385">
        <v>4484.5615417456138</v>
      </c>
      <c r="K48" s="3"/>
      <c r="L48" s="3"/>
    </row>
    <row r="49" spans="1:12" x14ac:dyDescent="0.25">
      <c r="A49" s="408">
        <v>300</v>
      </c>
      <c r="B49" s="409" t="s">
        <v>114</v>
      </c>
      <c r="C49" s="96">
        <v>3534</v>
      </c>
      <c r="D49" s="291">
        <v>6549735.6602287488</v>
      </c>
      <c r="E49" s="155">
        <v>6742737.3074215595</v>
      </c>
      <c r="F49" s="254">
        <v>1853.3490832565785</v>
      </c>
      <c r="G49" s="155">
        <v>1894.9647163049121</v>
      </c>
      <c r="H49" s="298"/>
      <c r="I49" s="384">
        <v>15707163.580818249</v>
      </c>
      <c r="J49" s="385">
        <v>4444.585053994977</v>
      </c>
      <c r="K49" s="3"/>
      <c r="L49" s="3"/>
    </row>
    <row r="50" spans="1:12" x14ac:dyDescent="0.25">
      <c r="A50" s="408">
        <v>498</v>
      </c>
      <c r="B50" s="409" t="s">
        <v>159</v>
      </c>
      <c r="C50" s="96">
        <v>2297</v>
      </c>
      <c r="D50" s="291">
        <v>2842936.1421239134</v>
      </c>
      <c r="E50" s="155">
        <v>2848021.1091239071</v>
      </c>
      <c r="F50" s="254">
        <v>1237.6735490308722</v>
      </c>
      <c r="G50" s="155">
        <v>1272.5808050169383</v>
      </c>
      <c r="H50" s="298"/>
      <c r="I50" s="384">
        <v>10151888.30312066</v>
      </c>
      <c r="J50" s="385">
        <v>4419.6292133742536</v>
      </c>
      <c r="K50" s="3"/>
      <c r="L50" s="3"/>
    </row>
    <row r="51" spans="1:12" x14ac:dyDescent="0.25">
      <c r="A51" s="408">
        <v>273</v>
      </c>
      <c r="B51" s="409" t="s">
        <v>102</v>
      </c>
      <c r="C51" s="96">
        <v>3925</v>
      </c>
      <c r="D51" s="291">
        <v>5501625.0463871267</v>
      </c>
      <c r="E51" s="155">
        <v>5596395.9969811793</v>
      </c>
      <c r="F51" s="254">
        <v>1401.6879099075481</v>
      </c>
      <c r="G51" s="155">
        <v>1429.9205087850135</v>
      </c>
      <c r="H51" s="298"/>
      <c r="I51" s="384">
        <v>17324004.441426944</v>
      </c>
      <c r="J51" s="385">
        <v>4413.7590933571828</v>
      </c>
      <c r="K51" s="3"/>
      <c r="L51" s="3"/>
    </row>
    <row r="52" spans="1:12" x14ac:dyDescent="0.25">
      <c r="A52" s="408">
        <v>204</v>
      </c>
      <c r="B52" s="409" t="s">
        <v>70</v>
      </c>
      <c r="C52" s="96">
        <v>2807</v>
      </c>
      <c r="D52" s="291">
        <v>-18348.457815932343</v>
      </c>
      <c r="E52" s="155">
        <v>-4203.5530094702262</v>
      </c>
      <c r="F52" s="254">
        <v>-6.5366789511693417</v>
      </c>
      <c r="G52" s="155">
        <v>7.9438713895724167</v>
      </c>
      <c r="H52" s="298"/>
      <c r="I52" s="384">
        <v>12373273.279815001</v>
      </c>
      <c r="J52" s="385">
        <v>4408.0061559725691</v>
      </c>
      <c r="K52" s="3"/>
      <c r="L52" s="3"/>
    </row>
    <row r="53" spans="1:12" x14ac:dyDescent="0.25">
      <c r="A53" s="408">
        <v>260</v>
      </c>
      <c r="B53" s="409" t="s">
        <v>96</v>
      </c>
      <c r="C53" s="96">
        <v>9933</v>
      </c>
      <c r="D53" s="291">
        <v>15455347.445703756</v>
      </c>
      <c r="E53" s="155">
        <v>15278451.70770504</v>
      </c>
      <c r="F53" s="254">
        <v>1555.9596743887805</v>
      </c>
      <c r="G53" s="155">
        <v>1555.0143670296022</v>
      </c>
      <c r="H53" s="298"/>
      <c r="I53" s="384">
        <v>43722788.061003283</v>
      </c>
      <c r="J53" s="385">
        <v>4401.7706695865581</v>
      </c>
      <c r="K53" s="3"/>
      <c r="L53" s="3"/>
    </row>
    <row r="54" spans="1:12" x14ac:dyDescent="0.25">
      <c r="A54" s="408">
        <v>46</v>
      </c>
      <c r="B54" s="409" t="s">
        <v>16</v>
      </c>
      <c r="C54" s="96">
        <v>1369</v>
      </c>
      <c r="D54" s="291">
        <v>1428661.0969040792</v>
      </c>
      <c r="E54" s="155">
        <v>1521489.6119946507</v>
      </c>
      <c r="F54" s="254">
        <v>1043.5800561753683</v>
      </c>
      <c r="G54" s="155">
        <v>1106.0033688784883</v>
      </c>
      <c r="H54" s="298"/>
      <c r="I54" s="384">
        <v>6022176.3113232264</v>
      </c>
      <c r="J54" s="385">
        <v>4398.9600520987779</v>
      </c>
      <c r="K54" s="3"/>
      <c r="L54" s="3"/>
    </row>
    <row r="55" spans="1:12" x14ac:dyDescent="0.25">
      <c r="A55" s="408">
        <v>226</v>
      </c>
      <c r="B55" s="409" t="s">
        <v>80</v>
      </c>
      <c r="C55" s="96">
        <v>3858</v>
      </c>
      <c r="D55" s="291">
        <v>4587911.7386559537</v>
      </c>
      <c r="E55" s="155">
        <v>4457473.5750840586</v>
      </c>
      <c r="F55" s="254">
        <v>1189.1943335033577</v>
      </c>
      <c r="G55" s="155">
        <v>1155.353181722151</v>
      </c>
      <c r="H55" s="298"/>
      <c r="I55" s="384">
        <v>16932724.27702482</v>
      </c>
      <c r="J55" s="385">
        <v>4388.9902221422553</v>
      </c>
      <c r="K55" s="3"/>
      <c r="L55" s="3"/>
    </row>
    <row r="56" spans="1:12" x14ac:dyDescent="0.25">
      <c r="A56" s="408">
        <v>74</v>
      </c>
      <c r="B56" s="409" t="s">
        <v>26</v>
      </c>
      <c r="C56" s="96">
        <v>1103</v>
      </c>
      <c r="D56" s="291">
        <v>1047183.73177165</v>
      </c>
      <c r="E56" s="155">
        <v>1096992.3729139487</v>
      </c>
      <c r="F56" s="254">
        <v>949.39594902234819</v>
      </c>
      <c r="G56" s="155">
        <v>1004.6721422610595</v>
      </c>
      <c r="H56" s="298"/>
      <c r="I56" s="384">
        <v>4839187.277559163</v>
      </c>
      <c r="J56" s="385">
        <v>4387.2958092104836</v>
      </c>
      <c r="K56" s="3"/>
      <c r="L56" s="3"/>
    </row>
    <row r="57" spans="1:12" x14ac:dyDescent="0.25">
      <c r="A57" s="408">
        <v>848</v>
      </c>
      <c r="B57" s="409" t="s">
        <v>266</v>
      </c>
      <c r="C57" s="96">
        <v>4307</v>
      </c>
      <c r="D57" s="291">
        <v>5723358.5009382758</v>
      </c>
      <c r="E57" s="155">
        <v>5803389.2365875542</v>
      </c>
      <c r="F57" s="254">
        <v>1328.8503600971153</v>
      </c>
      <c r="G57" s="155">
        <v>1333.6239230526016</v>
      </c>
      <c r="H57" s="298"/>
      <c r="I57" s="384">
        <v>18814399.61719602</v>
      </c>
      <c r="J57" s="385">
        <v>4368.3305356851679</v>
      </c>
      <c r="K57" s="3"/>
      <c r="L57" s="3"/>
    </row>
    <row r="58" spans="1:12" x14ac:dyDescent="0.25">
      <c r="A58" s="408">
        <v>263</v>
      </c>
      <c r="B58" s="409" t="s">
        <v>98</v>
      </c>
      <c r="C58" s="96">
        <v>7854</v>
      </c>
      <c r="D58" s="291">
        <v>7525402.8626173008</v>
      </c>
      <c r="E58" s="155">
        <v>7144036.310361878</v>
      </c>
      <c r="F58" s="254">
        <v>958.16181087564314</v>
      </c>
      <c r="G58" s="155">
        <v>918.0104800562616</v>
      </c>
      <c r="H58" s="298"/>
      <c r="I58" s="384">
        <v>34158172.658283398</v>
      </c>
      <c r="J58" s="385">
        <v>4349.1434502525335</v>
      </c>
      <c r="K58" s="3"/>
      <c r="L58" s="3"/>
    </row>
    <row r="59" spans="1:12" x14ac:dyDescent="0.25">
      <c r="A59" s="408">
        <v>746</v>
      </c>
      <c r="B59" s="409" t="s">
        <v>238</v>
      </c>
      <c r="C59" s="96">
        <v>4834</v>
      </c>
      <c r="D59" s="291">
        <v>8282844.5882775327</v>
      </c>
      <c r="E59" s="155">
        <v>7669671.2306979941</v>
      </c>
      <c r="F59" s="254">
        <v>1713.4556450718935</v>
      </c>
      <c r="G59" s="155">
        <v>1568.0850704795189</v>
      </c>
      <c r="H59" s="298"/>
      <c r="I59" s="384">
        <v>20984458.477941565</v>
      </c>
      <c r="J59" s="385">
        <v>4341.0133384239898</v>
      </c>
      <c r="K59" s="3"/>
      <c r="L59" s="3"/>
    </row>
    <row r="60" spans="1:12" x14ac:dyDescent="0.25">
      <c r="A60" s="408">
        <v>489</v>
      </c>
      <c r="B60" s="409" t="s">
        <v>155</v>
      </c>
      <c r="C60" s="96">
        <v>1868</v>
      </c>
      <c r="D60" s="291">
        <v>3081643.2583865025</v>
      </c>
      <c r="E60" s="155">
        <v>3098021.8247314924</v>
      </c>
      <c r="F60" s="254">
        <v>1649.7019584510185</v>
      </c>
      <c r="G60" s="155">
        <v>1643.5668226613982</v>
      </c>
      <c r="H60" s="298"/>
      <c r="I60" s="384">
        <v>8104220.6107822563</v>
      </c>
      <c r="J60" s="385">
        <v>4338.4478644444625</v>
      </c>
      <c r="K60" s="3"/>
      <c r="L60" s="3"/>
    </row>
    <row r="61" spans="1:12" x14ac:dyDescent="0.25">
      <c r="A61" s="408">
        <v>291</v>
      </c>
      <c r="B61" s="409" t="s">
        <v>112</v>
      </c>
      <c r="C61" s="96">
        <v>2161</v>
      </c>
      <c r="D61" s="291">
        <v>2186350.7597072083</v>
      </c>
      <c r="E61" s="155">
        <v>2301004.1819899739</v>
      </c>
      <c r="F61" s="254">
        <v>1011.7310317941732</v>
      </c>
      <c r="G61" s="155">
        <v>1078.57666913002</v>
      </c>
      <c r="H61" s="298"/>
      <c r="I61" s="384">
        <v>9277591.8722359315</v>
      </c>
      <c r="J61" s="385">
        <v>4293.1938325941373</v>
      </c>
      <c r="K61" s="3"/>
      <c r="L61" s="3"/>
    </row>
    <row r="62" spans="1:12" x14ac:dyDescent="0.25">
      <c r="A62" s="408">
        <v>151</v>
      </c>
      <c r="B62" s="409" t="s">
        <v>54</v>
      </c>
      <c r="C62" s="96">
        <v>1925</v>
      </c>
      <c r="D62" s="291">
        <v>1245060.9472676925</v>
      </c>
      <c r="E62" s="155">
        <v>1237170.7509705573</v>
      </c>
      <c r="F62" s="254">
        <v>646.78490767152857</v>
      </c>
      <c r="G62" s="155">
        <v>647.64662388080887</v>
      </c>
      <c r="H62" s="298"/>
      <c r="I62" s="384">
        <v>8262774.5132813407</v>
      </c>
      <c r="J62" s="385">
        <v>4292.3503965097871</v>
      </c>
      <c r="K62" s="3"/>
      <c r="L62" s="3"/>
    </row>
    <row r="63" spans="1:12" x14ac:dyDescent="0.25">
      <c r="A63" s="408">
        <v>630</v>
      </c>
      <c r="B63" s="409" t="s">
        <v>208</v>
      </c>
      <c r="C63" s="96">
        <v>1593</v>
      </c>
      <c r="D63" s="291">
        <v>3145280.6642843499</v>
      </c>
      <c r="E63" s="155">
        <v>3105306.7389318822</v>
      </c>
      <c r="F63" s="254">
        <v>1974.4385839826427</v>
      </c>
      <c r="G63" s="155">
        <v>1884.2258248159962</v>
      </c>
      <c r="H63" s="298"/>
      <c r="I63" s="384">
        <v>6828337.6340920022</v>
      </c>
      <c r="J63" s="385">
        <v>4286.4643026315143</v>
      </c>
      <c r="K63" s="3"/>
      <c r="L63" s="3"/>
    </row>
    <row r="64" spans="1:12" x14ac:dyDescent="0.25">
      <c r="A64" s="408">
        <v>686</v>
      </c>
      <c r="B64" s="409" t="s">
        <v>218</v>
      </c>
      <c r="C64" s="96">
        <v>3053</v>
      </c>
      <c r="D64" s="291">
        <v>2001176.4544519114</v>
      </c>
      <c r="E64" s="155">
        <v>1914695.9167942747</v>
      </c>
      <c r="F64" s="254">
        <v>655.47869454697388</v>
      </c>
      <c r="G64" s="155">
        <v>573.59676278882239</v>
      </c>
      <c r="H64" s="298"/>
      <c r="I64" s="384">
        <v>13054330.039272312</v>
      </c>
      <c r="J64" s="385">
        <v>4275.9024039542455</v>
      </c>
      <c r="K64" s="3"/>
      <c r="L64" s="3"/>
    </row>
    <row r="65" spans="1:12" x14ac:dyDescent="0.25">
      <c r="A65" s="408">
        <v>483</v>
      </c>
      <c r="B65" s="409" t="s">
        <v>153</v>
      </c>
      <c r="C65" s="96">
        <v>1078</v>
      </c>
      <c r="D65" s="291">
        <v>1751899.6088807953</v>
      </c>
      <c r="E65" s="155">
        <v>1788553.7820326521</v>
      </c>
      <c r="F65" s="254">
        <v>1625.1387837484187</v>
      </c>
      <c r="G65" s="155">
        <v>1665.0257718299183</v>
      </c>
      <c r="H65" s="298"/>
      <c r="I65" s="384">
        <v>4597022.4368071556</v>
      </c>
      <c r="J65" s="385">
        <v>4264.3992920289011</v>
      </c>
      <c r="K65" s="3"/>
      <c r="L65" s="3"/>
    </row>
    <row r="66" spans="1:12" x14ac:dyDescent="0.25">
      <c r="A66" s="408">
        <v>936</v>
      </c>
      <c r="B66" s="409" t="s">
        <v>294</v>
      </c>
      <c r="C66" s="96">
        <v>6510</v>
      </c>
      <c r="D66" s="291">
        <v>7305045.3684801422</v>
      </c>
      <c r="E66" s="155">
        <v>7502927.2578295469</v>
      </c>
      <c r="F66" s="254">
        <v>1122.1267847127715</v>
      </c>
      <c r="G66" s="155">
        <v>1141.1522669477031</v>
      </c>
      <c r="H66" s="298"/>
      <c r="I66" s="384">
        <v>27659199.408388354</v>
      </c>
      <c r="J66" s="385">
        <v>4248.7249475250928</v>
      </c>
      <c r="K66" s="3"/>
      <c r="L66" s="3"/>
    </row>
    <row r="67" spans="1:12" x14ac:dyDescent="0.25">
      <c r="A67" s="408">
        <v>71</v>
      </c>
      <c r="B67" s="409" t="s">
        <v>24</v>
      </c>
      <c r="C67" s="96">
        <v>6667</v>
      </c>
      <c r="D67" s="291">
        <v>10364198.580809042</v>
      </c>
      <c r="E67" s="155">
        <v>10567288.569963554</v>
      </c>
      <c r="F67" s="254">
        <v>1554.5520595183802</v>
      </c>
      <c r="G67" s="155">
        <v>1569.3264691710745</v>
      </c>
      <c r="H67" s="298"/>
      <c r="I67" s="384">
        <v>28300726.304417249</v>
      </c>
      <c r="J67" s="385">
        <v>4244.8967008275458</v>
      </c>
      <c r="K67" s="3"/>
      <c r="L67" s="3"/>
    </row>
    <row r="68" spans="1:12" x14ac:dyDescent="0.25">
      <c r="A68" s="408">
        <v>781</v>
      </c>
      <c r="B68" s="409" t="s">
        <v>253</v>
      </c>
      <c r="C68" s="96">
        <v>3631</v>
      </c>
      <c r="D68" s="291">
        <v>4505726.7597912941</v>
      </c>
      <c r="E68" s="155">
        <v>4669444.802007867</v>
      </c>
      <c r="F68" s="254">
        <v>1240.9051941039093</v>
      </c>
      <c r="G68" s="155">
        <v>1239.9922340974572</v>
      </c>
      <c r="H68" s="298"/>
      <c r="I68" s="384">
        <v>15406934.453649879</v>
      </c>
      <c r="J68" s="385">
        <v>4243.1656440787328</v>
      </c>
      <c r="K68" s="3"/>
      <c r="L68" s="3"/>
    </row>
    <row r="69" spans="1:12" x14ac:dyDescent="0.25">
      <c r="A69" s="408">
        <v>403</v>
      </c>
      <c r="B69" s="409" t="s">
        <v>128</v>
      </c>
      <c r="C69" s="96">
        <v>2925</v>
      </c>
      <c r="D69" s="291">
        <v>3726358.5635111737</v>
      </c>
      <c r="E69" s="155">
        <v>3769942.5311039439</v>
      </c>
      <c r="F69" s="254">
        <v>1273.9687396619397</v>
      </c>
      <c r="G69" s="155">
        <v>1303.9198396936558</v>
      </c>
      <c r="H69" s="298"/>
      <c r="I69" s="384">
        <v>12406373.888168985</v>
      </c>
      <c r="J69" s="385">
        <v>4241.4953463825586</v>
      </c>
      <c r="K69" s="3"/>
      <c r="L69" s="3"/>
    </row>
    <row r="70" spans="1:12" x14ac:dyDescent="0.25">
      <c r="A70" s="408">
        <v>759</v>
      </c>
      <c r="B70" s="409" t="s">
        <v>246</v>
      </c>
      <c r="C70" s="96">
        <v>2007</v>
      </c>
      <c r="D70" s="291">
        <v>2278593.0878767334</v>
      </c>
      <c r="E70" s="155">
        <v>2331475.8960728305</v>
      </c>
      <c r="F70" s="254">
        <v>1135.3229137402757</v>
      </c>
      <c r="G70" s="155">
        <v>1174.0258575350429</v>
      </c>
      <c r="H70" s="298"/>
      <c r="I70" s="384">
        <v>8508029.3678402752</v>
      </c>
      <c r="J70" s="385">
        <v>4239.1775624515567</v>
      </c>
      <c r="K70" s="3"/>
      <c r="L70" s="3"/>
    </row>
    <row r="71" spans="1:12" x14ac:dyDescent="0.25">
      <c r="A71" s="408">
        <v>90</v>
      </c>
      <c r="B71" s="409" t="s">
        <v>34</v>
      </c>
      <c r="C71" s="96">
        <v>3196</v>
      </c>
      <c r="D71" s="291">
        <v>1087814.2416584501</v>
      </c>
      <c r="E71" s="155">
        <v>1111936.1544326143</v>
      </c>
      <c r="F71" s="254">
        <v>340.36740978049124</v>
      </c>
      <c r="G71" s="155">
        <v>380.52570539193192</v>
      </c>
      <c r="H71" s="298"/>
      <c r="I71" s="384">
        <v>13510337.259199429</v>
      </c>
      <c r="J71" s="385">
        <v>4227.264474092437</v>
      </c>
      <c r="K71" s="3"/>
      <c r="L71" s="3"/>
    </row>
    <row r="72" spans="1:12" x14ac:dyDescent="0.25">
      <c r="A72" s="408">
        <v>619</v>
      </c>
      <c r="B72" s="409" t="s">
        <v>202</v>
      </c>
      <c r="C72" s="96">
        <v>2785</v>
      </c>
      <c r="D72" s="291">
        <v>3192920.5296607078</v>
      </c>
      <c r="E72" s="155">
        <v>3144362.1900893645</v>
      </c>
      <c r="F72" s="254">
        <v>1146.4705672031266</v>
      </c>
      <c r="G72" s="155">
        <v>1273.7016840536319</v>
      </c>
      <c r="H72" s="298"/>
      <c r="I72" s="384">
        <v>11750170.444211025</v>
      </c>
      <c r="J72" s="385">
        <v>4219.0917214402243</v>
      </c>
      <c r="K72" s="3"/>
      <c r="L72" s="3"/>
    </row>
    <row r="73" spans="1:12" x14ac:dyDescent="0.25">
      <c r="A73" s="408">
        <v>762</v>
      </c>
      <c r="B73" s="409" t="s">
        <v>248</v>
      </c>
      <c r="C73" s="96">
        <v>3841</v>
      </c>
      <c r="D73" s="291">
        <v>4234309.6143214311</v>
      </c>
      <c r="E73" s="155">
        <v>4367467.0840453552</v>
      </c>
      <c r="F73" s="254">
        <v>1102.3977126585346</v>
      </c>
      <c r="G73" s="155">
        <v>1170.2775537738496</v>
      </c>
      <c r="H73" s="298"/>
      <c r="I73" s="384">
        <v>16172366.934024544</v>
      </c>
      <c r="J73" s="385">
        <v>4210.4574157835314</v>
      </c>
      <c r="K73" s="3"/>
      <c r="L73" s="3"/>
    </row>
    <row r="74" spans="1:12" x14ac:dyDescent="0.25">
      <c r="A74" s="408">
        <v>578</v>
      </c>
      <c r="B74" s="409" t="s">
        <v>182</v>
      </c>
      <c r="C74" s="96">
        <v>3235</v>
      </c>
      <c r="D74" s="291">
        <v>3869717.3367349715</v>
      </c>
      <c r="E74" s="155">
        <v>3541358.1603145795</v>
      </c>
      <c r="F74" s="254">
        <v>1196.2031952812895</v>
      </c>
      <c r="G74" s="155">
        <v>1169.7440990153261</v>
      </c>
      <c r="H74" s="298"/>
      <c r="I74" s="384">
        <v>13607810.346642096</v>
      </c>
      <c r="J74" s="385">
        <v>4206.4328737688083</v>
      </c>
      <c r="K74" s="3"/>
      <c r="L74" s="3"/>
    </row>
    <row r="75" spans="1:12" x14ac:dyDescent="0.25">
      <c r="A75" s="408">
        <v>9</v>
      </c>
      <c r="B75" s="409" t="s">
        <v>10</v>
      </c>
      <c r="C75" s="96">
        <v>2517</v>
      </c>
      <c r="D75" s="291">
        <v>3094420.5927925454</v>
      </c>
      <c r="E75" s="155">
        <v>3230656.780514901</v>
      </c>
      <c r="F75" s="254">
        <v>1229.4082609426084</v>
      </c>
      <c r="G75" s="155">
        <v>1282.2796108521659</v>
      </c>
      <c r="H75" s="298"/>
      <c r="I75" s="384">
        <v>10583290.358148504</v>
      </c>
      <c r="J75" s="385">
        <v>4204.7240199239186</v>
      </c>
      <c r="K75" s="3"/>
      <c r="L75" s="3"/>
    </row>
    <row r="76" spans="1:12" x14ac:dyDescent="0.25">
      <c r="A76" s="408">
        <v>320</v>
      </c>
      <c r="B76" s="409" t="s">
        <v>122</v>
      </c>
      <c r="C76" s="96">
        <v>7191</v>
      </c>
      <c r="D76" s="291">
        <v>7377118.6400346663</v>
      </c>
      <c r="E76" s="155">
        <v>7652624.7767350096</v>
      </c>
      <c r="F76" s="254">
        <v>1025.8821638207019</v>
      </c>
      <c r="G76" s="155">
        <v>1031.1119144395786</v>
      </c>
      <c r="H76" s="298"/>
      <c r="I76" s="384">
        <v>30208435.641680159</v>
      </c>
      <c r="J76" s="385">
        <v>4200.8671452760618</v>
      </c>
      <c r="K76" s="3"/>
      <c r="L76" s="3"/>
    </row>
    <row r="77" spans="1:12" x14ac:dyDescent="0.25">
      <c r="A77" s="408">
        <v>72</v>
      </c>
      <c r="B77" s="409" t="s">
        <v>25</v>
      </c>
      <c r="C77" s="96">
        <v>949</v>
      </c>
      <c r="D77" s="291">
        <v>1025010.7506727199</v>
      </c>
      <c r="E77" s="155">
        <v>1145711.5452063903</v>
      </c>
      <c r="F77" s="254">
        <v>1080.0956276846364</v>
      </c>
      <c r="G77" s="155">
        <v>1183.3830824092627</v>
      </c>
      <c r="H77" s="298"/>
      <c r="I77" s="384">
        <v>3965863.1717045628</v>
      </c>
      <c r="J77" s="385">
        <v>4178.9917510058622</v>
      </c>
      <c r="K77" s="3"/>
      <c r="L77" s="3"/>
    </row>
    <row r="78" spans="1:12" x14ac:dyDescent="0.25">
      <c r="A78" s="408">
        <v>52</v>
      </c>
      <c r="B78" s="409" t="s">
        <v>21</v>
      </c>
      <c r="C78" s="96">
        <v>2408</v>
      </c>
      <c r="D78" s="291">
        <v>3262883.0856773891</v>
      </c>
      <c r="E78" s="155">
        <v>3451624.7747138003</v>
      </c>
      <c r="F78" s="254">
        <v>1355.0178927231682</v>
      </c>
      <c r="G78" s="155">
        <v>1477.8138599309802</v>
      </c>
      <c r="H78" s="298"/>
      <c r="I78" s="384">
        <v>10059372.659631697</v>
      </c>
      <c r="J78" s="385">
        <v>4177.4803403786118</v>
      </c>
      <c r="K78" s="3"/>
      <c r="L78" s="3"/>
    </row>
    <row r="79" spans="1:12" x14ac:dyDescent="0.25">
      <c r="A79" s="408">
        <v>747</v>
      </c>
      <c r="B79" s="409" t="s">
        <v>239</v>
      </c>
      <c r="C79" s="96">
        <v>1385</v>
      </c>
      <c r="D79" s="291">
        <v>1604562.7603610489</v>
      </c>
      <c r="E79" s="155">
        <v>1503392.3354304647</v>
      </c>
      <c r="F79" s="254">
        <v>1158.529068852743</v>
      </c>
      <c r="G79" s="155">
        <v>1064.4031302747037</v>
      </c>
      <c r="H79" s="298"/>
      <c r="I79" s="384">
        <v>5782561.1937952945</v>
      </c>
      <c r="J79" s="385">
        <v>4175.1344359532814</v>
      </c>
      <c r="K79" s="3"/>
      <c r="L79" s="3"/>
    </row>
    <row r="80" spans="1:12" x14ac:dyDescent="0.25">
      <c r="A80" s="408">
        <v>77</v>
      </c>
      <c r="B80" s="409" t="s">
        <v>28</v>
      </c>
      <c r="C80" s="96">
        <v>4782</v>
      </c>
      <c r="D80" s="291">
        <v>5230627.3908882048</v>
      </c>
      <c r="E80" s="155">
        <v>5548436.4316601548</v>
      </c>
      <c r="F80" s="254">
        <v>1093.8158492028867</v>
      </c>
      <c r="G80" s="155">
        <v>1115.7997556796643</v>
      </c>
      <c r="H80" s="298"/>
      <c r="I80" s="384">
        <v>19964509.310914386</v>
      </c>
      <c r="J80" s="385">
        <v>4174.9287559419463</v>
      </c>
      <c r="K80" s="3"/>
      <c r="L80" s="3"/>
    </row>
    <row r="81" spans="1:12" x14ac:dyDescent="0.25">
      <c r="A81" s="408">
        <v>535</v>
      </c>
      <c r="B81" s="409" t="s">
        <v>169</v>
      </c>
      <c r="C81" s="96">
        <v>10500</v>
      </c>
      <c r="D81" s="291">
        <v>15423399.150907556</v>
      </c>
      <c r="E81" s="155">
        <v>16021809.941606577</v>
      </c>
      <c r="F81" s="254">
        <v>1468.895157229291</v>
      </c>
      <c r="G81" s="155">
        <v>1523.0047563434837</v>
      </c>
      <c r="H81" s="298"/>
      <c r="I81" s="384">
        <v>43709043.43961066</v>
      </c>
      <c r="J81" s="385">
        <v>4162.7660418676824</v>
      </c>
      <c r="K81" s="3"/>
      <c r="L81" s="3"/>
    </row>
    <row r="82" spans="1:12" x14ac:dyDescent="0.25">
      <c r="A82" s="408">
        <v>846</v>
      </c>
      <c r="B82" s="409" t="s">
        <v>265</v>
      </c>
      <c r="C82" s="96">
        <v>4994</v>
      </c>
      <c r="D82" s="291">
        <v>4128118.9593966296</v>
      </c>
      <c r="E82" s="155">
        <v>4510971.9256150248</v>
      </c>
      <c r="F82" s="254">
        <v>826.61573075623335</v>
      </c>
      <c r="G82" s="155">
        <v>915.07066992691739</v>
      </c>
      <c r="H82" s="298"/>
      <c r="I82" s="384">
        <v>20788262.591943204</v>
      </c>
      <c r="J82" s="385">
        <v>4162.6476956233892</v>
      </c>
      <c r="K82" s="3"/>
      <c r="L82" s="3"/>
    </row>
    <row r="83" spans="1:12" x14ac:dyDescent="0.25">
      <c r="A83" s="408">
        <v>739</v>
      </c>
      <c r="B83" s="409" t="s">
        <v>234</v>
      </c>
      <c r="C83" s="96">
        <v>3326</v>
      </c>
      <c r="D83" s="291">
        <v>3994150.1740316963</v>
      </c>
      <c r="E83" s="155">
        <v>3939445.0276354682</v>
      </c>
      <c r="F83" s="254">
        <v>1200.8870036174674</v>
      </c>
      <c r="G83" s="155">
        <v>1160.4798639914216</v>
      </c>
      <c r="H83" s="298"/>
      <c r="I83" s="384">
        <v>13784021.799201399</v>
      </c>
      <c r="J83" s="385">
        <v>4144.3240526763075</v>
      </c>
      <c r="K83" s="3"/>
      <c r="L83" s="3"/>
    </row>
    <row r="84" spans="1:12" x14ac:dyDescent="0.25">
      <c r="A84" s="408">
        <v>5</v>
      </c>
      <c r="B84" s="409" t="s">
        <v>9</v>
      </c>
      <c r="C84" s="96">
        <v>9419</v>
      </c>
      <c r="D84" s="291">
        <v>15068673.363562535</v>
      </c>
      <c r="E84" s="155">
        <v>15337595.835544035</v>
      </c>
      <c r="F84" s="254">
        <v>1599.8166858013096</v>
      </c>
      <c r="G84" s="155">
        <v>1629.0679303051315</v>
      </c>
      <c r="H84" s="298"/>
      <c r="I84" s="384">
        <v>39004724.362739503</v>
      </c>
      <c r="J84" s="385">
        <v>4141.0685171185378</v>
      </c>
      <c r="K84" s="3"/>
      <c r="L84" s="3"/>
    </row>
    <row r="85" spans="1:12" x14ac:dyDescent="0.25">
      <c r="A85" s="408">
        <v>284</v>
      </c>
      <c r="B85" s="409" t="s">
        <v>106</v>
      </c>
      <c r="C85" s="96">
        <v>2292</v>
      </c>
      <c r="D85" s="291">
        <v>4202848.3601474892</v>
      </c>
      <c r="E85" s="155">
        <v>4386602.6938553005</v>
      </c>
      <c r="F85" s="254">
        <v>1833.7034730137389</v>
      </c>
      <c r="G85" s="155">
        <v>1834.1050147710735</v>
      </c>
      <c r="H85" s="298"/>
      <c r="I85" s="384">
        <v>9361770.8668090925</v>
      </c>
      <c r="J85" s="385">
        <v>4084.5422630057124</v>
      </c>
      <c r="K85" s="3"/>
      <c r="L85" s="3"/>
    </row>
    <row r="86" spans="1:12" x14ac:dyDescent="0.25">
      <c r="A86" s="408">
        <v>845</v>
      </c>
      <c r="B86" s="409" t="s">
        <v>264</v>
      </c>
      <c r="C86" s="96">
        <v>2925</v>
      </c>
      <c r="D86" s="291">
        <v>4945704.021042781</v>
      </c>
      <c r="E86" s="155">
        <v>5170854.8692778228</v>
      </c>
      <c r="F86" s="254">
        <v>1690.8389815530875</v>
      </c>
      <c r="G86" s="155">
        <v>1773.5938014625035</v>
      </c>
      <c r="H86" s="298"/>
      <c r="I86" s="384">
        <v>11925556.887856033</v>
      </c>
      <c r="J86" s="385">
        <v>4077.1134659336863</v>
      </c>
      <c r="K86" s="3"/>
      <c r="L86" s="3"/>
    </row>
    <row r="87" spans="1:12" x14ac:dyDescent="0.25">
      <c r="A87" s="408">
        <v>849</v>
      </c>
      <c r="B87" s="409" t="s">
        <v>267</v>
      </c>
      <c r="C87" s="96">
        <v>2966</v>
      </c>
      <c r="D87" s="291">
        <v>4562900.8951414889</v>
      </c>
      <c r="E87" s="155">
        <v>4372653.7359188721</v>
      </c>
      <c r="F87" s="254">
        <v>1538.4021898656401</v>
      </c>
      <c r="G87" s="155">
        <v>1450.7119810920001</v>
      </c>
      <c r="H87" s="298"/>
      <c r="I87" s="384">
        <v>12069399.662039224</v>
      </c>
      <c r="J87" s="385">
        <v>4069.2514032499071</v>
      </c>
      <c r="K87" s="3"/>
      <c r="L87" s="3"/>
    </row>
    <row r="88" spans="1:12" x14ac:dyDescent="0.25">
      <c r="A88" s="408">
        <v>626</v>
      </c>
      <c r="B88" s="409" t="s">
        <v>207</v>
      </c>
      <c r="C88" s="96">
        <v>5033</v>
      </c>
      <c r="D88" s="291">
        <v>1714707.3804333431</v>
      </c>
      <c r="E88" s="155">
        <v>1783058.5441408174</v>
      </c>
      <c r="F88" s="254">
        <v>340.69290292734814</v>
      </c>
      <c r="G88" s="155">
        <v>347.39033263278708</v>
      </c>
      <c r="H88" s="298"/>
      <c r="I88" s="384">
        <v>20463322.061597425</v>
      </c>
      <c r="J88" s="385">
        <v>4065.8299347501343</v>
      </c>
      <c r="K88" s="3"/>
      <c r="L88" s="3"/>
    </row>
    <row r="89" spans="1:12" x14ac:dyDescent="0.25">
      <c r="A89" s="408">
        <v>563</v>
      </c>
      <c r="B89" s="409" t="s">
        <v>178</v>
      </c>
      <c r="C89" s="96">
        <v>7155</v>
      </c>
      <c r="D89" s="291">
        <v>7827284.4253071602</v>
      </c>
      <c r="E89" s="155">
        <v>8164314.6726849694</v>
      </c>
      <c r="F89" s="254">
        <v>1093.9600873944319</v>
      </c>
      <c r="G89" s="155">
        <v>1152.1110653647759</v>
      </c>
      <c r="H89" s="298"/>
      <c r="I89" s="384">
        <v>29003589.884304464</v>
      </c>
      <c r="J89" s="385">
        <v>4053.6114443472347</v>
      </c>
      <c r="K89" s="3"/>
      <c r="L89" s="3"/>
    </row>
    <row r="90" spans="1:12" x14ac:dyDescent="0.25">
      <c r="A90" s="408">
        <v>148</v>
      </c>
      <c r="B90" s="409" t="s">
        <v>52</v>
      </c>
      <c r="C90" s="96">
        <v>6862</v>
      </c>
      <c r="D90" s="291">
        <v>8852043.0651196707</v>
      </c>
      <c r="E90" s="155">
        <v>9380685.4252295345</v>
      </c>
      <c r="F90" s="254">
        <v>1290.0091904866906</v>
      </c>
      <c r="G90" s="155">
        <v>1362.8849351835518</v>
      </c>
      <c r="H90" s="298"/>
      <c r="I90" s="384">
        <v>27670055.204771057</v>
      </c>
      <c r="J90" s="385">
        <v>4032.3601289377816</v>
      </c>
      <c r="K90" s="3"/>
      <c r="L90" s="3"/>
    </row>
    <row r="91" spans="1:12" x14ac:dyDescent="0.25">
      <c r="A91" s="408">
        <v>178</v>
      </c>
      <c r="B91" s="409" t="s">
        <v>64</v>
      </c>
      <c r="C91" s="96">
        <v>5932</v>
      </c>
      <c r="D91" s="291">
        <v>5620550.3731874386</v>
      </c>
      <c r="E91" s="155">
        <v>5715236.761136462</v>
      </c>
      <c r="F91" s="254">
        <v>947.49669136672935</v>
      </c>
      <c r="G91" s="155">
        <v>959.10211752131841</v>
      </c>
      <c r="H91" s="298"/>
      <c r="I91" s="384">
        <v>23882885.701980822</v>
      </c>
      <c r="J91" s="385">
        <v>4026.1101992550271</v>
      </c>
      <c r="K91" s="3"/>
      <c r="L91" s="3"/>
    </row>
    <row r="92" spans="1:12" x14ac:dyDescent="0.25">
      <c r="A92" s="408">
        <v>172</v>
      </c>
      <c r="B92" s="409" t="s">
        <v>61</v>
      </c>
      <c r="C92" s="96">
        <v>4297</v>
      </c>
      <c r="D92" s="291">
        <v>1163280.3016403448</v>
      </c>
      <c r="E92" s="155">
        <v>1178613.4367304263</v>
      </c>
      <c r="F92" s="254">
        <v>270.71917655116238</v>
      </c>
      <c r="G92" s="155">
        <v>261.36873091236356</v>
      </c>
      <c r="H92" s="298"/>
      <c r="I92" s="384">
        <v>17175373.059714552</v>
      </c>
      <c r="J92" s="385">
        <v>3997.0614521095072</v>
      </c>
      <c r="K92" s="3"/>
      <c r="L92" s="3"/>
    </row>
    <row r="93" spans="1:12" x14ac:dyDescent="0.25">
      <c r="A93" s="408">
        <v>607</v>
      </c>
      <c r="B93" s="409" t="s">
        <v>195</v>
      </c>
      <c r="C93" s="96">
        <v>4201</v>
      </c>
      <c r="D93" s="291">
        <v>4679745.5759268515</v>
      </c>
      <c r="E93" s="155">
        <v>4809625.2980074305</v>
      </c>
      <c r="F93" s="254">
        <v>1113.95990857578</v>
      </c>
      <c r="G93" s="155">
        <v>1168.0341104516615</v>
      </c>
      <c r="H93" s="298"/>
      <c r="I93" s="384">
        <v>16709748.628869798</v>
      </c>
      <c r="J93" s="385">
        <v>3977.5645391263506</v>
      </c>
      <c r="K93" s="3"/>
      <c r="L93" s="3"/>
    </row>
    <row r="94" spans="1:12" x14ac:dyDescent="0.25">
      <c r="A94" s="408">
        <v>275</v>
      </c>
      <c r="B94" s="409" t="s">
        <v>103</v>
      </c>
      <c r="C94" s="96">
        <v>2593</v>
      </c>
      <c r="D94" s="291">
        <v>3282233.6884003798</v>
      </c>
      <c r="E94" s="155">
        <v>3555914.9244261319</v>
      </c>
      <c r="F94" s="254">
        <v>1265.8055103742306</v>
      </c>
      <c r="G94" s="155">
        <v>1383.125693955315</v>
      </c>
      <c r="H94" s="298"/>
      <c r="I94" s="384">
        <v>10307874.498032652</v>
      </c>
      <c r="J94" s="385">
        <v>3975.2697639925382</v>
      </c>
      <c r="K94" s="3"/>
      <c r="L94" s="3"/>
    </row>
    <row r="95" spans="1:12" x14ac:dyDescent="0.25">
      <c r="A95" s="408">
        <v>580</v>
      </c>
      <c r="B95" s="409" t="s">
        <v>183</v>
      </c>
      <c r="C95" s="96">
        <v>4655</v>
      </c>
      <c r="D95" s="291">
        <v>2293791.7864980591</v>
      </c>
      <c r="E95" s="155">
        <v>2366944.8147377186</v>
      </c>
      <c r="F95" s="254">
        <v>492.75870816284834</v>
      </c>
      <c r="G95" s="155">
        <v>508.90393442271073</v>
      </c>
      <c r="H95" s="298"/>
      <c r="I95" s="384">
        <v>18497342.915229734</v>
      </c>
      <c r="J95" s="385">
        <v>3973.6504651406517</v>
      </c>
      <c r="K95" s="3"/>
      <c r="L95" s="3"/>
    </row>
    <row r="96" spans="1:12" x14ac:dyDescent="0.25">
      <c r="A96" s="408">
        <v>239</v>
      </c>
      <c r="B96" s="409" t="s">
        <v>87</v>
      </c>
      <c r="C96" s="96">
        <v>2155</v>
      </c>
      <c r="D96" s="291">
        <v>2114040.4249171684</v>
      </c>
      <c r="E96" s="155">
        <v>2061661.6260082098</v>
      </c>
      <c r="F96" s="254">
        <v>980.99323662049585</v>
      </c>
      <c r="G96" s="155">
        <v>957.44994246320641</v>
      </c>
      <c r="H96" s="298"/>
      <c r="I96" s="384">
        <v>8552259.7821832132</v>
      </c>
      <c r="J96" s="385">
        <v>3968.5660242149479</v>
      </c>
      <c r="K96" s="3"/>
      <c r="L96" s="3"/>
    </row>
    <row r="97" spans="1:12" x14ac:dyDescent="0.25">
      <c r="A97" s="408">
        <v>250</v>
      </c>
      <c r="B97" s="409" t="s">
        <v>93</v>
      </c>
      <c r="C97" s="96">
        <v>1822</v>
      </c>
      <c r="D97" s="291">
        <v>1483245.5353238897</v>
      </c>
      <c r="E97" s="155">
        <v>1624748.113235119</v>
      </c>
      <c r="F97" s="254">
        <v>814.07548590773308</v>
      </c>
      <c r="G97" s="155">
        <v>879.16581406976877</v>
      </c>
      <c r="H97" s="298"/>
      <c r="I97" s="384">
        <v>7215406.6619469319</v>
      </c>
      <c r="J97" s="385">
        <v>3960.1573336701053</v>
      </c>
      <c r="K97" s="3"/>
      <c r="L97" s="3"/>
    </row>
    <row r="98" spans="1:12" x14ac:dyDescent="0.25">
      <c r="A98" s="408">
        <v>261</v>
      </c>
      <c r="B98" s="409" t="s">
        <v>97</v>
      </c>
      <c r="C98" s="96">
        <v>6436</v>
      </c>
      <c r="D98" s="291">
        <v>9034726.9966533184</v>
      </c>
      <c r="E98" s="155">
        <v>9205529.2478470523</v>
      </c>
      <c r="F98" s="254">
        <v>1403.7798316739152</v>
      </c>
      <c r="G98" s="155">
        <v>1431.8281926424877</v>
      </c>
      <c r="H98" s="298"/>
      <c r="I98" s="384">
        <v>25449558.975652795</v>
      </c>
      <c r="J98" s="385">
        <v>3954.2509284730882</v>
      </c>
      <c r="K98" s="3"/>
      <c r="L98" s="3"/>
    </row>
    <row r="99" spans="1:12" x14ac:dyDescent="0.25">
      <c r="A99" s="408">
        <v>422</v>
      </c>
      <c r="B99" s="409" t="s">
        <v>137</v>
      </c>
      <c r="C99" s="96">
        <v>10719</v>
      </c>
      <c r="D99" s="291">
        <v>6984681.0244576074</v>
      </c>
      <c r="E99" s="155">
        <v>8101167.7958019022</v>
      </c>
      <c r="F99" s="254">
        <v>651.61685086832802</v>
      </c>
      <c r="G99" s="155">
        <v>732.76077953185018</v>
      </c>
      <c r="H99" s="298"/>
      <c r="I99" s="384">
        <v>42270459.885478973</v>
      </c>
      <c r="J99" s="385">
        <v>3943.5077792218467</v>
      </c>
      <c r="K99" s="3"/>
      <c r="L99" s="3"/>
    </row>
    <row r="100" spans="1:12" x14ac:dyDescent="0.25">
      <c r="A100" s="408">
        <v>748</v>
      </c>
      <c r="B100" s="409" t="s">
        <v>240</v>
      </c>
      <c r="C100" s="96">
        <v>5034</v>
      </c>
      <c r="D100" s="291">
        <v>8030616.9567398103</v>
      </c>
      <c r="E100" s="155">
        <v>8476632.742890818</v>
      </c>
      <c r="F100" s="254">
        <v>1595.2755178267403</v>
      </c>
      <c r="G100" s="155">
        <v>1658.3968499981763</v>
      </c>
      <c r="H100" s="298"/>
      <c r="I100" s="384">
        <v>19850202.436750289</v>
      </c>
      <c r="J100" s="385">
        <v>3943.2265468316027</v>
      </c>
      <c r="K100" s="3"/>
      <c r="L100" s="3"/>
    </row>
    <row r="101" spans="1:12" x14ac:dyDescent="0.25">
      <c r="A101" s="408">
        <v>10</v>
      </c>
      <c r="B101" s="409" t="s">
        <v>11</v>
      </c>
      <c r="C101" s="96">
        <v>11332</v>
      </c>
      <c r="D101" s="291">
        <v>12517128.371765146</v>
      </c>
      <c r="E101" s="155">
        <v>12313965.664288571</v>
      </c>
      <c r="F101" s="254">
        <v>1104.582454268015</v>
      </c>
      <c r="G101" s="155">
        <v>1084.5962464073923</v>
      </c>
      <c r="H101" s="298"/>
      <c r="I101" s="384">
        <v>44673905.506349027</v>
      </c>
      <c r="J101" s="385">
        <v>3942.2789892648275</v>
      </c>
      <c r="K101" s="3"/>
      <c r="L101" s="3"/>
    </row>
    <row r="102" spans="1:12" x14ac:dyDescent="0.25">
      <c r="A102" s="408">
        <v>778</v>
      </c>
      <c r="B102" s="409" t="s">
        <v>252</v>
      </c>
      <c r="C102" s="96">
        <v>6931</v>
      </c>
      <c r="D102" s="291">
        <v>4696931.0863334248</v>
      </c>
      <c r="E102" s="155">
        <v>5194746.8193865968</v>
      </c>
      <c r="F102" s="254">
        <v>677.6700456403729</v>
      </c>
      <c r="G102" s="155">
        <v>779.19099976721918</v>
      </c>
      <c r="H102" s="298"/>
      <c r="I102" s="384">
        <v>27314738.322322413</v>
      </c>
      <c r="J102" s="385">
        <v>3940.952001489311</v>
      </c>
      <c r="K102" s="3"/>
      <c r="L102" s="3"/>
    </row>
    <row r="103" spans="1:12" x14ac:dyDescent="0.25">
      <c r="A103" s="408">
        <v>69</v>
      </c>
      <c r="B103" s="409" t="s">
        <v>23</v>
      </c>
      <c r="C103" s="96">
        <v>6896</v>
      </c>
      <c r="D103" s="291">
        <v>6253642.5450608023</v>
      </c>
      <c r="E103" s="155">
        <v>6249733.1156242955</v>
      </c>
      <c r="F103" s="254">
        <v>906.85071709118358</v>
      </c>
      <c r="G103" s="155">
        <v>839.84514437707298</v>
      </c>
      <c r="H103" s="298"/>
      <c r="I103" s="384">
        <v>27081592.127200104</v>
      </c>
      <c r="J103" s="385">
        <v>3927.1450300464189</v>
      </c>
      <c r="K103" s="3"/>
      <c r="L103" s="3"/>
    </row>
    <row r="104" spans="1:12" x14ac:dyDescent="0.25">
      <c r="A104" s="408">
        <v>924</v>
      </c>
      <c r="B104" s="409" t="s">
        <v>288</v>
      </c>
      <c r="C104" s="96">
        <v>3065</v>
      </c>
      <c r="D104" s="291">
        <v>2505170.3398695034</v>
      </c>
      <c r="E104" s="155">
        <v>2714300.7333570891</v>
      </c>
      <c r="F104" s="254">
        <v>817.34758233915284</v>
      </c>
      <c r="G104" s="155">
        <v>882.93596520622827</v>
      </c>
      <c r="H104" s="298"/>
      <c r="I104" s="384">
        <v>12028152.417266069</v>
      </c>
      <c r="J104" s="385">
        <v>3924.3564167262866</v>
      </c>
      <c r="K104" s="3"/>
      <c r="L104" s="3"/>
    </row>
    <row r="105" spans="1:12" x14ac:dyDescent="0.25">
      <c r="A105" s="408">
        <v>421</v>
      </c>
      <c r="B105" s="409" t="s">
        <v>136</v>
      </c>
      <c r="C105" s="96">
        <v>722</v>
      </c>
      <c r="D105" s="291">
        <v>82408.728572894877</v>
      </c>
      <c r="E105" s="155">
        <v>-46875.368708679278</v>
      </c>
      <c r="F105" s="254">
        <v>114.13951325885716</v>
      </c>
      <c r="G105" s="155">
        <v>-67.463114554957443</v>
      </c>
      <c r="H105" s="298"/>
      <c r="I105" s="384">
        <v>2829668.1953469189</v>
      </c>
      <c r="J105" s="385">
        <v>3919.2080267962865</v>
      </c>
      <c r="K105" s="3"/>
      <c r="L105" s="3"/>
    </row>
    <row r="106" spans="1:12" x14ac:dyDescent="0.25">
      <c r="A106" s="408">
        <v>729</v>
      </c>
      <c r="B106" s="409" t="s">
        <v>230</v>
      </c>
      <c r="C106" s="96">
        <v>9208</v>
      </c>
      <c r="D106" s="291">
        <v>8586257.7914513685</v>
      </c>
      <c r="E106" s="155">
        <v>8611551.0820625834</v>
      </c>
      <c r="F106" s="254">
        <v>932.47803990566558</v>
      </c>
      <c r="G106" s="155">
        <v>911.97970048464197</v>
      </c>
      <c r="H106" s="298"/>
      <c r="I106" s="384">
        <v>36077470.816621691</v>
      </c>
      <c r="J106" s="385">
        <v>3918.0572129259003</v>
      </c>
      <c r="K106" s="3"/>
      <c r="L106" s="3"/>
    </row>
    <row r="107" spans="1:12" x14ac:dyDescent="0.25">
      <c r="A107" s="408">
        <v>545</v>
      </c>
      <c r="B107" s="409" t="s">
        <v>174</v>
      </c>
      <c r="C107" s="96">
        <v>9558</v>
      </c>
      <c r="D107" s="291">
        <v>16417751.126939967</v>
      </c>
      <c r="E107" s="155">
        <v>17352842.726975173</v>
      </c>
      <c r="F107" s="254">
        <v>1717.6973348964184</v>
      </c>
      <c r="G107" s="155">
        <v>1793.9950540882164</v>
      </c>
      <c r="H107" s="298"/>
      <c r="I107" s="384">
        <v>37309098.194520794</v>
      </c>
      <c r="J107" s="385">
        <v>3903.4419538105035</v>
      </c>
      <c r="K107" s="3"/>
      <c r="L107" s="3"/>
    </row>
    <row r="108" spans="1:12" x14ac:dyDescent="0.25">
      <c r="A108" s="408">
        <v>623</v>
      </c>
      <c r="B108" s="409" t="s">
        <v>204</v>
      </c>
      <c r="C108" s="96">
        <v>2137</v>
      </c>
      <c r="D108" s="291">
        <v>632111.38443078962</v>
      </c>
      <c r="E108" s="155">
        <v>654558.24987014895</v>
      </c>
      <c r="F108" s="254">
        <v>295.79381583097313</v>
      </c>
      <c r="G108" s="155">
        <v>310.73666348626517</v>
      </c>
      <c r="H108" s="298"/>
      <c r="I108" s="384">
        <v>8333018.1189566152</v>
      </c>
      <c r="J108" s="385">
        <v>3899.4001492543825</v>
      </c>
      <c r="K108" s="3"/>
      <c r="L108" s="3"/>
    </row>
    <row r="109" spans="1:12" x14ac:dyDescent="0.25">
      <c r="A109" s="408">
        <v>312</v>
      </c>
      <c r="B109" s="409" t="s">
        <v>119</v>
      </c>
      <c r="C109" s="96">
        <v>1288</v>
      </c>
      <c r="D109" s="291">
        <v>788121.91207473725</v>
      </c>
      <c r="E109" s="155">
        <v>714932.40673620929</v>
      </c>
      <c r="F109" s="254">
        <v>611.89589446796367</v>
      </c>
      <c r="G109" s="155">
        <v>510.83571951569036</v>
      </c>
      <c r="H109" s="298"/>
      <c r="I109" s="384">
        <v>5018972.5662360247</v>
      </c>
      <c r="J109" s="385">
        <v>3896.7178309285905</v>
      </c>
      <c r="K109" s="3"/>
      <c r="L109" s="3"/>
    </row>
    <row r="110" spans="1:12" x14ac:dyDescent="0.25">
      <c r="A110" s="408">
        <v>576</v>
      </c>
      <c r="B110" s="409" t="s">
        <v>180</v>
      </c>
      <c r="C110" s="96">
        <v>2861</v>
      </c>
      <c r="D110" s="291">
        <v>2204283.5748739573</v>
      </c>
      <c r="E110" s="155">
        <v>2232094.9226308521</v>
      </c>
      <c r="F110" s="254">
        <v>770.45913137852403</v>
      </c>
      <c r="G110" s="155">
        <v>780.17229032885427</v>
      </c>
      <c r="H110" s="298"/>
      <c r="I110" s="384">
        <v>11062372.932502508</v>
      </c>
      <c r="J110" s="385">
        <v>3866.6106020630928</v>
      </c>
      <c r="K110" s="3"/>
      <c r="L110" s="3"/>
    </row>
    <row r="111" spans="1:12" x14ac:dyDescent="0.25">
      <c r="A111" s="408">
        <v>608</v>
      </c>
      <c r="B111" s="409" t="s">
        <v>196</v>
      </c>
      <c r="C111" s="96">
        <v>2063</v>
      </c>
      <c r="D111" s="291">
        <v>1664026.6710366558</v>
      </c>
      <c r="E111" s="155">
        <v>1819303.317994338</v>
      </c>
      <c r="F111" s="254">
        <v>806.60526952818987</v>
      </c>
      <c r="G111" s="155">
        <v>896.08740571708097</v>
      </c>
      <c r="H111" s="298"/>
      <c r="I111" s="384">
        <v>7897557.9062179923</v>
      </c>
      <c r="J111" s="385">
        <v>3828.1909385448339</v>
      </c>
      <c r="K111" s="3"/>
      <c r="L111" s="3"/>
    </row>
    <row r="112" spans="1:12" x14ac:dyDescent="0.25">
      <c r="A112" s="408">
        <v>495</v>
      </c>
      <c r="B112" s="409" t="s">
        <v>158</v>
      </c>
      <c r="C112" s="96">
        <v>1558</v>
      </c>
      <c r="D112" s="291">
        <v>1699518.833161064</v>
      </c>
      <c r="E112" s="155">
        <v>1653551.5722041498</v>
      </c>
      <c r="F112" s="254">
        <v>1090.8336541470244</v>
      </c>
      <c r="G112" s="155">
        <v>1008.4894558434851</v>
      </c>
      <c r="H112" s="298"/>
      <c r="I112" s="384">
        <v>5942363.2468349449</v>
      </c>
      <c r="J112" s="385">
        <v>3814.0970775577312</v>
      </c>
      <c r="K112" s="3"/>
      <c r="L112" s="3"/>
    </row>
    <row r="113" spans="1:12" x14ac:dyDescent="0.25">
      <c r="A113" s="408">
        <v>625</v>
      </c>
      <c r="B113" s="409" t="s">
        <v>206</v>
      </c>
      <c r="C113" s="96">
        <v>3051</v>
      </c>
      <c r="D113" s="291">
        <v>4905131.2756792065</v>
      </c>
      <c r="E113" s="155">
        <v>4981168.2284873491</v>
      </c>
      <c r="F113" s="254">
        <v>1607.7126436182257</v>
      </c>
      <c r="G113" s="155">
        <v>1607.3593013724517</v>
      </c>
      <c r="H113" s="298"/>
      <c r="I113" s="384">
        <v>11573566.45109527</v>
      </c>
      <c r="J113" s="385">
        <v>3793.3682238922552</v>
      </c>
      <c r="K113" s="3"/>
      <c r="L113" s="3"/>
    </row>
    <row r="114" spans="1:12" x14ac:dyDescent="0.25">
      <c r="A114" s="408">
        <v>588</v>
      </c>
      <c r="B114" s="409" t="s">
        <v>187</v>
      </c>
      <c r="C114" s="96">
        <v>1654</v>
      </c>
      <c r="D114" s="291">
        <v>377677.21783144469</v>
      </c>
      <c r="E114" s="155">
        <v>436406.98177365307</v>
      </c>
      <c r="F114" s="254">
        <v>228.34172783037769</v>
      </c>
      <c r="G114" s="155">
        <v>248.44920300704538</v>
      </c>
      <c r="H114" s="298"/>
      <c r="I114" s="384">
        <v>6262155.1981094759</v>
      </c>
      <c r="J114" s="385">
        <v>3786.0672298122586</v>
      </c>
      <c r="K114" s="3"/>
      <c r="L114" s="3"/>
    </row>
    <row r="115" spans="1:12" x14ac:dyDescent="0.25">
      <c r="A115" s="408">
        <v>230</v>
      </c>
      <c r="B115" s="409" t="s">
        <v>81</v>
      </c>
      <c r="C115" s="96">
        <v>2322</v>
      </c>
      <c r="D115" s="291">
        <v>1515559.6674450533</v>
      </c>
      <c r="E115" s="155">
        <v>1536758.618013087</v>
      </c>
      <c r="F115" s="254">
        <v>652.69580854653464</v>
      </c>
      <c r="G115" s="155">
        <v>657.74229888591174</v>
      </c>
      <c r="H115" s="298"/>
      <c r="I115" s="384">
        <v>8770240.6237318516</v>
      </c>
      <c r="J115" s="385">
        <v>3777.0200791265511</v>
      </c>
      <c r="K115" s="3"/>
      <c r="L115" s="3"/>
    </row>
    <row r="116" spans="1:12" x14ac:dyDescent="0.25">
      <c r="A116" s="408">
        <v>322</v>
      </c>
      <c r="B116" s="409" t="s">
        <v>123</v>
      </c>
      <c r="C116" s="96">
        <v>6609</v>
      </c>
      <c r="D116" s="291">
        <v>9435237.5485853404</v>
      </c>
      <c r="E116" s="155">
        <v>9818441.8993939199</v>
      </c>
      <c r="F116" s="254">
        <v>1427.6346722023513</v>
      </c>
      <c r="G116" s="155">
        <v>1478.4867452555484</v>
      </c>
      <c r="H116" s="298"/>
      <c r="I116" s="384">
        <v>24818358.706509329</v>
      </c>
      <c r="J116" s="385">
        <v>3755.2366025887923</v>
      </c>
      <c r="K116" s="3"/>
      <c r="L116" s="3"/>
    </row>
    <row r="117" spans="1:12" x14ac:dyDescent="0.25">
      <c r="A117" s="408">
        <v>81</v>
      </c>
      <c r="B117" s="409" t="s">
        <v>31</v>
      </c>
      <c r="C117" s="96">
        <v>2655</v>
      </c>
      <c r="D117" s="291">
        <v>676601.83571235975</v>
      </c>
      <c r="E117" s="155">
        <v>672726.25358015229</v>
      </c>
      <c r="F117" s="254">
        <v>254.84061608751779</v>
      </c>
      <c r="G117" s="155">
        <v>270.06902206408751</v>
      </c>
      <c r="H117" s="298"/>
      <c r="I117" s="384">
        <v>9866610.0623597782</v>
      </c>
      <c r="J117" s="385">
        <v>3716.2373116232689</v>
      </c>
      <c r="K117" s="3"/>
      <c r="L117" s="3"/>
    </row>
    <row r="118" spans="1:12" x14ac:dyDescent="0.25">
      <c r="A118" s="408">
        <v>484</v>
      </c>
      <c r="B118" s="409" t="s">
        <v>154</v>
      </c>
      <c r="C118" s="96">
        <v>3066</v>
      </c>
      <c r="D118" s="291">
        <v>1189777.4365820398</v>
      </c>
      <c r="E118" s="155">
        <v>1036687.6429546276</v>
      </c>
      <c r="F118" s="254">
        <v>388.05526307307235</v>
      </c>
      <c r="G118" s="155">
        <v>300.72493247052438</v>
      </c>
      <c r="H118" s="298"/>
      <c r="I118" s="384">
        <v>11369760.435908955</v>
      </c>
      <c r="J118" s="385">
        <v>3708.3367370870692</v>
      </c>
      <c r="K118" s="3"/>
      <c r="L118" s="3"/>
    </row>
    <row r="119" spans="1:12" x14ac:dyDescent="0.25">
      <c r="A119" s="408">
        <v>213</v>
      </c>
      <c r="B119" s="409" t="s">
        <v>74</v>
      </c>
      <c r="C119" s="96">
        <v>5312</v>
      </c>
      <c r="D119" s="291">
        <v>2952013.9313082686</v>
      </c>
      <c r="E119" s="155">
        <v>2813766.9108244409</v>
      </c>
      <c r="F119" s="254">
        <v>555.72551417700834</v>
      </c>
      <c r="G119" s="155">
        <v>529.80043501966134</v>
      </c>
      <c r="H119" s="298"/>
      <c r="I119" s="384">
        <v>19657497.61414668</v>
      </c>
      <c r="J119" s="385">
        <v>3700.5831351932757</v>
      </c>
      <c r="K119" s="3"/>
      <c r="L119" s="3"/>
    </row>
    <row r="120" spans="1:12" x14ac:dyDescent="0.25">
      <c r="A120" s="408">
        <v>681</v>
      </c>
      <c r="B120" s="409" t="s">
        <v>215</v>
      </c>
      <c r="C120" s="96">
        <v>3364</v>
      </c>
      <c r="D120" s="291">
        <v>2033576.9665384609</v>
      </c>
      <c r="E120" s="155">
        <v>2123476.2428508345</v>
      </c>
      <c r="F120" s="254">
        <v>604.51158339431061</v>
      </c>
      <c r="G120" s="155">
        <v>600.60530405791746</v>
      </c>
      <c r="H120" s="298"/>
      <c r="I120" s="384">
        <v>12373624.739162704</v>
      </c>
      <c r="J120" s="385">
        <v>3678.2475443408753</v>
      </c>
      <c r="K120" s="3"/>
      <c r="L120" s="3"/>
    </row>
    <row r="121" spans="1:12" x14ac:dyDescent="0.25">
      <c r="A121" s="408">
        <v>309</v>
      </c>
      <c r="B121" s="409" t="s">
        <v>118</v>
      </c>
      <c r="C121" s="96">
        <v>6552</v>
      </c>
      <c r="D121" s="291">
        <v>5338752.1418367345</v>
      </c>
      <c r="E121" s="155">
        <v>5208635.8288456826</v>
      </c>
      <c r="F121" s="254">
        <v>814.82786047569209</v>
      </c>
      <c r="G121" s="155">
        <v>783.41648791906005</v>
      </c>
      <c r="H121" s="298"/>
      <c r="I121" s="384">
        <v>24066923.486539792</v>
      </c>
      <c r="J121" s="385">
        <v>3673.2178703510062</v>
      </c>
      <c r="K121" s="3"/>
      <c r="L121" s="3"/>
    </row>
    <row r="122" spans="1:12" x14ac:dyDescent="0.25">
      <c r="A122" s="408">
        <v>287</v>
      </c>
      <c r="B122" s="409" t="s">
        <v>109</v>
      </c>
      <c r="C122" s="96">
        <v>6404</v>
      </c>
      <c r="D122" s="291">
        <v>8553600.3110223208</v>
      </c>
      <c r="E122" s="155">
        <v>9262808.9388878532</v>
      </c>
      <c r="F122" s="254">
        <v>1335.6652578111057</v>
      </c>
      <c r="G122" s="155">
        <v>1386.2265675964793</v>
      </c>
      <c r="H122" s="298"/>
      <c r="I122" s="384">
        <v>23497572.745960359</v>
      </c>
      <c r="J122" s="385">
        <v>3669.2024900000561</v>
      </c>
      <c r="K122" s="3"/>
      <c r="L122" s="3"/>
    </row>
    <row r="123" spans="1:12" x14ac:dyDescent="0.25">
      <c r="A123" s="408">
        <v>233</v>
      </c>
      <c r="B123" s="409" t="s">
        <v>84</v>
      </c>
      <c r="C123" s="96">
        <v>15514</v>
      </c>
      <c r="D123" s="291">
        <v>13893847.977830153</v>
      </c>
      <c r="E123" s="155">
        <v>14719202.622059721</v>
      </c>
      <c r="F123" s="254">
        <v>895.56838841241154</v>
      </c>
      <c r="G123" s="155">
        <v>940.46278342527535</v>
      </c>
      <c r="H123" s="298"/>
      <c r="I123" s="384">
        <v>56418714.068492189</v>
      </c>
      <c r="J123" s="385">
        <v>3636.6323365020103</v>
      </c>
      <c r="K123" s="3"/>
      <c r="L123" s="3"/>
    </row>
    <row r="124" spans="1:12" x14ac:dyDescent="0.25">
      <c r="A124" s="408">
        <v>989</v>
      </c>
      <c r="B124" s="409" t="s">
        <v>300</v>
      </c>
      <c r="C124" s="96">
        <v>5522</v>
      </c>
      <c r="D124" s="291">
        <v>3833820.3451139312</v>
      </c>
      <c r="E124" s="155">
        <v>3923717.391507593</v>
      </c>
      <c r="F124" s="254">
        <v>694.28112008582605</v>
      </c>
      <c r="G124" s="155">
        <v>720.27261707852119</v>
      </c>
      <c r="H124" s="298"/>
      <c r="I124" s="384">
        <v>19992586.478337478</v>
      </c>
      <c r="J124" s="385">
        <v>3620.5335889781741</v>
      </c>
      <c r="K124" s="3"/>
      <c r="L124" s="3"/>
    </row>
    <row r="125" spans="1:12" x14ac:dyDescent="0.25">
      <c r="A125" s="408">
        <v>280</v>
      </c>
      <c r="B125" s="409" t="s">
        <v>105</v>
      </c>
      <c r="C125" s="96">
        <v>2068</v>
      </c>
      <c r="D125" s="291">
        <v>2287605.7133463151</v>
      </c>
      <c r="E125" s="155">
        <v>2621721.91631913</v>
      </c>
      <c r="F125" s="254">
        <v>1106.192317865723</v>
      </c>
      <c r="G125" s="155">
        <v>1184.6198821659236</v>
      </c>
      <c r="H125" s="298"/>
      <c r="I125" s="384">
        <v>7450883.4266641969</v>
      </c>
      <c r="J125" s="385">
        <v>3602.9416956790119</v>
      </c>
      <c r="K125" s="3"/>
      <c r="L125" s="3"/>
    </row>
    <row r="126" spans="1:12" x14ac:dyDescent="0.25">
      <c r="A126" s="408">
        <v>507</v>
      </c>
      <c r="B126" s="409" t="s">
        <v>165</v>
      </c>
      <c r="C126" s="96">
        <v>5676</v>
      </c>
      <c r="D126" s="291">
        <v>2545555.5053588548</v>
      </c>
      <c r="E126" s="155">
        <v>2709934.6655174056</v>
      </c>
      <c r="F126" s="254">
        <v>448.47700940078482</v>
      </c>
      <c r="G126" s="155">
        <v>433.84983536247455</v>
      </c>
      <c r="H126" s="298"/>
      <c r="I126" s="384">
        <v>20263651.06633893</v>
      </c>
      <c r="J126" s="385">
        <v>3570.0583274029123</v>
      </c>
      <c r="K126" s="3"/>
      <c r="L126" s="3"/>
    </row>
    <row r="127" spans="1:12" x14ac:dyDescent="0.25">
      <c r="A127" s="408">
        <v>402</v>
      </c>
      <c r="B127" s="409" t="s">
        <v>127</v>
      </c>
      <c r="C127" s="96">
        <v>9358</v>
      </c>
      <c r="D127" s="291">
        <v>9143732.7318238281</v>
      </c>
      <c r="E127" s="155">
        <v>9589302.9941163398</v>
      </c>
      <c r="F127" s="254">
        <v>977.10330538831249</v>
      </c>
      <c r="G127" s="155">
        <v>1005.9260519466061</v>
      </c>
      <c r="H127" s="298"/>
      <c r="I127" s="384">
        <v>33402875.28881377</v>
      </c>
      <c r="J127" s="385">
        <v>3569.4459594799923</v>
      </c>
      <c r="K127" s="3"/>
      <c r="L127" s="3"/>
    </row>
    <row r="128" spans="1:12" x14ac:dyDescent="0.25">
      <c r="A128" s="408">
        <v>435</v>
      </c>
      <c r="B128" s="409" t="s">
        <v>144</v>
      </c>
      <c r="C128" s="96">
        <v>699</v>
      </c>
      <c r="D128" s="291">
        <v>649069.27392270393</v>
      </c>
      <c r="E128" s="155">
        <v>768622.05739777884</v>
      </c>
      <c r="F128" s="254">
        <v>928.56834609828888</v>
      </c>
      <c r="G128" s="155">
        <v>1110.7769061484676</v>
      </c>
      <c r="H128" s="298"/>
      <c r="I128" s="384">
        <v>2491714.9182334323</v>
      </c>
      <c r="J128" s="385">
        <v>3564.6851476873139</v>
      </c>
      <c r="K128" s="3"/>
      <c r="L128" s="3"/>
    </row>
    <row r="129" spans="1:12" x14ac:dyDescent="0.25">
      <c r="A129" s="408">
        <v>305</v>
      </c>
      <c r="B129" s="409" t="s">
        <v>117</v>
      </c>
      <c r="C129" s="96">
        <v>15213</v>
      </c>
      <c r="D129" s="291">
        <v>20060332.788923211</v>
      </c>
      <c r="E129" s="155">
        <v>19321860.305107761</v>
      </c>
      <c r="F129" s="254">
        <v>1318.6309596347342</v>
      </c>
      <c r="G129" s="155">
        <v>1245.8149809444396</v>
      </c>
      <c r="H129" s="298"/>
      <c r="I129" s="384">
        <v>54079271.663117349</v>
      </c>
      <c r="J129" s="385">
        <v>3554.8065248877506</v>
      </c>
      <c r="K129" s="3"/>
      <c r="L129" s="3"/>
    </row>
    <row r="130" spans="1:12" x14ac:dyDescent="0.25">
      <c r="A130" s="408">
        <v>475</v>
      </c>
      <c r="B130" s="409" t="s">
        <v>150</v>
      </c>
      <c r="C130" s="96">
        <v>5451</v>
      </c>
      <c r="D130" s="291">
        <v>6284738.1310412223</v>
      </c>
      <c r="E130" s="155">
        <v>6736983.0466838572</v>
      </c>
      <c r="F130" s="254">
        <v>1152.9514091068102</v>
      </c>
      <c r="G130" s="155">
        <v>1195.831966003276</v>
      </c>
      <c r="H130" s="298"/>
      <c r="I130" s="384">
        <v>19234154.891215466</v>
      </c>
      <c r="J130" s="385">
        <v>3528.5552909953158</v>
      </c>
      <c r="K130" s="3"/>
      <c r="L130" s="3"/>
    </row>
    <row r="131" spans="1:12" x14ac:dyDescent="0.25">
      <c r="A131" s="408">
        <v>301</v>
      </c>
      <c r="B131" s="409" t="s">
        <v>115</v>
      </c>
      <c r="C131" s="96">
        <v>20456</v>
      </c>
      <c r="D131" s="291">
        <v>15857438.04696225</v>
      </c>
      <c r="E131" s="155">
        <v>16343555.604800079</v>
      </c>
      <c r="F131" s="254">
        <v>775.19740159181902</v>
      </c>
      <c r="G131" s="155">
        <v>800.66990637466188</v>
      </c>
      <c r="H131" s="298"/>
      <c r="I131" s="384">
        <v>71947338.849817008</v>
      </c>
      <c r="J131" s="385">
        <v>3517.1753446332132</v>
      </c>
      <c r="K131" s="3"/>
      <c r="L131" s="3"/>
    </row>
    <row r="132" spans="1:12" x14ac:dyDescent="0.25">
      <c r="A132" s="408">
        <v>946</v>
      </c>
      <c r="B132" s="409" t="s">
        <v>295</v>
      </c>
      <c r="C132" s="96">
        <v>6388</v>
      </c>
      <c r="D132" s="291">
        <v>10360830.153284619</v>
      </c>
      <c r="E132" s="155">
        <v>11256638.395806674</v>
      </c>
      <c r="F132" s="254">
        <v>1621.9208129750498</v>
      </c>
      <c r="G132" s="155">
        <v>1724.7085779284087</v>
      </c>
      <c r="H132" s="298"/>
      <c r="I132" s="384">
        <v>22458284.076366078</v>
      </c>
      <c r="J132" s="385">
        <v>3515.6988222238697</v>
      </c>
      <c r="K132" s="3"/>
      <c r="L132" s="3"/>
    </row>
    <row r="133" spans="1:12" x14ac:dyDescent="0.25">
      <c r="A133" s="408">
        <v>689</v>
      </c>
      <c r="B133" s="409" t="s">
        <v>220</v>
      </c>
      <c r="C133" s="96">
        <v>3146</v>
      </c>
      <c r="D133" s="291">
        <v>1820554.6228873306</v>
      </c>
      <c r="E133" s="155">
        <v>1965730.6491999673</v>
      </c>
      <c r="F133" s="254">
        <v>578.68869131828694</v>
      </c>
      <c r="G133" s="155">
        <v>678.45920190717334</v>
      </c>
      <c r="H133" s="298"/>
      <c r="I133" s="384">
        <v>11000054.677101772</v>
      </c>
      <c r="J133" s="385">
        <v>3496.5208763832716</v>
      </c>
      <c r="K133" s="3"/>
      <c r="L133" s="3"/>
    </row>
    <row r="134" spans="1:12" x14ac:dyDescent="0.25">
      <c r="A134" s="408">
        <v>702</v>
      </c>
      <c r="B134" s="409" t="s">
        <v>226</v>
      </c>
      <c r="C134" s="96">
        <v>4215</v>
      </c>
      <c r="D134" s="291">
        <v>2322696.1538234558</v>
      </c>
      <c r="E134" s="155">
        <v>2720772.6783455205</v>
      </c>
      <c r="F134" s="254">
        <v>551.05484076475818</v>
      </c>
      <c r="G134" s="155">
        <v>632.21985251376509</v>
      </c>
      <c r="H134" s="298"/>
      <c r="I134" s="384">
        <v>14704418.417778436</v>
      </c>
      <c r="J134" s="385">
        <v>3488.5927444314202</v>
      </c>
      <c r="K134" s="3"/>
      <c r="L134" s="3"/>
    </row>
    <row r="135" spans="1:12" x14ac:dyDescent="0.25">
      <c r="A135" s="408">
        <v>581</v>
      </c>
      <c r="B135" s="409" t="s">
        <v>184</v>
      </c>
      <c r="C135" s="96">
        <v>6352</v>
      </c>
      <c r="D135" s="291">
        <v>5661424.7624128684</v>
      </c>
      <c r="E135" s="155">
        <v>5816693.4090019492</v>
      </c>
      <c r="F135" s="254">
        <v>891.28223589623246</v>
      </c>
      <c r="G135" s="155">
        <v>904.58287295370724</v>
      </c>
      <c r="H135" s="298"/>
      <c r="I135" s="384">
        <v>22053146.928714838</v>
      </c>
      <c r="J135" s="385">
        <v>3471.8430303392379</v>
      </c>
      <c r="K135" s="3"/>
      <c r="L135" s="3"/>
    </row>
    <row r="136" spans="1:12" x14ac:dyDescent="0.25">
      <c r="A136" s="408">
        <v>887</v>
      </c>
      <c r="B136" s="409" t="s">
        <v>276</v>
      </c>
      <c r="C136" s="96">
        <v>4644</v>
      </c>
      <c r="D136" s="291">
        <v>2414385.1011110591</v>
      </c>
      <c r="E136" s="155">
        <v>2375840.4760811357</v>
      </c>
      <c r="F136" s="254">
        <v>519.89343262512034</v>
      </c>
      <c r="G136" s="155">
        <v>507.42150647741937</v>
      </c>
      <c r="H136" s="298"/>
      <c r="I136" s="384">
        <v>16091727.542962262</v>
      </c>
      <c r="J136" s="385">
        <v>3465.05761045699</v>
      </c>
      <c r="K136" s="3"/>
      <c r="L136" s="3"/>
    </row>
    <row r="137" spans="1:12" x14ac:dyDescent="0.25">
      <c r="A137" s="408">
        <v>761</v>
      </c>
      <c r="B137" s="409" t="s">
        <v>247</v>
      </c>
      <c r="C137" s="96">
        <v>8646</v>
      </c>
      <c r="D137" s="291">
        <v>11933287.697384577</v>
      </c>
      <c r="E137" s="155">
        <v>12405462.362650013</v>
      </c>
      <c r="F137" s="254">
        <v>1380.209079040548</v>
      </c>
      <c r="G137" s="155">
        <v>1395.907397947029</v>
      </c>
      <c r="H137" s="298"/>
      <c r="I137" s="384">
        <v>29958255.737435292</v>
      </c>
      <c r="J137" s="385">
        <v>3464.9844711352407</v>
      </c>
      <c r="K137" s="3"/>
      <c r="L137" s="3"/>
    </row>
    <row r="138" spans="1:12" x14ac:dyDescent="0.25">
      <c r="A138" s="408">
        <v>232</v>
      </c>
      <c r="B138" s="409" t="s">
        <v>83</v>
      </c>
      <c r="C138" s="96">
        <v>13007</v>
      </c>
      <c r="D138" s="291">
        <v>12486392.487496274</v>
      </c>
      <c r="E138" s="155">
        <v>12801140.396695271</v>
      </c>
      <c r="F138" s="254">
        <v>959.97482028878858</v>
      </c>
      <c r="G138" s="155">
        <v>987.15148740641735</v>
      </c>
      <c r="H138" s="298"/>
      <c r="I138" s="384">
        <v>44917122.091834478</v>
      </c>
      <c r="J138" s="385">
        <v>3453.3037665744969</v>
      </c>
      <c r="K138" s="3"/>
      <c r="L138" s="3"/>
    </row>
    <row r="139" spans="1:12" x14ac:dyDescent="0.25">
      <c r="A139" s="408">
        <v>436</v>
      </c>
      <c r="B139" s="409" t="s">
        <v>145</v>
      </c>
      <c r="C139" s="96">
        <v>2036</v>
      </c>
      <c r="D139" s="291">
        <v>3844295.6927924282</v>
      </c>
      <c r="E139" s="155">
        <v>3998619.1580608804</v>
      </c>
      <c r="F139" s="254">
        <v>1888.1609493086582</v>
      </c>
      <c r="G139" s="155">
        <v>1969.8561680063262</v>
      </c>
      <c r="H139" s="298"/>
      <c r="I139" s="384">
        <v>6973451.2648011222</v>
      </c>
      <c r="J139" s="385">
        <v>3425.0742950889598</v>
      </c>
      <c r="K139" s="3"/>
      <c r="L139" s="3"/>
    </row>
    <row r="140" spans="1:12" x14ac:dyDescent="0.25">
      <c r="A140" s="408">
        <v>97</v>
      </c>
      <c r="B140" s="409" t="s">
        <v>37</v>
      </c>
      <c r="C140" s="96">
        <v>2156</v>
      </c>
      <c r="D140" s="291">
        <v>682230.18531872658</v>
      </c>
      <c r="E140" s="155">
        <v>936840.1578762033</v>
      </c>
      <c r="F140" s="254">
        <v>316.43329560237783</v>
      </c>
      <c r="G140" s="155">
        <v>427.73337563831325</v>
      </c>
      <c r="H140" s="298"/>
      <c r="I140" s="384">
        <v>7364637.6687677344</v>
      </c>
      <c r="J140" s="385">
        <v>3415.8801803189863</v>
      </c>
      <c r="K140" s="3"/>
      <c r="L140" s="3"/>
    </row>
    <row r="141" spans="1:12" x14ac:dyDescent="0.25">
      <c r="A141" s="408">
        <v>751</v>
      </c>
      <c r="B141" s="409" t="s">
        <v>242</v>
      </c>
      <c r="C141" s="96">
        <v>2950</v>
      </c>
      <c r="D141" s="291">
        <v>2920160.8636994641</v>
      </c>
      <c r="E141" s="155">
        <v>2602274.3915442843</v>
      </c>
      <c r="F141" s="254">
        <v>989.88503854219118</v>
      </c>
      <c r="G141" s="155">
        <v>864.94521747263877</v>
      </c>
      <c r="H141" s="298"/>
      <c r="I141" s="384">
        <v>10029365.235580146</v>
      </c>
      <c r="J141" s="385">
        <v>3399.7848256203888</v>
      </c>
      <c r="K141" s="3"/>
      <c r="L141" s="3"/>
    </row>
    <row r="142" spans="1:12" x14ac:dyDescent="0.25">
      <c r="A142" s="408">
        <v>859</v>
      </c>
      <c r="B142" s="409" t="s">
        <v>274</v>
      </c>
      <c r="C142" s="96">
        <v>6603</v>
      </c>
      <c r="D142" s="291">
        <v>12238777.601670302</v>
      </c>
      <c r="E142" s="155">
        <v>12945302.491567208</v>
      </c>
      <c r="F142" s="254">
        <v>1853.5177346161295</v>
      </c>
      <c r="G142" s="155">
        <v>1974.2269410218396</v>
      </c>
      <c r="H142" s="298"/>
      <c r="I142" s="384">
        <v>22163374.936880123</v>
      </c>
      <c r="J142" s="385">
        <v>3356.5614019203576</v>
      </c>
      <c r="K142" s="3"/>
      <c r="L142" s="3"/>
    </row>
    <row r="143" spans="1:12" x14ac:dyDescent="0.25">
      <c r="A143" s="408">
        <v>205</v>
      </c>
      <c r="B143" s="409" t="s">
        <v>71</v>
      </c>
      <c r="C143" s="96">
        <v>36567</v>
      </c>
      <c r="D143" s="291">
        <v>51394006.400419094</v>
      </c>
      <c r="E143" s="155">
        <v>52407028.281607181</v>
      </c>
      <c r="F143" s="254">
        <v>1405.4750567566136</v>
      </c>
      <c r="G143" s="155">
        <v>1468.9898072471676</v>
      </c>
      <c r="H143" s="298"/>
      <c r="I143" s="384">
        <v>122724763.0233648</v>
      </c>
      <c r="J143" s="385">
        <v>3356.1616491198292</v>
      </c>
      <c r="K143" s="3"/>
      <c r="L143" s="3"/>
    </row>
    <row r="144" spans="1:12" x14ac:dyDescent="0.25">
      <c r="A144" s="408">
        <v>236</v>
      </c>
      <c r="B144" s="409" t="s">
        <v>86</v>
      </c>
      <c r="C144" s="96">
        <v>4228</v>
      </c>
      <c r="D144" s="291">
        <v>5982918.0348170996</v>
      </c>
      <c r="E144" s="155">
        <v>6086838.1055158935</v>
      </c>
      <c r="F144" s="254">
        <v>1415.0704907325212</v>
      </c>
      <c r="G144" s="155">
        <v>1436.2008291191801</v>
      </c>
      <c r="H144" s="298"/>
      <c r="I144" s="384">
        <v>14094122.502086669</v>
      </c>
      <c r="J144" s="385">
        <v>3333.5199863024291</v>
      </c>
      <c r="K144" s="3"/>
      <c r="L144" s="3"/>
    </row>
    <row r="145" spans="1:12" x14ac:dyDescent="0.25">
      <c r="A145" s="408">
        <v>139</v>
      </c>
      <c r="B145" s="409" t="s">
        <v>46</v>
      </c>
      <c r="C145" s="96">
        <v>9848</v>
      </c>
      <c r="D145" s="291">
        <v>15379295.800901636</v>
      </c>
      <c r="E145" s="155">
        <v>15123368.978481814</v>
      </c>
      <c r="F145" s="254">
        <v>1561.6669172320915</v>
      </c>
      <c r="G145" s="155">
        <v>1532.9905542731331</v>
      </c>
      <c r="H145" s="298"/>
      <c r="I145" s="384">
        <v>32753352.685182225</v>
      </c>
      <c r="J145" s="385">
        <v>3325.8887779429556</v>
      </c>
      <c r="K145" s="3"/>
      <c r="L145" s="3"/>
    </row>
    <row r="146" spans="1:12" x14ac:dyDescent="0.25">
      <c r="A146" s="408">
        <v>152</v>
      </c>
      <c r="B146" s="409" t="s">
        <v>55</v>
      </c>
      <c r="C146" s="96">
        <v>4471</v>
      </c>
      <c r="D146" s="291">
        <v>5902612.1065020459</v>
      </c>
      <c r="E146" s="155">
        <v>6002815.5026957868</v>
      </c>
      <c r="F146" s="254">
        <v>1320.1995317606902</v>
      </c>
      <c r="G146" s="155">
        <v>1348.1088129491807</v>
      </c>
      <c r="H146" s="298"/>
      <c r="I146" s="384">
        <v>14828516.849341953</v>
      </c>
      <c r="J146" s="385">
        <v>3316.5996084415015</v>
      </c>
      <c r="K146" s="3"/>
      <c r="L146" s="3"/>
    </row>
    <row r="147" spans="1:12" x14ac:dyDescent="0.25">
      <c r="A147" s="408">
        <v>181</v>
      </c>
      <c r="B147" s="409" t="s">
        <v>66</v>
      </c>
      <c r="C147" s="96">
        <v>1707</v>
      </c>
      <c r="D147" s="291">
        <v>1571817.9422293033</v>
      </c>
      <c r="E147" s="155">
        <v>1561361.5129871347</v>
      </c>
      <c r="F147" s="254">
        <v>920.80723036280222</v>
      </c>
      <c r="G147" s="155">
        <v>921.73082190224648</v>
      </c>
      <c r="H147" s="298"/>
      <c r="I147" s="384">
        <v>5632953.5457048248</v>
      </c>
      <c r="J147" s="385">
        <v>3299.9142036935118</v>
      </c>
      <c r="K147" s="3"/>
      <c r="L147" s="3"/>
    </row>
    <row r="148" spans="1:12" x14ac:dyDescent="0.25">
      <c r="A148" s="408">
        <v>935</v>
      </c>
      <c r="B148" s="409" t="s">
        <v>293</v>
      </c>
      <c r="C148" s="96">
        <v>3087</v>
      </c>
      <c r="D148" s="291">
        <v>4354920.3020804273</v>
      </c>
      <c r="E148" s="155">
        <v>4376172.3515344094</v>
      </c>
      <c r="F148" s="254">
        <v>1410.7289608294225</v>
      </c>
      <c r="G148" s="155">
        <v>1420.1863788579233</v>
      </c>
      <c r="H148" s="298"/>
      <c r="I148" s="384">
        <v>10110789.421078132</v>
      </c>
      <c r="J148" s="385">
        <v>3275.2800197855954</v>
      </c>
      <c r="K148" s="3"/>
      <c r="L148" s="3"/>
    </row>
    <row r="149" spans="1:12" x14ac:dyDescent="0.25">
      <c r="A149" s="408">
        <v>758</v>
      </c>
      <c r="B149" s="409" t="s">
        <v>245</v>
      </c>
      <c r="C149" s="96">
        <v>8266</v>
      </c>
      <c r="D149" s="291">
        <v>12445874.604392774</v>
      </c>
      <c r="E149" s="155">
        <v>13004898.979223443</v>
      </c>
      <c r="F149" s="254">
        <v>1505.6707723678653</v>
      </c>
      <c r="G149" s="155">
        <v>1589.9558406996662</v>
      </c>
      <c r="H149" s="298"/>
      <c r="I149" s="384">
        <v>26980040.644063193</v>
      </c>
      <c r="J149" s="385">
        <v>3263.9778180574876</v>
      </c>
      <c r="K149" s="3"/>
      <c r="L149" s="3"/>
    </row>
    <row r="150" spans="1:12" x14ac:dyDescent="0.25">
      <c r="A150" s="408">
        <v>934</v>
      </c>
      <c r="B150" s="409" t="s">
        <v>292</v>
      </c>
      <c r="C150" s="96">
        <v>2784</v>
      </c>
      <c r="D150" s="291">
        <v>1631967.3812018754</v>
      </c>
      <c r="E150" s="155">
        <v>1441405.1525376542</v>
      </c>
      <c r="F150" s="254">
        <v>586.19518002940924</v>
      </c>
      <c r="G150" s="155">
        <v>522.22814387128381</v>
      </c>
      <c r="H150" s="298"/>
      <c r="I150" s="384">
        <v>9079486.6228933223</v>
      </c>
      <c r="J150" s="385">
        <v>3261.3098501771992</v>
      </c>
      <c r="K150" s="3"/>
      <c r="L150" s="3"/>
    </row>
    <row r="151" spans="1:12" x14ac:dyDescent="0.25">
      <c r="A151" s="408">
        <v>494</v>
      </c>
      <c r="B151" s="409" t="s">
        <v>157</v>
      </c>
      <c r="C151" s="96">
        <v>8903</v>
      </c>
      <c r="D151" s="291">
        <v>10990719.729292661</v>
      </c>
      <c r="E151" s="155">
        <v>10540263.916164735</v>
      </c>
      <c r="F151" s="254">
        <v>1234.4962068171021</v>
      </c>
      <c r="G151" s="155">
        <v>1158.2392357817291</v>
      </c>
      <c r="H151" s="298"/>
      <c r="I151" s="384">
        <v>29009145.066140536</v>
      </c>
      <c r="J151" s="385">
        <v>3258.3561795058449</v>
      </c>
      <c r="K151" s="3"/>
      <c r="L151" s="3"/>
    </row>
    <row r="152" spans="1:12" x14ac:dyDescent="0.25">
      <c r="A152" s="408">
        <v>249</v>
      </c>
      <c r="B152" s="409" t="s">
        <v>92</v>
      </c>
      <c r="C152" s="96">
        <v>9486</v>
      </c>
      <c r="D152" s="291">
        <v>9999726.3035727665</v>
      </c>
      <c r="E152" s="155">
        <v>10383079.73734884</v>
      </c>
      <c r="F152" s="254">
        <v>1054.1562622362183</v>
      </c>
      <c r="G152" s="155">
        <v>1083.9337694864896</v>
      </c>
      <c r="H152" s="298"/>
      <c r="I152" s="384">
        <v>30870618.580668002</v>
      </c>
      <c r="J152" s="385">
        <v>3254.3346595686276</v>
      </c>
      <c r="K152" s="3"/>
      <c r="L152" s="3"/>
    </row>
    <row r="153" spans="1:12" x14ac:dyDescent="0.25">
      <c r="A153" s="408">
        <v>893</v>
      </c>
      <c r="B153" s="409" t="s">
        <v>280</v>
      </c>
      <c r="C153" s="96">
        <v>7479</v>
      </c>
      <c r="D153" s="291">
        <v>9378382.1561620366</v>
      </c>
      <c r="E153" s="155">
        <v>10018935.685210943</v>
      </c>
      <c r="F153" s="254">
        <v>1253.9620478890274</v>
      </c>
      <c r="G153" s="155">
        <v>1361.7158290160373</v>
      </c>
      <c r="H153" s="298"/>
      <c r="I153" s="384">
        <v>24305605.60199172</v>
      </c>
      <c r="J153" s="385">
        <v>3249.8469851573368</v>
      </c>
      <c r="K153" s="3"/>
      <c r="L153" s="3"/>
    </row>
    <row r="154" spans="1:12" x14ac:dyDescent="0.25">
      <c r="A154" s="408">
        <v>925</v>
      </c>
      <c r="B154" s="409" t="s">
        <v>289</v>
      </c>
      <c r="C154" s="96">
        <v>3522</v>
      </c>
      <c r="D154" s="291">
        <v>3076340.1315238383</v>
      </c>
      <c r="E154" s="155">
        <v>3332203.7014981993</v>
      </c>
      <c r="F154" s="254">
        <v>873.46397828615511</v>
      </c>
      <c r="G154" s="155">
        <v>943.17339622322527</v>
      </c>
      <c r="H154" s="298"/>
      <c r="I154" s="384">
        <v>11281570.062353492</v>
      </c>
      <c r="J154" s="385">
        <v>3203.1715111736207</v>
      </c>
      <c r="K154" s="3"/>
      <c r="L154" s="3"/>
    </row>
    <row r="155" spans="1:12" x14ac:dyDescent="0.25">
      <c r="A155" s="408">
        <v>407</v>
      </c>
      <c r="B155" s="409" t="s">
        <v>130</v>
      </c>
      <c r="C155" s="96">
        <v>2621</v>
      </c>
      <c r="D155" s="291">
        <v>2251852.3522961643</v>
      </c>
      <c r="E155" s="155">
        <v>2484604.981649763</v>
      </c>
      <c r="F155" s="254">
        <v>859.15770785813208</v>
      </c>
      <c r="G155" s="155">
        <v>930.04158017923044</v>
      </c>
      <c r="H155" s="298"/>
      <c r="I155" s="384">
        <v>8392689.5999937803</v>
      </c>
      <c r="J155" s="385">
        <v>3202.0944677580237</v>
      </c>
      <c r="K155" s="3"/>
      <c r="L155" s="3"/>
    </row>
    <row r="156" spans="1:12" x14ac:dyDescent="0.25">
      <c r="A156" s="408">
        <v>593</v>
      </c>
      <c r="B156" s="409" t="s">
        <v>189</v>
      </c>
      <c r="C156" s="96">
        <v>17375</v>
      </c>
      <c r="D156" s="291">
        <v>3265545.6900360938</v>
      </c>
      <c r="E156" s="155">
        <v>3554355.3618535735</v>
      </c>
      <c r="F156" s="254">
        <v>187.94507568553058</v>
      </c>
      <c r="G156" s="155">
        <v>200.25935895560136</v>
      </c>
      <c r="H156" s="298"/>
      <c r="I156" s="384">
        <v>54994744.676305391</v>
      </c>
      <c r="J156" s="385">
        <v>3165.1651612262094</v>
      </c>
      <c r="K156" s="3"/>
      <c r="L156" s="3"/>
    </row>
    <row r="157" spans="1:12" x14ac:dyDescent="0.25">
      <c r="A157" s="408">
        <v>208</v>
      </c>
      <c r="B157" s="409" t="s">
        <v>72</v>
      </c>
      <c r="C157" s="96">
        <v>12400</v>
      </c>
      <c r="D157" s="291">
        <v>16386583.776772451</v>
      </c>
      <c r="E157" s="155">
        <v>16441334.153195828</v>
      </c>
      <c r="F157" s="254">
        <v>1321.4986916751977</v>
      </c>
      <c r="G157" s="155">
        <v>1324.8739639674059</v>
      </c>
      <c r="H157" s="298"/>
      <c r="I157" s="384">
        <v>39220809.519407079</v>
      </c>
      <c r="J157" s="385">
        <v>3162.968509629603</v>
      </c>
      <c r="K157" s="3"/>
      <c r="L157" s="3"/>
    </row>
    <row r="158" spans="1:12" x14ac:dyDescent="0.25">
      <c r="A158" s="408">
        <v>561</v>
      </c>
      <c r="B158" s="409" t="s">
        <v>176</v>
      </c>
      <c r="C158" s="96">
        <v>1334</v>
      </c>
      <c r="D158" s="291">
        <v>1114740.2708216924</v>
      </c>
      <c r="E158" s="155">
        <v>1175329.7148168657</v>
      </c>
      <c r="F158" s="254">
        <v>835.63738442405725</v>
      </c>
      <c r="G158" s="155">
        <v>879.3723499376805</v>
      </c>
      <c r="H158" s="298"/>
      <c r="I158" s="384">
        <v>4209396.4668394933</v>
      </c>
      <c r="J158" s="385">
        <v>3155.4696153219588</v>
      </c>
      <c r="K158" s="3"/>
      <c r="L158" s="3"/>
    </row>
    <row r="159" spans="1:12" x14ac:dyDescent="0.25">
      <c r="A159" s="408">
        <v>217</v>
      </c>
      <c r="B159" s="409" t="s">
        <v>77</v>
      </c>
      <c r="C159" s="96">
        <v>5426</v>
      </c>
      <c r="D159" s="291">
        <v>5619779.6687133173</v>
      </c>
      <c r="E159" s="155">
        <v>5621493.9803349422</v>
      </c>
      <c r="F159" s="254">
        <v>1035.7131715284404</v>
      </c>
      <c r="G159" s="155">
        <v>1036.0184261583013</v>
      </c>
      <c r="H159" s="298"/>
      <c r="I159" s="384">
        <v>17096180.652851798</v>
      </c>
      <c r="J159" s="385">
        <v>3150.7889150113892</v>
      </c>
      <c r="K159" s="3"/>
      <c r="L159" s="3"/>
    </row>
    <row r="160" spans="1:12" x14ac:dyDescent="0.25">
      <c r="A160" s="408">
        <v>977</v>
      </c>
      <c r="B160" s="409" t="s">
        <v>297</v>
      </c>
      <c r="C160" s="96">
        <v>15304</v>
      </c>
      <c r="D160" s="291">
        <v>16858391.145411186</v>
      </c>
      <c r="E160" s="155">
        <v>17847531.297304079</v>
      </c>
      <c r="F160" s="254">
        <v>1101.5676388794554</v>
      </c>
      <c r="G160" s="155">
        <v>1164.7531558614796</v>
      </c>
      <c r="H160" s="298"/>
      <c r="I160" s="384">
        <v>47892770.176747143</v>
      </c>
      <c r="J160" s="385">
        <v>3129.4282656003097</v>
      </c>
      <c r="K160" s="3"/>
      <c r="L160" s="3"/>
    </row>
    <row r="161" spans="1:12" x14ac:dyDescent="0.25">
      <c r="A161" s="408">
        <v>790</v>
      </c>
      <c r="B161" s="409" t="s">
        <v>256</v>
      </c>
      <c r="C161" s="96">
        <v>24052</v>
      </c>
      <c r="D161" s="291">
        <v>19095815.601938467</v>
      </c>
      <c r="E161" s="155">
        <v>19349744.593156669</v>
      </c>
      <c r="F161" s="254">
        <v>793.93878271821336</v>
      </c>
      <c r="G161" s="155">
        <v>803.16470951092094</v>
      </c>
      <c r="H161" s="298"/>
      <c r="I161" s="384">
        <v>75185947.114569783</v>
      </c>
      <c r="J161" s="385">
        <v>3125.9748509300593</v>
      </c>
      <c r="K161" s="3"/>
      <c r="L161" s="3"/>
    </row>
    <row r="162" spans="1:12" x14ac:dyDescent="0.25">
      <c r="A162" s="408">
        <v>140</v>
      </c>
      <c r="B162" s="409" t="s">
        <v>47</v>
      </c>
      <c r="C162" s="96">
        <v>21124</v>
      </c>
      <c r="D162" s="291">
        <v>22221213.464200024</v>
      </c>
      <c r="E162" s="155">
        <v>22311886.307700209</v>
      </c>
      <c r="F162" s="254">
        <v>1051.9415576690033</v>
      </c>
      <c r="G162" s="155">
        <v>1046.5167254165976</v>
      </c>
      <c r="H162" s="298"/>
      <c r="I162" s="384">
        <v>65399020.458419904</v>
      </c>
      <c r="J162" s="385">
        <v>3095.9581735665547</v>
      </c>
      <c r="K162" s="3"/>
      <c r="L162" s="3"/>
    </row>
    <row r="163" spans="1:12" x14ac:dyDescent="0.25">
      <c r="A163" s="408">
        <v>430</v>
      </c>
      <c r="B163" s="409" t="s">
        <v>141</v>
      </c>
      <c r="C163" s="96">
        <v>15770</v>
      </c>
      <c r="D163" s="291">
        <v>13570309.767552344</v>
      </c>
      <c r="E163" s="155">
        <v>14309993.169009307</v>
      </c>
      <c r="F163" s="254">
        <v>860.51425285683854</v>
      </c>
      <c r="G163" s="155">
        <v>874.96373931574567</v>
      </c>
      <c r="H163" s="298"/>
      <c r="I163" s="384">
        <v>48324972.922456503</v>
      </c>
      <c r="J163" s="385">
        <v>3064.3609969851937</v>
      </c>
      <c r="K163" s="3"/>
      <c r="L163" s="3"/>
    </row>
    <row r="164" spans="1:12" x14ac:dyDescent="0.25">
      <c r="A164" s="408">
        <v>408</v>
      </c>
      <c r="B164" s="409" t="s">
        <v>131</v>
      </c>
      <c r="C164" s="96">
        <v>14221</v>
      </c>
      <c r="D164" s="291">
        <v>17758860.949403051</v>
      </c>
      <c r="E164" s="155">
        <v>17944398.971087717</v>
      </c>
      <c r="F164" s="254">
        <v>1248.777227297873</v>
      </c>
      <c r="G164" s="155">
        <v>1231.464311306358</v>
      </c>
      <c r="H164" s="298"/>
      <c r="I164" s="384">
        <v>43244445.70702371</v>
      </c>
      <c r="J164" s="385">
        <v>3040.8864149513893</v>
      </c>
      <c r="K164" s="3"/>
      <c r="L164" s="3"/>
    </row>
    <row r="165" spans="1:12" x14ac:dyDescent="0.25">
      <c r="A165" s="408">
        <v>420</v>
      </c>
      <c r="B165" s="409" t="s">
        <v>135</v>
      </c>
      <c r="C165" s="96">
        <v>9402</v>
      </c>
      <c r="D165" s="291">
        <v>6805323.9259419814</v>
      </c>
      <c r="E165" s="155">
        <v>6943483.6470076907</v>
      </c>
      <c r="F165" s="254">
        <v>723.81662688172526</v>
      </c>
      <c r="G165" s="155">
        <v>736.89434662919484</v>
      </c>
      <c r="H165" s="298"/>
      <c r="I165" s="384">
        <v>28535110.285587836</v>
      </c>
      <c r="J165" s="385">
        <v>3035.0042847891764</v>
      </c>
      <c r="K165" s="3"/>
      <c r="L165" s="3"/>
    </row>
    <row r="166" spans="1:12" x14ac:dyDescent="0.25">
      <c r="A166" s="408">
        <v>288</v>
      </c>
      <c r="B166" s="409" t="s">
        <v>110</v>
      </c>
      <c r="C166" s="96">
        <v>6416</v>
      </c>
      <c r="D166" s="291">
        <v>6755228.9689970575</v>
      </c>
      <c r="E166" s="155">
        <v>6902080.8950449862</v>
      </c>
      <c r="F166" s="254">
        <v>1052.8723455419354</v>
      </c>
      <c r="G166" s="155">
        <v>1064.0470534671113</v>
      </c>
      <c r="H166" s="298"/>
      <c r="I166" s="384">
        <v>19359281.985938061</v>
      </c>
      <c r="J166" s="385">
        <v>3017.3444491798723</v>
      </c>
      <c r="K166" s="3"/>
      <c r="L166" s="3"/>
    </row>
    <row r="167" spans="1:12" x14ac:dyDescent="0.25">
      <c r="A167" s="408">
        <v>400</v>
      </c>
      <c r="B167" s="409" t="s">
        <v>126</v>
      </c>
      <c r="C167" s="96">
        <v>8468</v>
      </c>
      <c r="D167" s="291">
        <v>9880100.9986683037</v>
      </c>
      <c r="E167" s="155">
        <v>10349130.826156728</v>
      </c>
      <c r="F167" s="254">
        <v>1166.7573215243629</v>
      </c>
      <c r="G167" s="155">
        <v>1206.2229364852064</v>
      </c>
      <c r="H167" s="298"/>
      <c r="I167" s="384">
        <v>25528898.685218841</v>
      </c>
      <c r="J167" s="385">
        <v>3014.7494904604205</v>
      </c>
      <c r="K167" s="3"/>
      <c r="L167" s="3"/>
    </row>
    <row r="168" spans="1:12" x14ac:dyDescent="0.25">
      <c r="A168" s="408">
        <v>833</v>
      </c>
      <c r="B168" s="409" t="s">
        <v>260</v>
      </c>
      <c r="C168" s="96">
        <v>1659</v>
      </c>
      <c r="D168" s="291">
        <v>1193067.6104989997</v>
      </c>
      <c r="E168" s="155">
        <v>1309384.7288305457</v>
      </c>
      <c r="F168" s="254">
        <v>719.14865008981292</v>
      </c>
      <c r="G168" s="155">
        <v>799.17705173631441</v>
      </c>
      <c r="H168" s="298"/>
      <c r="I168" s="384">
        <v>4986581.3699036194</v>
      </c>
      <c r="J168" s="385">
        <v>3005.7753887303311</v>
      </c>
      <c r="K168" s="3"/>
      <c r="L168" s="3"/>
    </row>
    <row r="169" spans="1:12" x14ac:dyDescent="0.25">
      <c r="A169" s="408">
        <v>441</v>
      </c>
      <c r="B169" s="409" t="s">
        <v>147</v>
      </c>
      <c r="C169" s="96">
        <v>4543</v>
      </c>
      <c r="D169" s="291">
        <v>1112956.7943356466</v>
      </c>
      <c r="E169" s="155">
        <v>1149014.7164123161</v>
      </c>
      <c r="F169" s="254">
        <v>244.98278545798956</v>
      </c>
      <c r="G169" s="155">
        <v>250.61781122877304</v>
      </c>
      <c r="H169" s="298"/>
      <c r="I169" s="384">
        <v>13612200.521713516</v>
      </c>
      <c r="J169" s="385">
        <v>2996.3021179206507</v>
      </c>
      <c r="K169" s="3"/>
      <c r="L169" s="3"/>
    </row>
    <row r="170" spans="1:12" x14ac:dyDescent="0.25">
      <c r="A170" s="408">
        <v>143</v>
      </c>
      <c r="B170" s="409" t="s">
        <v>49</v>
      </c>
      <c r="C170" s="96">
        <v>6866</v>
      </c>
      <c r="D170" s="291">
        <v>4935161.5808712523</v>
      </c>
      <c r="E170" s="155">
        <v>5042038.5461060368</v>
      </c>
      <c r="F170" s="254">
        <v>718.78263630516346</v>
      </c>
      <c r="G170" s="155">
        <v>727.54071455083567</v>
      </c>
      <c r="H170" s="298"/>
      <c r="I170" s="384">
        <v>20561398.891038634</v>
      </c>
      <c r="J170" s="385">
        <v>2994.6692238623118</v>
      </c>
      <c r="K170" s="3"/>
      <c r="L170" s="3"/>
    </row>
    <row r="171" spans="1:12" x14ac:dyDescent="0.25">
      <c r="A171" s="408">
        <v>740</v>
      </c>
      <c r="B171" s="409" t="s">
        <v>235</v>
      </c>
      <c r="C171" s="96">
        <v>32662</v>
      </c>
      <c r="D171" s="291">
        <v>6743419.4334823936</v>
      </c>
      <c r="E171" s="155">
        <v>8151436.8619696498</v>
      </c>
      <c r="F171" s="254">
        <v>206.46070153335356</v>
      </c>
      <c r="G171" s="155">
        <v>242.48511609728888</v>
      </c>
      <c r="H171" s="298"/>
      <c r="I171" s="384">
        <v>97600130.671087652</v>
      </c>
      <c r="J171" s="385">
        <v>2988.1859858884222</v>
      </c>
      <c r="K171" s="3"/>
      <c r="L171" s="3"/>
    </row>
    <row r="172" spans="1:12" x14ac:dyDescent="0.25">
      <c r="A172" s="408">
        <v>61</v>
      </c>
      <c r="B172" s="409" t="s">
        <v>22</v>
      </c>
      <c r="C172" s="96">
        <v>16800</v>
      </c>
      <c r="D172" s="291">
        <v>12201814.984281063</v>
      </c>
      <c r="E172" s="155">
        <v>12711466.962674387</v>
      </c>
      <c r="F172" s="254">
        <v>726.29851096911091</v>
      </c>
      <c r="G172" s="155">
        <v>746.54993825442773</v>
      </c>
      <c r="H172" s="298"/>
      <c r="I172" s="384">
        <v>49961883.437288314</v>
      </c>
      <c r="J172" s="385">
        <v>2973.9216331719235</v>
      </c>
      <c r="K172" s="3"/>
      <c r="L172" s="3"/>
    </row>
    <row r="173" spans="1:12" x14ac:dyDescent="0.25">
      <c r="A173" s="408">
        <v>102</v>
      </c>
      <c r="B173" s="409" t="s">
        <v>39</v>
      </c>
      <c r="C173" s="96">
        <v>9937</v>
      </c>
      <c r="D173" s="291">
        <v>6597201.6992257778</v>
      </c>
      <c r="E173" s="155">
        <v>6900297.3951353254</v>
      </c>
      <c r="F173" s="254">
        <v>663.90275729352697</v>
      </c>
      <c r="G173" s="155">
        <v>682.42300444151408</v>
      </c>
      <c r="H173" s="298"/>
      <c r="I173" s="384">
        <v>29518654.191595845</v>
      </c>
      <c r="J173" s="385">
        <v>2970.5800736234119</v>
      </c>
      <c r="K173" s="3"/>
      <c r="L173" s="3"/>
    </row>
    <row r="174" spans="1:12" x14ac:dyDescent="0.25">
      <c r="A174" s="408">
        <v>440</v>
      </c>
      <c r="B174" s="409" t="s">
        <v>146</v>
      </c>
      <c r="C174" s="96">
        <v>5534</v>
      </c>
      <c r="D174" s="291">
        <v>9810401.1179416012</v>
      </c>
      <c r="E174" s="155">
        <v>10308329.40833196</v>
      </c>
      <c r="F174" s="254">
        <v>1772.7504730649803</v>
      </c>
      <c r="G174" s="155">
        <v>1850.2752815923311</v>
      </c>
      <c r="H174" s="298"/>
      <c r="I174" s="384">
        <v>16426354.435134428</v>
      </c>
      <c r="J174" s="385">
        <v>2968.2606496448188</v>
      </c>
      <c r="K174" s="3"/>
      <c r="L174" s="3"/>
    </row>
    <row r="175" spans="1:12" x14ac:dyDescent="0.25">
      <c r="A175" s="408">
        <v>271</v>
      </c>
      <c r="B175" s="409" t="s">
        <v>100</v>
      </c>
      <c r="C175" s="96">
        <v>7013</v>
      </c>
      <c r="D175" s="291">
        <v>2734349.1951781237</v>
      </c>
      <c r="E175" s="155">
        <v>3263374.7398891491</v>
      </c>
      <c r="F175" s="254">
        <v>389.89721876203106</v>
      </c>
      <c r="G175" s="155">
        <v>450.18818478385128</v>
      </c>
      <c r="H175" s="298"/>
      <c r="I175" s="384">
        <v>20670520.657257952</v>
      </c>
      <c r="J175" s="385">
        <v>2947.4576725022034</v>
      </c>
      <c r="K175" s="3"/>
      <c r="L175" s="3"/>
    </row>
    <row r="176" spans="1:12" x14ac:dyDescent="0.25">
      <c r="A176" s="408">
        <v>562</v>
      </c>
      <c r="B176" s="409" t="s">
        <v>177</v>
      </c>
      <c r="C176" s="96">
        <v>9008</v>
      </c>
      <c r="D176" s="291">
        <v>6607780.405865252</v>
      </c>
      <c r="E176" s="155">
        <v>6341792.8139203768</v>
      </c>
      <c r="F176" s="254">
        <v>733.54578217864696</v>
      </c>
      <c r="G176" s="155">
        <v>711.82935323272386</v>
      </c>
      <c r="H176" s="298"/>
      <c r="I176" s="384">
        <v>26484893.769947462</v>
      </c>
      <c r="J176" s="385">
        <v>2940.1525055447892</v>
      </c>
      <c r="K176" s="3"/>
      <c r="L176" s="3"/>
    </row>
    <row r="177" spans="1:12" x14ac:dyDescent="0.25">
      <c r="A177" s="408">
        <v>892</v>
      </c>
      <c r="B177" s="409" t="s">
        <v>279</v>
      </c>
      <c r="C177" s="96">
        <v>3646</v>
      </c>
      <c r="D177" s="291">
        <v>5414623.6136771524</v>
      </c>
      <c r="E177" s="155">
        <v>5676479.5314550297</v>
      </c>
      <c r="F177" s="254">
        <v>1485.0860158192959</v>
      </c>
      <c r="G177" s="155">
        <v>1546.9938374808087</v>
      </c>
      <c r="H177" s="298"/>
      <c r="I177" s="384">
        <v>10712421.944427574</v>
      </c>
      <c r="J177" s="385">
        <v>2938.1299902434375</v>
      </c>
      <c r="K177" s="3"/>
      <c r="L177" s="3"/>
    </row>
    <row r="178" spans="1:12" x14ac:dyDescent="0.25">
      <c r="A178" s="408">
        <v>850</v>
      </c>
      <c r="B178" s="409" t="s">
        <v>268</v>
      </c>
      <c r="C178" s="96">
        <v>2401</v>
      </c>
      <c r="D178" s="291">
        <v>2888060.8973232163</v>
      </c>
      <c r="E178" s="155">
        <v>2898601.3595687137</v>
      </c>
      <c r="F178" s="254">
        <v>1202.8575165860959</v>
      </c>
      <c r="G178" s="155">
        <v>1208.6032318070447</v>
      </c>
      <c r="H178" s="298"/>
      <c r="I178" s="384">
        <v>7050902.8083526902</v>
      </c>
      <c r="J178" s="385">
        <v>2936.6525649115742</v>
      </c>
      <c r="K178" s="3"/>
      <c r="L178" s="3"/>
    </row>
    <row r="179" spans="1:12" x14ac:dyDescent="0.25">
      <c r="A179" s="408">
        <v>214</v>
      </c>
      <c r="B179" s="409" t="s">
        <v>75</v>
      </c>
      <c r="C179" s="96">
        <v>12758</v>
      </c>
      <c r="D179" s="291">
        <v>8590915.1935345195</v>
      </c>
      <c r="E179" s="155">
        <v>9070743.3708805759</v>
      </c>
      <c r="F179" s="254">
        <v>673.37476042753724</v>
      </c>
      <c r="G179" s="155">
        <v>723.95080505412898</v>
      </c>
      <c r="H179" s="298"/>
      <c r="I179" s="384">
        <v>37409904.730150938</v>
      </c>
      <c r="J179" s="385">
        <v>2932.2703190273505</v>
      </c>
      <c r="K179" s="3"/>
      <c r="L179" s="3"/>
    </row>
    <row r="180" spans="1:12" x14ac:dyDescent="0.25">
      <c r="A180" s="408">
        <v>171</v>
      </c>
      <c r="B180" s="409" t="s">
        <v>60</v>
      </c>
      <c r="C180" s="96">
        <v>4689</v>
      </c>
      <c r="D180" s="291">
        <v>3852551.237621835</v>
      </c>
      <c r="E180" s="155">
        <v>3579893.6195715321</v>
      </c>
      <c r="F180" s="254">
        <v>821.61468066151315</v>
      </c>
      <c r="G180" s="155">
        <v>762.77044563265781</v>
      </c>
      <c r="H180" s="298"/>
      <c r="I180" s="384">
        <v>13676613.299441053</v>
      </c>
      <c r="J180" s="385">
        <v>2916.7441457541167</v>
      </c>
      <c r="K180" s="3"/>
      <c r="L180" s="3"/>
    </row>
    <row r="181" spans="1:12" x14ac:dyDescent="0.25">
      <c r="A181" s="408">
        <v>592</v>
      </c>
      <c r="B181" s="409" t="s">
        <v>188</v>
      </c>
      <c r="C181" s="96">
        <v>3772</v>
      </c>
      <c r="D181" s="291">
        <v>4122900.1112825274</v>
      </c>
      <c r="E181" s="155">
        <v>4135468.5975530297</v>
      </c>
      <c r="F181" s="254">
        <v>1093.0276010823243</v>
      </c>
      <c r="G181" s="155">
        <v>1100.8055666895625</v>
      </c>
      <c r="H181" s="298"/>
      <c r="I181" s="384">
        <v>10964470.732026167</v>
      </c>
      <c r="J181" s="385">
        <v>2906.8056023399172</v>
      </c>
      <c r="K181" s="3"/>
      <c r="L181" s="3"/>
    </row>
    <row r="182" spans="1:12" x14ac:dyDescent="0.25">
      <c r="A182" s="408">
        <v>915</v>
      </c>
      <c r="B182" s="409" t="s">
        <v>284</v>
      </c>
      <c r="C182" s="96">
        <v>20278</v>
      </c>
      <c r="D182" s="291">
        <v>11084103.018346664</v>
      </c>
      <c r="E182" s="155">
        <v>10237283.876953891</v>
      </c>
      <c r="F182" s="254">
        <v>546.60730931781552</v>
      </c>
      <c r="G182" s="155">
        <v>513.47592844234589</v>
      </c>
      <c r="H182" s="298"/>
      <c r="I182" s="384">
        <v>58910995.605056822</v>
      </c>
      <c r="J182" s="385">
        <v>2905.1679458061358</v>
      </c>
      <c r="K182" s="3"/>
      <c r="L182" s="3"/>
    </row>
    <row r="183" spans="1:12" x14ac:dyDescent="0.25">
      <c r="A183" s="408">
        <v>111</v>
      </c>
      <c r="B183" s="409" t="s">
        <v>45</v>
      </c>
      <c r="C183" s="96">
        <v>18497</v>
      </c>
      <c r="D183" s="291">
        <v>11647820.488700271</v>
      </c>
      <c r="E183" s="155">
        <v>11612568.555710174</v>
      </c>
      <c r="F183" s="254">
        <v>629.71403409743584</v>
      </c>
      <c r="G183" s="155">
        <v>627.2862386176231</v>
      </c>
      <c r="H183" s="298"/>
      <c r="I183" s="384">
        <v>53580730.336377166</v>
      </c>
      <c r="J183" s="385">
        <v>2896.7254331176496</v>
      </c>
      <c r="K183" s="3"/>
      <c r="L183" s="3"/>
    </row>
    <row r="184" spans="1:12" x14ac:dyDescent="0.25">
      <c r="A184" s="408">
        <v>142</v>
      </c>
      <c r="B184" s="409" t="s">
        <v>48</v>
      </c>
      <c r="C184" s="96">
        <v>6625</v>
      </c>
      <c r="D184" s="291">
        <v>4638792.2181523331</v>
      </c>
      <c r="E184" s="155">
        <v>4736703.6750233155</v>
      </c>
      <c r="F184" s="254">
        <v>700.19505179657858</v>
      </c>
      <c r="G184" s="155">
        <v>682.27119622993439</v>
      </c>
      <c r="H184" s="298"/>
      <c r="I184" s="384">
        <v>19036668.154257402</v>
      </c>
      <c r="J184" s="385">
        <v>2873.459344038853</v>
      </c>
      <c r="K184" s="3"/>
      <c r="L184" s="3"/>
    </row>
    <row r="185" spans="1:12" x14ac:dyDescent="0.25">
      <c r="A185" s="408">
        <v>765</v>
      </c>
      <c r="B185" s="409" t="s">
        <v>249</v>
      </c>
      <c r="C185" s="96">
        <v>10301</v>
      </c>
      <c r="D185" s="291">
        <v>7722422.6516497377</v>
      </c>
      <c r="E185" s="155">
        <v>8169740.4941124441</v>
      </c>
      <c r="F185" s="254">
        <v>749.67698783125309</v>
      </c>
      <c r="G185" s="155">
        <v>799.18624348242349</v>
      </c>
      <c r="H185" s="298"/>
      <c r="I185" s="384">
        <v>29576336.413981311</v>
      </c>
      <c r="J185" s="385">
        <v>2871.2102139579956</v>
      </c>
      <c r="K185" s="3"/>
      <c r="L185" s="3"/>
    </row>
    <row r="186" spans="1:12" x14ac:dyDescent="0.25">
      <c r="A186" s="408">
        <v>678</v>
      </c>
      <c r="B186" s="409" t="s">
        <v>213</v>
      </c>
      <c r="C186" s="96">
        <v>24353</v>
      </c>
      <c r="D186" s="291">
        <v>21834096.625174329</v>
      </c>
      <c r="E186" s="155">
        <v>22595298.701904967</v>
      </c>
      <c r="F186" s="254">
        <v>896.56701947087947</v>
      </c>
      <c r="G186" s="155">
        <v>911.84119828788926</v>
      </c>
      <c r="H186" s="298"/>
      <c r="I186" s="384">
        <v>69807101.617935687</v>
      </c>
      <c r="J186" s="385">
        <v>2866.4682633735347</v>
      </c>
      <c r="K186" s="3"/>
      <c r="L186" s="3"/>
    </row>
    <row r="187" spans="1:12" x14ac:dyDescent="0.25">
      <c r="A187" s="408">
        <v>635</v>
      </c>
      <c r="B187" s="409" t="s">
        <v>210</v>
      </c>
      <c r="C187" s="96">
        <v>6415</v>
      </c>
      <c r="D187" s="291">
        <v>3526995.0482636383</v>
      </c>
      <c r="E187" s="155">
        <v>3514926.1409190008</v>
      </c>
      <c r="F187" s="254">
        <v>549.80437229363031</v>
      </c>
      <c r="G187" s="155">
        <v>528.44460497568195</v>
      </c>
      <c r="H187" s="298"/>
      <c r="I187" s="384">
        <v>18325508.78737228</v>
      </c>
      <c r="J187" s="385">
        <v>2856.6654384056556</v>
      </c>
      <c r="K187" s="3"/>
      <c r="L187" s="3"/>
    </row>
    <row r="188" spans="1:12" x14ac:dyDescent="0.25">
      <c r="A188" s="408">
        <v>599</v>
      </c>
      <c r="B188" s="409" t="s">
        <v>192</v>
      </c>
      <c r="C188" s="96">
        <v>11174</v>
      </c>
      <c r="D188" s="291">
        <v>15156056.022232918</v>
      </c>
      <c r="E188" s="155">
        <v>15843959.97685306</v>
      </c>
      <c r="F188" s="254">
        <v>1356.36799912591</v>
      </c>
      <c r="G188" s="155">
        <v>1416.2232841286077</v>
      </c>
      <c r="H188" s="298"/>
      <c r="I188" s="384">
        <v>31886680.552115381</v>
      </c>
      <c r="J188" s="385">
        <v>2853.6495929940379</v>
      </c>
      <c r="K188" s="3"/>
      <c r="L188" s="3"/>
    </row>
    <row r="189" spans="1:12" x14ac:dyDescent="0.25">
      <c r="A189" s="408">
        <v>504</v>
      </c>
      <c r="B189" s="409" t="s">
        <v>163</v>
      </c>
      <c r="C189" s="96">
        <v>1871</v>
      </c>
      <c r="D189" s="291">
        <v>1440695.7241833047</v>
      </c>
      <c r="E189" s="155">
        <v>1521843.6876365489</v>
      </c>
      <c r="F189" s="254">
        <v>770.01374889540602</v>
      </c>
      <c r="G189" s="155">
        <v>827.05648724561672</v>
      </c>
      <c r="H189" s="298"/>
      <c r="I189" s="384">
        <v>5337952.7274991162</v>
      </c>
      <c r="J189" s="385">
        <v>2852.9945096200513</v>
      </c>
      <c r="K189" s="3"/>
      <c r="L189" s="3"/>
    </row>
    <row r="190" spans="1:12" x14ac:dyDescent="0.25">
      <c r="A190" s="408">
        <v>145</v>
      </c>
      <c r="B190" s="409" t="s">
        <v>50</v>
      </c>
      <c r="C190" s="96">
        <v>12294</v>
      </c>
      <c r="D190" s="291">
        <v>15622099.003537659</v>
      </c>
      <c r="E190" s="155">
        <v>16575031.930775352</v>
      </c>
      <c r="F190" s="254">
        <v>1270.7092080313696</v>
      </c>
      <c r="G190" s="155">
        <v>1351.6348569038028</v>
      </c>
      <c r="H190" s="298"/>
      <c r="I190" s="384">
        <v>34861095.969357461</v>
      </c>
      <c r="J190" s="385">
        <v>2835.6186732843225</v>
      </c>
      <c r="K190" s="3"/>
      <c r="L190" s="3"/>
    </row>
    <row r="191" spans="1:12" x14ac:dyDescent="0.25">
      <c r="A191" s="408">
        <v>16</v>
      </c>
      <c r="B191" s="409" t="s">
        <v>12</v>
      </c>
      <c r="C191" s="96">
        <v>8059</v>
      </c>
      <c r="D191" s="291">
        <v>6815507.7661505938</v>
      </c>
      <c r="E191" s="155">
        <v>6868306.705547085</v>
      </c>
      <c r="F191" s="254">
        <v>845.70142277585228</v>
      </c>
      <c r="G191" s="155">
        <v>815.19564530923003</v>
      </c>
      <c r="H191" s="298"/>
      <c r="I191" s="384">
        <v>22823559.949957419</v>
      </c>
      <c r="J191" s="385">
        <v>2832.0585618510263</v>
      </c>
      <c r="K191" s="3"/>
      <c r="L191" s="3"/>
    </row>
    <row r="192" spans="1:12" x14ac:dyDescent="0.25">
      <c r="A192" s="408">
        <v>425</v>
      </c>
      <c r="B192" s="409" t="s">
        <v>139</v>
      </c>
      <c r="C192" s="96">
        <v>10238</v>
      </c>
      <c r="D192" s="291">
        <v>22969433.56259032</v>
      </c>
      <c r="E192" s="155">
        <v>22580236.13011511</v>
      </c>
      <c r="F192" s="254">
        <v>2243.5469391082556</v>
      </c>
      <c r="G192" s="155">
        <v>2121.8120853794794</v>
      </c>
      <c r="H192" s="298"/>
      <c r="I192" s="384">
        <v>28954755.688294727</v>
      </c>
      <c r="J192" s="385">
        <v>2828.1652362077289</v>
      </c>
      <c r="K192" s="3"/>
      <c r="L192" s="3"/>
    </row>
    <row r="193" spans="1:12" x14ac:dyDescent="0.25">
      <c r="A193" s="408">
        <v>992</v>
      </c>
      <c r="B193" s="409" t="s">
        <v>301</v>
      </c>
      <c r="C193" s="96">
        <v>18577</v>
      </c>
      <c r="D193" s="291">
        <v>18647955.25219997</v>
      </c>
      <c r="E193" s="155">
        <v>18788059.586553328</v>
      </c>
      <c r="F193" s="254">
        <v>1003.8195215696813</v>
      </c>
      <c r="G193" s="155">
        <v>991.73863307064266</v>
      </c>
      <c r="H193" s="298"/>
      <c r="I193" s="384">
        <v>51815596.334768511</v>
      </c>
      <c r="J193" s="385">
        <v>2789.233801731631</v>
      </c>
      <c r="K193" s="3"/>
      <c r="L193" s="3"/>
    </row>
    <row r="194" spans="1:12" x14ac:dyDescent="0.25">
      <c r="A194" s="408">
        <v>636</v>
      </c>
      <c r="B194" s="409" t="s">
        <v>211</v>
      </c>
      <c r="C194" s="96">
        <v>8229</v>
      </c>
      <c r="D194" s="291">
        <v>7877987.236140389</v>
      </c>
      <c r="E194" s="155">
        <v>8394273.8982362114</v>
      </c>
      <c r="F194" s="254">
        <v>957.34442048127221</v>
      </c>
      <c r="G194" s="155">
        <v>1026.6588769274774</v>
      </c>
      <c r="H194" s="298"/>
      <c r="I194" s="384">
        <v>22917281.283419732</v>
      </c>
      <c r="J194" s="385">
        <v>2784.941218060485</v>
      </c>
      <c r="K194" s="3"/>
      <c r="L194" s="3"/>
    </row>
    <row r="195" spans="1:12" x14ac:dyDescent="0.25">
      <c r="A195" s="408">
        <v>918</v>
      </c>
      <c r="B195" s="409" t="s">
        <v>285</v>
      </c>
      <c r="C195" s="96">
        <v>2292</v>
      </c>
      <c r="D195" s="291">
        <v>614321.20732650231</v>
      </c>
      <c r="E195" s="155">
        <v>800413.09334810218</v>
      </c>
      <c r="F195" s="254">
        <v>268.02844996793294</v>
      </c>
      <c r="G195" s="155">
        <v>374.21644561435545</v>
      </c>
      <c r="H195" s="298"/>
      <c r="I195" s="384">
        <v>6331752.2632649094</v>
      </c>
      <c r="J195" s="385">
        <v>2762.5446174803269</v>
      </c>
      <c r="K195" s="3"/>
      <c r="L195" s="3"/>
    </row>
    <row r="196" spans="1:12" x14ac:dyDescent="0.25">
      <c r="A196" s="408">
        <v>103</v>
      </c>
      <c r="B196" s="409" t="s">
        <v>40</v>
      </c>
      <c r="C196" s="96">
        <v>2174</v>
      </c>
      <c r="D196" s="291">
        <v>1891179.5697279191</v>
      </c>
      <c r="E196" s="155">
        <v>1887039.4421757362</v>
      </c>
      <c r="F196" s="254">
        <v>869.90780576261227</v>
      </c>
      <c r="G196" s="155">
        <v>873.68235610659417</v>
      </c>
      <c r="H196" s="298"/>
      <c r="I196" s="384">
        <v>5954434.7591528548</v>
      </c>
      <c r="J196" s="385">
        <v>2738.9304319930334</v>
      </c>
      <c r="K196" s="3"/>
      <c r="L196" s="3"/>
    </row>
    <row r="197" spans="1:12" x14ac:dyDescent="0.25">
      <c r="A197" s="408">
        <v>508</v>
      </c>
      <c r="B197" s="409" t="s">
        <v>166</v>
      </c>
      <c r="C197" s="96">
        <v>9673</v>
      </c>
      <c r="D197" s="291">
        <v>1441744.7058724836</v>
      </c>
      <c r="E197" s="155">
        <v>931122.19758628681</v>
      </c>
      <c r="F197" s="254">
        <v>149.04835168742721</v>
      </c>
      <c r="G197" s="155">
        <v>110.1955130348689</v>
      </c>
      <c r="H197" s="298"/>
      <c r="I197" s="384">
        <v>26416672.306687593</v>
      </c>
      <c r="J197" s="385">
        <v>2730.9699479672895</v>
      </c>
      <c r="K197" s="3"/>
      <c r="L197" s="3"/>
    </row>
    <row r="198" spans="1:12" x14ac:dyDescent="0.25">
      <c r="A198" s="408">
        <v>153</v>
      </c>
      <c r="B198" s="409" t="s">
        <v>56</v>
      </c>
      <c r="C198" s="96">
        <v>26075</v>
      </c>
      <c r="D198" s="291">
        <v>16853905.462688185</v>
      </c>
      <c r="E198" s="155">
        <v>17055464.091103692</v>
      </c>
      <c r="F198" s="254">
        <v>646.36262560645002</v>
      </c>
      <c r="G198" s="155">
        <v>641.37683954376587</v>
      </c>
      <c r="H198" s="298"/>
      <c r="I198" s="384">
        <v>71172897.029311642</v>
      </c>
      <c r="J198" s="385">
        <v>2729.5454277780113</v>
      </c>
      <c r="K198" s="3"/>
      <c r="L198" s="3"/>
    </row>
    <row r="199" spans="1:12" x14ac:dyDescent="0.25">
      <c r="A199" s="408">
        <v>240</v>
      </c>
      <c r="B199" s="409" t="s">
        <v>88</v>
      </c>
      <c r="C199" s="96">
        <v>20437</v>
      </c>
      <c r="D199" s="291">
        <v>2707249.7096565836</v>
      </c>
      <c r="E199" s="155">
        <v>2540801.4992338917</v>
      </c>
      <c r="F199" s="254">
        <v>132.46805840664402</v>
      </c>
      <c r="G199" s="155">
        <v>124.61616182580089</v>
      </c>
      <c r="H199" s="298"/>
      <c r="I199" s="384">
        <v>55454198.390964895</v>
      </c>
      <c r="J199" s="385">
        <v>2713.4216563568475</v>
      </c>
      <c r="K199" s="3"/>
      <c r="L199" s="3"/>
    </row>
    <row r="200" spans="1:12" x14ac:dyDescent="0.25">
      <c r="A200" s="408">
        <v>598</v>
      </c>
      <c r="B200" s="409" t="s">
        <v>191</v>
      </c>
      <c r="C200" s="96">
        <v>19066</v>
      </c>
      <c r="D200" s="291">
        <v>11905022.854616525</v>
      </c>
      <c r="E200" s="155">
        <v>11902782.877738517</v>
      </c>
      <c r="F200" s="254">
        <v>624.41114311426225</v>
      </c>
      <c r="G200" s="155">
        <v>618.92525321192261</v>
      </c>
      <c r="H200" s="298"/>
      <c r="I200" s="384">
        <v>49969940.795562424</v>
      </c>
      <c r="J200" s="385">
        <v>2620.8927302823049</v>
      </c>
      <c r="K200" s="3"/>
      <c r="L200" s="3"/>
    </row>
    <row r="201" spans="1:12" x14ac:dyDescent="0.25">
      <c r="A201" s="408">
        <v>177</v>
      </c>
      <c r="B201" s="409" t="s">
        <v>63</v>
      </c>
      <c r="C201" s="96">
        <v>1800</v>
      </c>
      <c r="D201" s="291">
        <v>885913.54653239786</v>
      </c>
      <c r="E201" s="155">
        <v>972970.04465219448</v>
      </c>
      <c r="F201" s="254">
        <v>492.17419251799879</v>
      </c>
      <c r="G201" s="155">
        <v>554.07613591788595</v>
      </c>
      <c r="H201" s="298"/>
      <c r="I201" s="384">
        <v>4711385.5091260867</v>
      </c>
      <c r="J201" s="385">
        <v>2617.4363939589371</v>
      </c>
      <c r="K201" s="3"/>
      <c r="L201" s="3"/>
    </row>
    <row r="202" spans="1:12" x14ac:dyDescent="0.25">
      <c r="A202" s="408">
        <v>426</v>
      </c>
      <c r="B202" s="409" t="s">
        <v>140</v>
      </c>
      <c r="C202" s="96">
        <v>11994</v>
      </c>
      <c r="D202" s="291">
        <v>10245770.660667416</v>
      </c>
      <c r="E202" s="155">
        <v>10212368.852556398</v>
      </c>
      <c r="F202" s="254">
        <v>854.24134239348143</v>
      </c>
      <c r="G202" s="155">
        <v>864.1268844886107</v>
      </c>
      <c r="H202" s="298"/>
      <c r="I202" s="384">
        <v>31137729.641161941</v>
      </c>
      <c r="J202" s="385">
        <v>2596.1088578590911</v>
      </c>
      <c r="K202" s="3"/>
      <c r="L202" s="3"/>
    </row>
    <row r="203" spans="1:12" x14ac:dyDescent="0.25">
      <c r="A203" s="408">
        <v>480</v>
      </c>
      <c r="B203" s="409" t="s">
        <v>151</v>
      </c>
      <c r="C203" s="96">
        <v>1999</v>
      </c>
      <c r="D203" s="291">
        <v>2198505.3026470984</v>
      </c>
      <c r="E203" s="155">
        <v>2358466.7138340748</v>
      </c>
      <c r="F203" s="254">
        <v>1099.8025525998492</v>
      </c>
      <c r="G203" s="155">
        <v>1196.1454296318536</v>
      </c>
      <c r="H203" s="298"/>
      <c r="I203" s="384">
        <v>5144826.5426957151</v>
      </c>
      <c r="J203" s="385">
        <v>2573.7001214085617</v>
      </c>
      <c r="K203" s="3"/>
      <c r="L203" s="3"/>
    </row>
    <row r="204" spans="1:12" x14ac:dyDescent="0.25">
      <c r="A204" s="408">
        <v>710</v>
      </c>
      <c r="B204" s="409" t="s">
        <v>229</v>
      </c>
      <c r="C204" s="96">
        <v>27528</v>
      </c>
      <c r="D204" s="291">
        <v>13902876.47796992</v>
      </c>
      <c r="E204" s="155">
        <v>13912755.852523813</v>
      </c>
      <c r="F204" s="254">
        <v>505.04491710149375</v>
      </c>
      <c r="G204" s="155">
        <v>497.81076912684591</v>
      </c>
      <c r="H204" s="298"/>
      <c r="I204" s="384">
        <v>70781068.973760247</v>
      </c>
      <c r="J204" s="385">
        <v>2571.2390647253796</v>
      </c>
      <c r="K204" s="3"/>
      <c r="L204" s="3"/>
    </row>
    <row r="205" spans="1:12" x14ac:dyDescent="0.25">
      <c r="A205" s="408">
        <v>531</v>
      </c>
      <c r="B205" s="409" t="s">
        <v>168</v>
      </c>
      <c r="C205" s="96">
        <v>5256</v>
      </c>
      <c r="D205" s="291">
        <v>3457680.3436409957</v>
      </c>
      <c r="E205" s="155">
        <v>3344222.5083836764</v>
      </c>
      <c r="F205" s="254">
        <v>657.85394665924571</v>
      </c>
      <c r="G205" s="155">
        <v>622.62014999689427</v>
      </c>
      <c r="H205" s="298"/>
      <c r="I205" s="384">
        <v>13451351.193359062</v>
      </c>
      <c r="J205" s="385">
        <v>2559.2372894518762</v>
      </c>
      <c r="K205" s="3"/>
      <c r="L205" s="3"/>
    </row>
    <row r="206" spans="1:12" x14ac:dyDescent="0.25">
      <c r="A206" s="408">
        <v>285</v>
      </c>
      <c r="B206" s="409" t="s">
        <v>107</v>
      </c>
      <c r="C206" s="96">
        <v>51668</v>
      </c>
      <c r="D206" s="291">
        <v>19968639.437388185</v>
      </c>
      <c r="E206" s="155">
        <v>19053259.430603925</v>
      </c>
      <c r="F206" s="254">
        <v>386.47982188952903</v>
      </c>
      <c r="G206" s="155">
        <v>379.27147229627485</v>
      </c>
      <c r="H206" s="298"/>
      <c r="I206" s="384">
        <v>131296981.93307813</v>
      </c>
      <c r="J206" s="385">
        <v>2541.1663298962244</v>
      </c>
      <c r="K206" s="3"/>
      <c r="L206" s="3"/>
    </row>
    <row r="207" spans="1:12" x14ac:dyDescent="0.25">
      <c r="A207" s="408">
        <v>491</v>
      </c>
      <c r="B207" s="409" t="s">
        <v>156</v>
      </c>
      <c r="C207" s="96">
        <v>52583</v>
      </c>
      <c r="D207" s="291">
        <v>12818226.334382385</v>
      </c>
      <c r="E207" s="155">
        <v>13659787.630066423</v>
      </c>
      <c r="F207" s="254">
        <v>243.77130126433229</v>
      </c>
      <c r="G207" s="155">
        <v>255.13033927441231</v>
      </c>
      <c r="H207" s="298"/>
      <c r="I207" s="384">
        <v>133448117.21341285</v>
      </c>
      <c r="J207" s="385">
        <v>2537.8566687601096</v>
      </c>
      <c r="K207" s="3"/>
      <c r="L207" s="3"/>
    </row>
    <row r="208" spans="1:12" x14ac:dyDescent="0.25">
      <c r="A208" s="408">
        <v>503</v>
      </c>
      <c r="B208" s="409" t="s">
        <v>162</v>
      </c>
      <c r="C208" s="96">
        <v>7645</v>
      </c>
      <c r="D208" s="291">
        <v>4016990.035179913</v>
      </c>
      <c r="E208" s="155">
        <v>3949297.3027299177</v>
      </c>
      <c r="F208" s="254">
        <v>525.44016156702594</v>
      </c>
      <c r="G208" s="155">
        <v>528.49827373838048</v>
      </c>
      <c r="H208" s="298"/>
      <c r="I208" s="384">
        <v>19385733.238272995</v>
      </c>
      <c r="J208" s="385">
        <v>2535.7401227302807</v>
      </c>
      <c r="K208" s="3"/>
      <c r="L208" s="3"/>
    </row>
    <row r="209" spans="1:12" x14ac:dyDescent="0.25">
      <c r="A209" s="408">
        <v>734</v>
      </c>
      <c r="B209" s="409" t="s">
        <v>232</v>
      </c>
      <c r="C209" s="96">
        <v>51562</v>
      </c>
      <c r="D209" s="291">
        <v>23220432.138326202</v>
      </c>
      <c r="E209" s="155">
        <v>24638107.065362487</v>
      </c>
      <c r="F209" s="254">
        <v>450.34002052531326</v>
      </c>
      <c r="G209" s="155">
        <v>478.26878448009165</v>
      </c>
      <c r="H209" s="298"/>
      <c r="I209" s="384">
        <v>130148647.4307608</v>
      </c>
      <c r="J209" s="385">
        <v>2524.1194567852449</v>
      </c>
      <c r="K209" s="3"/>
      <c r="L209" s="3"/>
    </row>
    <row r="210" spans="1:12" x14ac:dyDescent="0.25">
      <c r="A210" s="408">
        <v>224</v>
      </c>
      <c r="B210" s="409" t="s">
        <v>79</v>
      </c>
      <c r="C210" s="96">
        <v>8696</v>
      </c>
      <c r="D210" s="291">
        <v>2962774.4763771202</v>
      </c>
      <c r="E210" s="155">
        <v>3450400.2754559759</v>
      </c>
      <c r="F210" s="254">
        <v>340.70543656590621</v>
      </c>
      <c r="G210" s="155">
        <v>380.5060114369798</v>
      </c>
      <c r="H210" s="298"/>
      <c r="I210" s="384">
        <v>21781183.12725278</v>
      </c>
      <c r="J210" s="385">
        <v>2504.7358701992616</v>
      </c>
      <c r="K210" s="3"/>
      <c r="L210" s="3"/>
    </row>
    <row r="211" spans="1:12" x14ac:dyDescent="0.25">
      <c r="A211" s="408">
        <v>700</v>
      </c>
      <c r="B211" s="409" t="s">
        <v>225</v>
      </c>
      <c r="C211" s="96">
        <v>4922</v>
      </c>
      <c r="D211" s="291">
        <v>1572552.3763305419</v>
      </c>
      <c r="E211" s="155">
        <v>1687191.9713405543</v>
      </c>
      <c r="F211" s="254">
        <v>319.49459088389716</v>
      </c>
      <c r="G211" s="155">
        <v>323.3171416782921</v>
      </c>
      <c r="H211" s="298"/>
      <c r="I211" s="384">
        <v>12162313.3315272</v>
      </c>
      <c r="J211" s="385">
        <v>2471.0104289978058</v>
      </c>
      <c r="K211" s="3"/>
      <c r="L211" s="3"/>
    </row>
    <row r="212" spans="1:12" x14ac:dyDescent="0.25">
      <c r="A212" s="408">
        <v>981</v>
      </c>
      <c r="B212" s="409" t="s">
        <v>299</v>
      </c>
      <c r="C212" s="96">
        <v>2314</v>
      </c>
      <c r="D212" s="291">
        <v>1621376.2331895782</v>
      </c>
      <c r="E212" s="155">
        <v>1814757.7654670374</v>
      </c>
      <c r="F212" s="254">
        <v>700.68117251062154</v>
      </c>
      <c r="G212" s="155">
        <v>752.49903434184853</v>
      </c>
      <c r="H212" s="298"/>
      <c r="I212" s="384">
        <v>5676473.1002487214</v>
      </c>
      <c r="J212" s="385">
        <v>2453.0998704618501</v>
      </c>
      <c r="K212" s="3"/>
      <c r="L212" s="3"/>
    </row>
    <row r="213" spans="1:12" x14ac:dyDescent="0.25">
      <c r="A213" s="408">
        <v>410</v>
      </c>
      <c r="B213" s="409" t="s">
        <v>132</v>
      </c>
      <c r="C213" s="96">
        <v>18823</v>
      </c>
      <c r="D213" s="291">
        <v>22687433.550984107</v>
      </c>
      <c r="E213" s="155">
        <v>23522616.193199947</v>
      </c>
      <c r="F213" s="254">
        <v>1205.3038065655903</v>
      </c>
      <c r="G213" s="155">
        <v>1201.7871324018461</v>
      </c>
      <c r="H213" s="298"/>
      <c r="I213" s="384">
        <v>46127700.221517935</v>
      </c>
      <c r="J213" s="385">
        <v>2450.6029974774442</v>
      </c>
      <c r="K213" s="3"/>
      <c r="L213" s="3"/>
    </row>
    <row r="214" spans="1:12" x14ac:dyDescent="0.25">
      <c r="A214" s="408">
        <v>304</v>
      </c>
      <c r="B214" s="409" t="s">
        <v>116</v>
      </c>
      <c r="C214" s="96">
        <v>962</v>
      </c>
      <c r="D214" s="291">
        <v>-166469.46312348984</v>
      </c>
      <c r="E214" s="155">
        <v>-224429.85670775268</v>
      </c>
      <c r="F214" s="254">
        <v>-173.04517996204765</v>
      </c>
      <c r="G214" s="155">
        <v>-213.67240822011718</v>
      </c>
      <c r="H214" s="298"/>
      <c r="I214" s="384">
        <v>2345470.0433920552</v>
      </c>
      <c r="J214" s="385">
        <v>2438.1185482245896</v>
      </c>
      <c r="K214" s="3"/>
      <c r="L214" s="3"/>
    </row>
    <row r="215" spans="1:12" x14ac:dyDescent="0.25">
      <c r="A215" s="408">
        <v>108</v>
      </c>
      <c r="B215" s="409" t="s">
        <v>43</v>
      </c>
      <c r="C215" s="96">
        <v>10344</v>
      </c>
      <c r="D215" s="291">
        <v>9578638.2397302333</v>
      </c>
      <c r="E215" s="155">
        <v>9743248.9387833383</v>
      </c>
      <c r="F215" s="254">
        <v>926.00911056943482</v>
      </c>
      <c r="G215" s="155">
        <v>957.39974272847428</v>
      </c>
      <c r="H215" s="298"/>
      <c r="I215" s="384">
        <v>25141873.475934405</v>
      </c>
      <c r="J215" s="385">
        <v>2430.5755487175566</v>
      </c>
      <c r="K215" s="3"/>
      <c r="L215" s="3"/>
    </row>
    <row r="216" spans="1:12" x14ac:dyDescent="0.25">
      <c r="A216" s="408">
        <v>560</v>
      </c>
      <c r="B216" s="409" t="s">
        <v>175</v>
      </c>
      <c r="C216" s="96">
        <v>15882</v>
      </c>
      <c r="D216" s="291">
        <v>12891639.378880018</v>
      </c>
      <c r="E216" s="155">
        <v>12864185.704590039</v>
      </c>
      <c r="F216" s="254">
        <v>811.71385082987149</v>
      </c>
      <c r="G216" s="155">
        <v>797.76984665596524</v>
      </c>
      <c r="H216" s="298"/>
      <c r="I216" s="384">
        <v>38547527.885396123</v>
      </c>
      <c r="J216" s="385">
        <v>2427.1205065732352</v>
      </c>
      <c r="K216" s="3"/>
      <c r="L216" s="3"/>
    </row>
    <row r="217" spans="1:12" x14ac:dyDescent="0.25">
      <c r="A217" s="408">
        <v>416</v>
      </c>
      <c r="B217" s="409" t="s">
        <v>133</v>
      </c>
      <c r="C217" s="96">
        <v>2964</v>
      </c>
      <c r="D217" s="291">
        <v>1460128.969398994</v>
      </c>
      <c r="E217" s="155">
        <v>1564222.2244794918</v>
      </c>
      <c r="F217" s="254">
        <v>492.62110978373619</v>
      </c>
      <c r="G217" s="155">
        <v>534.07193808349928</v>
      </c>
      <c r="H217" s="298"/>
      <c r="I217" s="384">
        <v>7137366.7113465331</v>
      </c>
      <c r="J217" s="385">
        <v>2408.0184586189384</v>
      </c>
      <c r="K217" s="3"/>
      <c r="L217" s="3"/>
    </row>
    <row r="218" spans="1:12" x14ac:dyDescent="0.25">
      <c r="A218" s="408">
        <v>783</v>
      </c>
      <c r="B218" s="409" t="s">
        <v>254</v>
      </c>
      <c r="C218" s="96">
        <v>6646</v>
      </c>
      <c r="D218" s="291">
        <v>1703385.6032115465</v>
      </c>
      <c r="E218" s="155">
        <v>1940985.7699317569</v>
      </c>
      <c r="F218" s="254">
        <v>256.30237785307651</v>
      </c>
      <c r="G218" s="155">
        <v>278.39298373935554</v>
      </c>
      <c r="H218" s="298"/>
      <c r="I218" s="384">
        <v>15997027.910987001</v>
      </c>
      <c r="J218" s="385">
        <v>2407.0159360498046</v>
      </c>
      <c r="K218" s="3"/>
      <c r="L218" s="3"/>
    </row>
    <row r="219" spans="1:12" x14ac:dyDescent="0.25">
      <c r="A219" s="408">
        <v>399</v>
      </c>
      <c r="B219" s="409" t="s">
        <v>125</v>
      </c>
      <c r="C219" s="96">
        <v>7996</v>
      </c>
      <c r="D219" s="291">
        <v>6911357.121748386</v>
      </c>
      <c r="E219" s="155">
        <v>7147116.139288811</v>
      </c>
      <c r="F219" s="254">
        <v>864.35181612661154</v>
      </c>
      <c r="G219" s="155">
        <v>878.83168325272777</v>
      </c>
      <c r="H219" s="298"/>
      <c r="I219" s="384">
        <v>19123553.017062351</v>
      </c>
      <c r="J219" s="385">
        <v>2391.6399471063469</v>
      </c>
      <c r="K219" s="3"/>
      <c r="L219" s="3"/>
    </row>
    <row r="220" spans="1:12" x14ac:dyDescent="0.25">
      <c r="A220" s="408">
        <v>50</v>
      </c>
      <c r="B220" s="409" t="s">
        <v>19</v>
      </c>
      <c r="C220" s="96">
        <v>11483</v>
      </c>
      <c r="D220" s="291">
        <v>5937671.3357981006</v>
      </c>
      <c r="E220" s="155">
        <v>6105332.1006975845</v>
      </c>
      <c r="F220" s="254">
        <v>517.08363108927119</v>
      </c>
      <c r="G220" s="155">
        <v>526.62980934403765</v>
      </c>
      <c r="H220" s="298"/>
      <c r="I220" s="384">
        <v>27126288.475918271</v>
      </c>
      <c r="J220" s="385">
        <v>2362.2997888982209</v>
      </c>
      <c r="K220" s="3"/>
      <c r="L220" s="3"/>
    </row>
    <row r="221" spans="1:12" x14ac:dyDescent="0.25">
      <c r="A221" s="408">
        <v>434</v>
      </c>
      <c r="B221" s="409" t="s">
        <v>143</v>
      </c>
      <c r="C221" s="96">
        <v>14745</v>
      </c>
      <c r="D221" s="291">
        <v>9335742.5685866326</v>
      </c>
      <c r="E221" s="155">
        <v>8674225.2547292914</v>
      </c>
      <c r="F221" s="254">
        <v>633.14632543822529</v>
      </c>
      <c r="G221" s="155">
        <v>569.75484942212881</v>
      </c>
      <c r="H221" s="298"/>
      <c r="I221" s="384">
        <v>34753198.231582902</v>
      </c>
      <c r="J221" s="385">
        <v>2356.9479980727638</v>
      </c>
      <c r="K221" s="3"/>
      <c r="L221" s="3"/>
    </row>
    <row r="222" spans="1:12" x14ac:dyDescent="0.25">
      <c r="A222" s="408">
        <v>182</v>
      </c>
      <c r="B222" s="409" t="s">
        <v>67</v>
      </c>
      <c r="C222" s="96">
        <v>19887</v>
      </c>
      <c r="D222" s="291">
        <v>2701447.3228136376</v>
      </c>
      <c r="E222" s="155">
        <v>3228210.8170835841</v>
      </c>
      <c r="F222" s="254">
        <v>135.83986135735091</v>
      </c>
      <c r="G222" s="155">
        <v>172.86387172945061</v>
      </c>
      <c r="H222" s="298"/>
      <c r="I222" s="384">
        <v>46842605.707984462</v>
      </c>
      <c r="J222" s="385">
        <v>2355.4385129976599</v>
      </c>
      <c r="K222" s="3"/>
      <c r="L222" s="3"/>
    </row>
    <row r="223" spans="1:12" x14ac:dyDescent="0.25">
      <c r="A223" s="408">
        <v>834</v>
      </c>
      <c r="B223" s="409" t="s">
        <v>261</v>
      </c>
      <c r="C223" s="96">
        <v>6016</v>
      </c>
      <c r="D223" s="291">
        <v>4507068.4724443676</v>
      </c>
      <c r="E223" s="155">
        <v>4201104.7490958087</v>
      </c>
      <c r="F223" s="254">
        <v>749.18026470152392</v>
      </c>
      <c r="G223" s="155">
        <v>698.62678675129803</v>
      </c>
      <c r="H223" s="298"/>
      <c r="I223" s="384">
        <v>14047502.090206208</v>
      </c>
      <c r="J223" s="385">
        <v>2335.023618717787</v>
      </c>
      <c r="K223" s="3"/>
      <c r="L223" s="3"/>
    </row>
    <row r="224" spans="1:12" x14ac:dyDescent="0.25">
      <c r="A224" s="408">
        <v>538</v>
      </c>
      <c r="B224" s="409" t="s">
        <v>171</v>
      </c>
      <c r="C224" s="96">
        <v>4693</v>
      </c>
      <c r="D224" s="291">
        <v>5825536.2986663878</v>
      </c>
      <c r="E224" s="155">
        <v>5690636.8260224871</v>
      </c>
      <c r="F224" s="254">
        <v>1241.3245895304469</v>
      </c>
      <c r="G224" s="155">
        <v>1205.014452593754</v>
      </c>
      <c r="H224" s="298"/>
      <c r="I224" s="384">
        <v>10949406.232901378</v>
      </c>
      <c r="J224" s="385">
        <v>2333.1357836994198</v>
      </c>
      <c r="K224" s="3"/>
      <c r="L224" s="3"/>
    </row>
    <row r="225" spans="1:12" x14ac:dyDescent="0.25">
      <c r="A225" s="408">
        <v>433</v>
      </c>
      <c r="B225" s="409" t="s">
        <v>142</v>
      </c>
      <c r="C225" s="96">
        <v>7853</v>
      </c>
      <c r="D225" s="291">
        <v>7517251.8827078594</v>
      </c>
      <c r="E225" s="155">
        <v>7678570.4007729227</v>
      </c>
      <c r="F225" s="254">
        <v>957.24587835322291</v>
      </c>
      <c r="G225" s="155">
        <v>937.4749014100247</v>
      </c>
      <c r="H225" s="298"/>
      <c r="I225" s="384">
        <v>18316833.432065424</v>
      </c>
      <c r="J225" s="385">
        <v>2332.4631901267571</v>
      </c>
      <c r="K225" s="3"/>
      <c r="L225" s="3"/>
    </row>
    <row r="226" spans="1:12" x14ac:dyDescent="0.25">
      <c r="A226" s="408">
        <v>445</v>
      </c>
      <c r="B226" s="409" t="s">
        <v>149</v>
      </c>
      <c r="C226" s="96">
        <v>15105</v>
      </c>
      <c r="D226" s="291">
        <v>9726118.9324064869</v>
      </c>
      <c r="E226" s="155">
        <v>9974474.8353492115</v>
      </c>
      <c r="F226" s="254">
        <v>643.90062445590775</v>
      </c>
      <c r="G226" s="155">
        <v>649.20998578942135</v>
      </c>
      <c r="H226" s="298"/>
      <c r="I226" s="384">
        <v>34898546.905298062</v>
      </c>
      <c r="J226" s="385">
        <v>2310.3970145844464</v>
      </c>
      <c r="K226" s="3"/>
      <c r="L226" s="3"/>
    </row>
    <row r="227" spans="1:12" x14ac:dyDescent="0.25">
      <c r="A227" s="408">
        <v>167</v>
      </c>
      <c r="B227" s="409" t="s">
        <v>58</v>
      </c>
      <c r="C227" s="96">
        <v>76935</v>
      </c>
      <c r="D227" s="291">
        <v>47023805.781290404</v>
      </c>
      <c r="E227" s="155">
        <v>48647362.890172496</v>
      </c>
      <c r="F227" s="254">
        <v>611.21473687256002</v>
      </c>
      <c r="G227" s="155">
        <v>610.30382647913814</v>
      </c>
      <c r="H227" s="298"/>
      <c r="I227" s="384">
        <v>175155530.51631862</v>
      </c>
      <c r="J227" s="385">
        <v>2276.6690130151246</v>
      </c>
      <c r="K227" s="3"/>
      <c r="L227" s="3"/>
    </row>
    <row r="228" spans="1:12" x14ac:dyDescent="0.25">
      <c r="A228" s="408">
        <v>272</v>
      </c>
      <c r="B228" s="409" t="s">
        <v>101</v>
      </c>
      <c r="C228" s="96">
        <v>47772</v>
      </c>
      <c r="D228" s="291">
        <v>24250749.375039227</v>
      </c>
      <c r="E228" s="155">
        <v>28421828.549070634</v>
      </c>
      <c r="F228" s="254">
        <v>507.63521257303915</v>
      </c>
      <c r="G228" s="155">
        <v>593.63622098866767</v>
      </c>
      <c r="H228" s="298"/>
      <c r="I228" s="384">
        <v>108324381.11419889</v>
      </c>
      <c r="J228" s="385">
        <v>2267.5287012098906</v>
      </c>
      <c r="K228" s="3"/>
      <c r="L228" s="3"/>
    </row>
    <row r="229" spans="1:12" x14ac:dyDescent="0.25">
      <c r="A229" s="408">
        <v>908</v>
      </c>
      <c r="B229" s="409" t="s">
        <v>283</v>
      </c>
      <c r="C229" s="96">
        <v>20765</v>
      </c>
      <c r="D229" s="291">
        <v>15450110.074224208</v>
      </c>
      <c r="E229" s="155">
        <v>15164104.778795911</v>
      </c>
      <c r="F229" s="254">
        <v>744.04575363468371</v>
      </c>
      <c r="G229" s="155">
        <v>727.2936084178142</v>
      </c>
      <c r="H229" s="298"/>
      <c r="I229" s="384">
        <v>46157869.033934973</v>
      </c>
      <c r="J229" s="385">
        <v>2222.8687230404512</v>
      </c>
      <c r="K229" s="3"/>
      <c r="L229" s="3"/>
    </row>
    <row r="230" spans="1:12" x14ac:dyDescent="0.25">
      <c r="A230" s="408">
        <v>499</v>
      </c>
      <c r="B230" s="409" t="s">
        <v>160</v>
      </c>
      <c r="C230" s="96">
        <v>19453</v>
      </c>
      <c r="D230" s="291">
        <v>23767864.603475697</v>
      </c>
      <c r="E230" s="155">
        <v>24260981.162324879</v>
      </c>
      <c r="F230" s="254">
        <v>1221.809726184943</v>
      </c>
      <c r="G230" s="155">
        <v>1222.0711541831533</v>
      </c>
      <c r="H230" s="298"/>
      <c r="I230" s="384">
        <v>42994073.985074267</v>
      </c>
      <c r="J230" s="385">
        <v>2210.151338357799</v>
      </c>
      <c r="K230" s="3"/>
      <c r="L230" s="3"/>
    </row>
    <row r="231" spans="1:12" x14ac:dyDescent="0.25">
      <c r="A231" s="408">
        <v>616</v>
      </c>
      <c r="B231" s="409" t="s">
        <v>201</v>
      </c>
      <c r="C231" s="96">
        <v>1833</v>
      </c>
      <c r="D231" s="291">
        <v>1004908.2391969874</v>
      </c>
      <c r="E231" s="155">
        <v>1132669.328924926</v>
      </c>
      <c r="F231" s="254">
        <v>548.23144527931663</v>
      </c>
      <c r="G231" s="155">
        <v>612.41261807142712</v>
      </c>
      <c r="H231" s="298"/>
      <c r="I231" s="384">
        <v>4043064.6871599155</v>
      </c>
      <c r="J231" s="385">
        <v>2205.709049187079</v>
      </c>
      <c r="K231" s="3"/>
      <c r="L231" s="3"/>
    </row>
    <row r="232" spans="1:12" x14ac:dyDescent="0.25">
      <c r="A232" s="408">
        <v>609</v>
      </c>
      <c r="B232" s="409" t="s">
        <v>197</v>
      </c>
      <c r="C232" s="96">
        <v>83684</v>
      </c>
      <c r="D232" s="291">
        <v>22389760.556031466</v>
      </c>
      <c r="E232" s="155">
        <v>25934161.633418567</v>
      </c>
      <c r="F232" s="254">
        <v>267.55127092432804</v>
      </c>
      <c r="G232" s="155">
        <v>308.56129766046763</v>
      </c>
      <c r="H232" s="298"/>
      <c r="I232" s="384">
        <v>183125935.92368892</v>
      </c>
      <c r="J232" s="385">
        <v>2188.3028526801886</v>
      </c>
      <c r="K232" s="3"/>
      <c r="L232" s="3"/>
    </row>
    <row r="233" spans="1:12" x14ac:dyDescent="0.25">
      <c r="A233" s="408">
        <v>895</v>
      </c>
      <c r="B233" s="409" t="s">
        <v>281</v>
      </c>
      <c r="C233" s="96">
        <v>15378</v>
      </c>
      <c r="D233" s="291">
        <v>7065050.0241172109</v>
      </c>
      <c r="E233" s="155">
        <v>6391117.5838707434</v>
      </c>
      <c r="F233" s="254">
        <v>459.42580466362409</v>
      </c>
      <c r="G233" s="155">
        <v>420.23114734495664</v>
      </c>
      <c r="H233" s="298"/>
      <c r="I233" s="384">
        <v>33643070.29170914</v>
      </c>
      <c r="J233" s="385">
        <v>2187.7402972889286</v>
      </c>
      <c r="K233" s="3"/>
      <c r="L233" s="3"/>
    </row>
    <row r="234" spans="1:12" x14ac:dyDescent="0.25">
      <c r="A234" s="408">
        <v>286</v>
      </c>
      <c r="B234" s="409" t="s">
        <v>108</v>
      </c>
      <c r="C234" s="96">
        <v>81187</v>
      </c>
      <c r="D234" s="291">
        <v>15995673.785234936</v>
      </c>
      <c r="E234" s="155">
        <v>17497096.763254654</v>
      </c>
      <c r="F234" s="254">
        <v>197.02259949542335</v>
      </c>
      <c r="G234" s="155">
        <v>504.19235546644967</v>
      </c>
      <c r="H234" s="298"/>
      <c r="I234" s="384">
        <v>176753966.37117261</v>
      </c>
      <c r="J234" s="385">
        <v>2177.1215388075998</v>
      </c>
      <c r="K234" s="3"/>
      <c r="L234" s="3"/>
    </row>
    <row r="235" spans="1:12" x14ac:dyDescent="0.25">
      <c r="A235" s="408">
        <v>851</v>
      </c>
      <c r="B235" s="409" t="s">
        <v>269</v>
      </c>
      <c r="C235" s="96">
        <v>21467</v>
      </c>
      <c r="D235" s="291">
        <v>15875543.954489265</v>
      </c>
      <c r="E235" s="155">
        <v>15758904.195440842</v>
      </c>
      <c r="F235" s="254">
        <v>739.53248961146244</v>
      </c>
      <c r="G235" s="155">
        <v>741.51815323244239</v>
      </c>
      <c r="H235" s="298"/>
      <c r="I235" s="384">
        <v>46373346.051232561</v>
      </c>
      <c r="J235" s="385">
        <v>2160.21549593481</v>
      </c>
      <c r="K235" s="3"/>
      <c r="L235" s="3"/>
    </row>
    <row r="236" spans="1:12" x14ac:dyDescent="0.25">
      <c r="A236" s="408">
        <v>20</v>
      </c>
      <c r="B236" s="409" t="s">
        <v>15</v>
      </c>
      <c r="C236" s="96">
        <v>16391</v>
      </c>
      <c r="D236" s="291">
        <v>7086510.5380442664</v>
      </c>
      <c r="E236" s="155">
        <v>7077456.4372560699</v>
      </c>
      <c r="F236" s="254">
        <v>432.34156171339555</v>
      </c>
      <c r="G236" s="155">
        <v>432.54813234433959</v>
      </c>
      <c r="H236" s="298"/>
      <c r="I236" s="384">
        <v>35327506.328856371</v>
      </c>
      <c r="J236" s="385">
        <v>2155.2990256150551</v>
      </c>
      <c r="K236" s="3"/>
      <c r="L236" s="3"/>
    </row>
    <row r="237" spans="1:12" x14ac:dyDescent="0.25">
      <c r="A237" s="408">
        <v>231</v>
      </c>
      <c r="B237" s="409" t="s">
        <v>82</v>
      </c>
      <c r="C237" s="96">
        <v>1278</v>
      </c>
      <c r="D237" s="291">
        <v>271066.22584726242</v>
      </c>
      <c r="E237" s="155">
        <v>246607.58357386058</v>
      </c>
      <c r="F237" s="254">
        <v>212.10189815904727</v>
      </c>
      <c r="G237" s="155">
        <v>209.21876648971872</v>
      </c>
      <c r="H237" s="298"/>
      <c r="I237" s="384">
        <v>2734266.6317909155</v>
      </c>
      <c r="J237" s="385">
        <v>2139.4887572698867</v>
      </c>
      <c r="K237" s="3"/>
      <c r="L237" s="3"/>
    </row>
    <row r="238" spans="1:12" x14ac:dyDescent="0.25">
      <c r="A238" s="408">
        <v>75</v>
      </c>
      <c r="B238" s="409" t="s">
        <v>27</v>
      </c>
      <c r="C238" s="96">
        <v>19877</v>
      </c>
      <c r="D238" s="291">
        <v>5699904.4178394768</v>
      </c>
      <c r="E238" s="155">
        <v>4697199.0532568935</v>
      </c>
      <c r="F238" s="254">
        <v>286.75878743469724</v>
      </c>
      <c r="G238" s="155">
        <v>230.71484898409688</v>
      </c>
      <c r="H238" s="298"/>
      <c r="I238" s="384">
        <v>42301216.501515448</v>
      </c>
      <c r="J238" s="385">
        <v>2128.1489410633117</v>
      </c>
      <c r="K238" s="3"/>
      <c r="L238" s="3"/>
    </row>
    <row r="239" spans="1:12" x14ac:dyDescent="0.25">
      <c r="A239" s="408">
        <v>316</v>
      </c>
      <c r="B239" s="409" t="s">
        <v>120</v>
      </c>
      <c r="C239" s="96">
        <v>4326</v>
      </c>
      <c r="D239" s="291">
        <v>-51953.824469349813</v>
      </c>
      <c r="E239" s="155">
        <v>400805.21360764327</v>
      </c>
      <c r="F239" s="254">
        <v>-12.009668162124321</v>
      </c>
      <c r="G239" s="155">
        <v>102.65885658983883</v>
      </c>
      <c r="H239" s="298"/>
      <c r="I239" s="384">
        <v>9194613.210075723</v>
      </c>
      <c r="J239" s="385">
        <v>2125.4307004335928</v>
      </c>
      <c r="K239" s="3"/>
      <c r="L239" s="3"/>
    </row>
    <row r="240" spans="1:12" x14ac:dyDescent="0.25">
      <c r="A240" s="408">
        <v>631</v>
      </c>
      <c r="B240" s="409" t="s">
        <v>209</v>
      </c>
      <c r="C240" s="96">
        <v>1994</v>
      </c>
      <c r="D240" s="291">
        <v>1416041.2636302365</v>
      </c>
      <c r="E240" s="155">
        <v>1399500.1912870721</v>
      </c>
      <c r="F240" s="254">
        <v>710.15108507032926</v>
      </c>
      <c r="G240" s="155">
        <v>709.00611398549256</v>
      </c>
      <c r="H240" s="298"/>
      <c r="I240" s="384">
        <v>4211547.2703690175</v>
      </c>
      <c r="J240" s="385">
        <v>2112.1099650797478</v>
      </c>
      <c r="K240" s="3"/>
      <c r="L240" s="3"/>
    </row>
    <row r="241" spans="1:12" x14ac:dyDescent="0.25">
      <c r="A241" s="408">
        <v>886</v>
      </c>
      <c r="B241" s="409" t="s">
        <v>275</v>
      </c>
      <c r="C241" s="96">
        <v>12735</v>
      </c>
      <c r="D241" s="291">
        <v>6231102.0586007899</v>
      </c>
      <c r="E241" s="155">
        <v>6311028.6390094096</v>
      </c>
      <c r="F241" s="254">
        <v>489.28952168047033</v>
      </c>
      <c r="G241" s="155">
        <v>467.34131440984766</v>
      </c>
      <c r="H241" s="298"/>
      <c r="I241" s="384">
        <v>26448499.36484807</v>
      </c>
      <c r="J241" s="385">
        <v>2076.8354428620391</v>
      </c>
      <c r="K241" s="3"/>
      <c r="L241" s="3"/>
    </row>
    <row r="242" spans="1:12" x14ac:dyDescent="0.25">
      <c r="A242" s="408">
        <v>398</v>
      </c>
      <c r="B242" s="409" t="s">
        <v>124</v>
      </c>
      <c r="C242" s="96">
        <v>119984</v>
      </c>
      <c r="D242" s="291">
        <v>97448719.416495979</v>
      </c>
      <c r="E242" s="155">
        <v>99308597.136170596</v>
      </c>
      <c r="F242" s="254">
        <v>812.18095259781285</v>
      </c>
      <c r="G242" s="155">
        <v>785.03326390327538</v>
      </c>
      <c r="H242" s="298"/>
      <c r="I242" s="384">
        <v>247790436.4977735</v>
      </c>
      <c r="J242" s="385">
        <v>2065.1956635699216</v>
      </c>
      <c r="K242" s="3"/>
      <c r="L242" s="3"/>
    </row>
    <row r="243" spans="1:12" x14ac:dyDescent="0.25">
      <c r="A243" s="408">
        <v>905</v>
      </c>
      <c r="B243" s="409" t="s">
        <v>282</v>
      </c>
      <c r="C243" s="96">
        <v>67551</v>
      </c>
      <c r="D243" s="291">
        <v>41972033.4944195</v>
      </c>
      <c r="E243" s="155">
        <v>46827355.350613564</v>
      </c>
      <c r="F243" s="254">
        <v>621.33844790483488</v>
      </c>
      <c r="G243" s="155">
        <v>697.12733121069357</v>
      </c>
      <c r="H243" s="298"/>
      <c r="I243" s="384">
        <v>138272309.28545213</v>
      </c>
      <c r="J243" s="385">
        <v>2046.9320851719756</v>
      </c>
      <c r="K243" s="3"/>
      <c r="L243" s="3"/>
    </row>
    <row r="244" spans="1:12" x14ac:dyDescent="0.25">
      <c r="A244" s="408">
        <v>749</v>
      </c>
      <c r="B244" s="409" t="s">
        <v>241</v>
      </c>
      <c r="C244" s="96">
        <v>21251</v>
      </c>
      <c r="D244" s="291">
        <v>7007073.1764968988</v>
      </c>
      <c r="E244" s="155">
        <v>8389932.0561634731</v>
      </c>
      <c r="F244" s="254">
        <v>329.72910340675259</v>
      </c>
      <c r="G244" s="155">
        <v>405.30003558248887</v>
      </c>
      <c r="H244" s="298"/>
      <c r="I244" s="384">
        <v>43419202.831899911</v>
      </c>
      <c r="J244" s="385">
        <v>2043.1604551268133</v>
      </c>
      <c r="K244" s="3"/>
      <c r="L244" s="3"/>
    </row>
    <row r="245" spans="1:12" x14ac:dyDescent="0.25">
      <c r="A245" s="408">
        <v>98</v>
      </c>
      <c r="B245" s="409" t="s">
        <v>38</v>
      </c>
      <c r="C245" s="96">
        <v>23251</v>
      </c>
      <c r="D245" s="291">
        <v>19413091.777824737</v>
      </c>
      <c r="E245" s="155">
        <v>18644486.733375791</v>
      </c>
      <c r="F245" s="254">
        <v>834.93577815254127</v>
      </c>
      <c r="G245" s="155">
        <v>811.66314280571987</v>
      </c>
      <c r="H245" s="298"/>
      <c r="I245" s="384">
        <v>47244182.522268258</v>
      </c>
      <c r="J245" s="385">
        <v>2031.9204559919253</v>
      </c>
      <c r="K245" s="3"/>
      <c r="L245" s="3"/>
    </row>
    <row r="246" spans="1:12" x14ac:dyDescent="0.25">
      <c r="A246" s="408">
        <v>19</v>
      </c>
      <c r="B246" s="409" t="s">
        <v>14</v>
      </c>
      <c r="C246" s="96">
        <v>3959</v>
      </c>
      <c r="D246" s="291">
        <v>3786027.7669758159</v>
      </c>
      <c r="E246" s="155">
        <v>3918363.7712756349</v>
      </c>
      <c r="F246" s="254">
        <v>956.30911012271179</v>
      </c>
      <c r="G246" s="155">
        <v>1003.7963554623983</v>
      </c>
      <c r="H246" s="298"/>
      <c r="I246" s="384">
        <v>7987652.5758002093</v>
      </c>
      <c r="J246" s="385">
        <v>2017.5934770902272</v>
      </c>
      <c r="K246" s="3"/>
      <c r="L246" s="3"/>
    </row>
    <row r="247" spans="1:12" x14ac:dyDescent="0.25">
      <c r="A247" s="408">
        <v>624</v>
      </c>
      <c r="B247" s="409" t="s">
        <v>205</v>
      </c>
      <c r="C247" s="96">
        <v>5125</v>
      </c>
      <c r="D247" s="291">
        <v>4721417.5723426919</v>
      </c>
      <c r="E247" s="155">
        <v>4873472.2331330087</v>
      </c>
      <c r="F247" s="254">
        <v>921.25220923759844</v>
      </c>
      <c r="G247" s="155">
        <v>952.2554601235139</v>
      </c>
      <c r="H247" s="298"/>
      <c r="I247" s="384">
        <v>10335782.256092459</v>
      </c>
      <c r="J247" s="385">
        <v>2016.7380011887724</v>
      </c>
      <c r="K247" s="3"/>
      <c r="L247" s="3"/>
    </row>
    <row r="248" spans="1:12" x14ac:dyDescent="0.25">
      <c r="A248" s="408">
        <v>297</v>
      </c>
      <c r="B248" s="409" t="s">
        <v>113</v>
      </c>
      <c r="C248" s="96">
        <v>120210</v>
      </c>
      <c r="D248" s="291">
        <v>42723167.701881625</v>
      </c>
      <c r="E248" s="155">
        <v>45605077.61915499</v>
      </c>
      <c r="F248" s="254">
        <v>355.40443974612447</v>
      </c>
      <c r="G248" s="155">
        <v>372.23407885496204</v>
      </c>
      <c r="H248" s="298"/>
      <c r="I248" s="384">
        <v>242335264.54867804</v>
      </c>
      <c r="J248" s="385">
        <v>2015.9326557580737</v>
      </c>
      <c r="K248" s="3"/>
      <c r="L248" s="3"/>
    </row>
    <row r="249" spans="1:12" x14ac:dyDescent="0.25">
      <c r="A249" s="408">
        <v>169</v>
      </c>
      <c r="B249" s="409" t="s">
        <v>59</v>
      </c>
      <c r="C249" s="96">
        <v>5061</v>
      </c>
      <c r="D249" s="291">
        <v>2679126.0545790736</v>
      </c>
      <c r="E249" s="155">
        <v>2417189.0515267462</v>
      </c>
      <c r="F249" s="254">
        <v>529.36693431714559</v>
      </c>
      <c r="G249" s="155">
        <v>471.28177267866937</v>
      </c>
      <c r="H249" s="298"/>
      <c r="I249" s="384">
        <v>10162327.039995519</v>
      </c>
      <c r="J249" s="385">
        <v>2007.9681960078087</v>
      </c>
      <c r="K249" s="3"/>
      <c r="L249" s="3"/>
    </row>
    <row r="250" spans="1:12" x14ac:dyDescent="0.25">
      <c r="A250" s="408">
        <v>241</v>
      </c>
      <c r="B250" s="409" t="s">
        <v>89</v>
      </c>
      <c r="C250" s="96">
        <v>7984</v>
      </c>
      <c r="D250" s="291">
        <v>3695813.8383278237</v>
      </c>
      <c r="E250" s="155">
        <v>3921527.1713828696</v>
      </c>
      <c r="F250" s="254">
        <v>462.90253486069935</v>
      </c>
      <c r="G250" s="155">
        <v>465.87001144575009</v>
      </c>
      <c r="H250" s="298"/>
      <c r="I250" s="384">
        <v>15995595.772903925</v>
      </c>
      <c r="J250" s="385">
        <v>2003.4563843817541</v>
      </c>
      <c r="K250" s="3"/>
      <c r="L250" s="3"/>
    </row>
    <row r="251" spans="1:12" x14ac:dyDescent="0.25">
      <c r="A251" s="408">
        <v>86</v>
      </c>
      <c r="B251" s="409" t="s">
        <v>33</v>
      </c>
      <c r="C251" s="96">
        <v>8175</v>
      </c>
      <c r="D251" s="291">
        <v>5718052.0831692517</v>
      </c>
      <c r="E251" s="155">
        <v>6219983.8524167361</v>
      </c>
      <c r="F251" s="254">
        <v>699.45591231428159</v>
      </c>
      <c r="G251" s="155">
        <v>751.7745385219248</v>
      </c>
      <c r="H251" s="298"/>
      <c r="I251" s="384">
        <v>16219684.724521</v>
      </c>
      <c r="J251" s="385">
        <v>1984.0592935193883</v>
      </c>
      <c r="K251" s="3"/>
      <c r="L251" s="3"/>
    </row>
    <row r="252" spans="1:12" x14ac:dyDescent="0.25">
      <c r="A252" s="408">
        <v>79</v>
      </c>
      <c r="B252" s="409" t="s">
        <v>30</v>
      </c>
      <c r="C252" s="96">
        <v>6869</v>
      </c>
      <c r="D252" s="291">
        <v>-1809529.8994195974</v>
      </c>
      <c r="E252" s="155">
        <v>-1874233.4753771238</v>
      </c>
      <c r="F252" s="254">
        <v>-263.43425526562783</v>
      </c>
      <c r="G252" s="155">
        <v>-289.96818683609314</v>
      </c>
      <c r="H252" s="298"/>
      <c r="I252" s="384">
        <v>13490961.434752902</v>
      </c>
      <c r="J252" s="385">
        <v>1964.0357307836514</v>
      </c>
      <c r="K252" s="3"/>
      <c r="L252" s="3"/>
    </row>
    <row r="253" spans="1:12" x14ac:dyDescent="0.25">
      <c r="A253" s="408">
        <v>78</v>
      </c>
      <c r="B253" s="409" t="s">
        <v>29</v>
      </c>
      <c r="C253" s="96">
        <v>8042</v>
      </c>
      <c r="D253" s="291">
        <v>282559.50411091931</v>
      </c>
      <c r="E253" s="155">
        <v>261264.07567993691</v>
      </c>
      <c r="F253" s="254">
        <v>35.135476760870347</v>
      </c>
      <c r="G253" s="155">
        <v>16.158427714491065</v>
      </c>
      <c r="H253" s="298"/>
      <c r="I253" s="384">
        <v>15564594.720930988</v>
      </c>
      <c r="J253" s="385">
        <v>1935.4134196631419</v>
      </c>
      <c r="K253" s="3"/>
      <c r="L253" s="3"/>
    </row>
    <row r="254" spans="1:12" x14ac:dyDescent="0.25">
      <c r="A254" s="408">
        <v>698</v>
      </c>
      <c r="B254" s="409" t="s">
        <v>224</v>
      </c>
      <c r="C254" s="96">
        <v>63528</v>
      </c>
      <c r="D254" s="291">
        <v>15009972.129654761</v>
      </c>
      <c r="E254" s="155">
        <v>19605828.009835795</v>
      </c>
      <c r="F254" s="254">
        <v>236.27333033709169</v>
      </c>
      <c r="G254" s="155">
        <v>305.41087410017309</v>
      </c>
      <c r="H254" s="298"/>
      <c r="I254" s="384">
        <v>122378579.12875094</v>
      </c>
      <c r="J254" s="385">
        <v>1926.3722945591069</v>
      </c>
      <c r="K254" s="3"/>
      <c r="L254" s="3"/>
    </row>
    <row r="255" spans="1:12" x14ac:dyDescent="0.25">
      <c r="A255" s="408">
        <v>444</v>
      </c>
      <c r="B255" s="409" t="s">
        <v>148</v>
      </c>
      <c r="C255" s="96">
        <v>45886</v>
      </c>
      <c r="D255" s="291">
        <v>30104736.732684337</v>
      </c>
      <c r="E255" s="155">
        <v>28360505.436410215</v>
      </c>
      <c r="F255" s="254">
        <v>656.07672781860128</v>
      </c>
      <c r="G255" s="155">
        <v>601.95895123589355</v>
      </c>
      <c r="H255" s="298"/>
      <c r="I255" s="384">
        <v>87841875.053067431</v>
      </c>
      <c r="J255" s="385">
        <v>1914.3502387017268</v>
      </c>
      <c r="K255" s="3"/>
      <c r="L255" s="3"/>
    </row>
    <row r="256" spans="1:12" x14ac:dyDescent="0.25">
      <c r="A256" s="408">
        <v>743</v>
      </c>
      <c r="B256" s="409" t="s">
        <v>237</v>
      </c>
      <c r="C256" s="96">
        <v>64130</v>
      </c>
      <c r="D256" s="291">
        <v>33054214.191709161</v>
      </c>
      <c r="E256" s="155">
        <v>35715131.00945162</v>
      </c>
      <c r="F256" s="254">
        <v>515.42513943098641</v>
      </c>
      <c r="G256" s="155">
        <v>554.14738826526786</v>
      </c>
      <c r="H256" s="298"/>
      <c r="I256" s="384">
        <v>122075823.23402123</v>
      </c>
      <c r="J256" s="385">
        <v>1903.5681152973839</v>
      </c>
      <c r="K256" s="3"/>
      <c r="L256" s="3"/>
    </row>
    <row r="257" spans="1:12" x14ac:dyDescent="0.25">
      <c r="A257" s="408">
        <v>165</v>
      </c>
      <c r="B257" s="409" t="s">
        <v>57</v>
      </c>
      <c r="C257" s="96">
        <v>16237</v>
      </c>
      <c r="D257" s="291">
        <v>9442108.0961708929</v>
      </c>
      <c r="E257" s="155">
        <v>9425852.2893780228</v>
      </c>
      <c r="F257" s="254">
        <v>581.51802033447643</v>
      </c>
      <c r="G257" s="155">
        <v>569.07934282059625</v>
      </c>
      <c r="H257" s="298"/>
      <c r="I257" s="384">
        <v>30849771.806506865</v>
      </c>
      <c r="J257" s="385">
        <v>1899.9674697608466</v>
      </c>
      <c r="K257" s="3"/>
      <c r="L257" s="3"/>
    </row>
    <row r="258" spans="1:12" x14ac:dyDescent="0.25">
      <c r="A258" s="408">
        <v>276</v>
      </c>
      <c r="B258" s="409" t="s">
        <v>104</v>
      </c>
      <c r="C258" s="96">
        <v>14857</v>
      </c>
      <c r="D258" s="291">
        <v>15988999.702345032</v>
      </c>
      <c r="E258" s="155">
        <v>16303741.863007426</v>
      </c>
      <c r="F258" s="254">
        <v>1076.1930202830338</v>
      </c>
      <c r="G258" s="155">
        <v>1111.7344593799169</v>
      </c>
      <c r="H258" s="298"/>
      <c r="I258" s="384">
        <v>27598178.813507542</v>
      </c>
      <c r="J258" s="385">
        <v>1857.5875892513659</v>
      </c>
      <c r="K258" s="3"/>
      <c r="L258" s="3"/>
    </row>
    <row r="259" spans="1:12" x14ac:dyDescent="0.25">
      <c r="A259" s="408">
        <v>577</v>
      </c>
      <c r="B259" s="409" t="s">
        <v>181</v>
      </c>
      <c r="C259" s="96">
        <v>10922</v>
      </c>
      <c r="D259" s="291">
        <v>7299260.6778366044</v>
      </c>
      <c r="E259" s="155">
        <v>7983813.4005783759</v>
      </c>
      <c r="F259" s="254">
        <v>668.30806425898231</v>
      </c>
      <c r="G259" s="155">
        <v>734.29787589986972</v>
      </c>
      <c r="H259" s="298"/>
      <c r="I259" s="384">
        <v>20154653.262096353</v>
      </c>
      <c r="J259" s="385">
        <v>1845.3262463007097</v>
      </c>
      <c r="K259" s="3"/>
      <c r="L259" s="3"/>
    </row>
    <row r="260" spans="1:12" x14ac:dyDescent="0.25">
      <c r="A260" s="408">
        <v>405</v>
      </c>
      <c r="B260" s="409" t="s">
        <v>129</v>
      </c>
      <c r="C260" s="96">
        <v>72662</v>
      </c>
      <c r="D260" s="291">
        <v>8717716.2170186751</v>
      </c>
      <c r="E260" s="155">
        <v>12521420.803652193</v>
      </c>
      <c r="F260" s="254">
        <v>119.97627669233816</v>
      </c>
      <c r="G260" s="155">
        <v>173.01051173449943</v>
      </c>
      <c r="H260" s="298"/>
      <c r="I260" s="384">
        <v>131052223.46341617</v>
      </c>
      <c r="J260" s="385">
        <v>1803.5867917675837</v>
      </c>
      <c r="K260" s="3"/>
      <c r="L260" s="3"/>
    </row>
    <row r="261" spans="1:12" x14ac:dyDescent="0.25">
      <c r="A261" s="408">
        <v>738</v>
      </c>
      <c r="B261" s="409" t="s">
        <v>233</v>
      </c>
      <c r="C261" s="96">
        <v>2950</v>
      </c>
      <c r="D261" s="291">
        <v>1476076.2964950067</v>
      </c>
      <c r="E261" s="155">
        <v>1820862.8382354085</v>
      </c>
      <c r="F261" s="254">
        <v>500.3648462694938</v>
      </c>
      <c r="G261" s="155">
        <v>614.32909770691811</v>
      </c>
      <c r="H261" s="298"/>
      <c r="I261" s="384">
        <v>5307130.2477466259</v>
      </c>
      <c r="J261" s="385">
        <v>1799.027202625975</v>
      </c>
      <c r="K261" s="3"/>
      <c r="L261" s="3"/>
    </row>
    <row r="262" spans="1:12" x14ac:dyDescent="0.25">
      <c r="A262" s="408">
        <v>244</v>
      </c>
      <c r="B262" s="409" t="s">
        <v>90</v>
      </c>
      <c r="C262" s="96">
        <v>18796</v>
      </c>
      <c r="D262" s="291">
        <v>17122994.80909536</v>
      </c>
      <c r="E262" s="155">
        <v>17492103.663122103</v>
      </c>
      <c r="F262" s="254">
        <v>910.99142419107045</v>
      </c>
      <c r="G262" s="155">
        <v>917.6694330241595</v>
      </c>
      <c r="H262" s="298"/>
      <c r="I262" s="384">
        <v>33273701.760906938</v>
      </c>
      <c r="J262" s="385">
        <v>1770.2544031127334</v>
      </c>
      <c r="K262" s="3"/>
      <c r="L262" s="3"/>
    </row>
    <row r="263" spans="1:12" x14ac:dyDescent="0.25">
      <c r="A263" s="408">
        <v>922</v>
      </c>
      <c r="B263" s="409" t="s">
        <v>287</v>
      </c>
      <c r="C263" s="96">
        <v>4367</v>
      </c>
      <c r="D263" s="291">
        <v>1729388.0459335353</v>
      </c>
      <c r="E263" s="155">
        <v>1847182.6496737064</v>
      </c>
      <c r="F263" s="254">
        <v>396.012833966919</v>
      </c>
      <c r="G263" s="155">
        <v>438.65185474552459</v>
      </c>
      <c r="H263" s="298"/>
      <c r="I263" s="384">
        <v>7722540.1190164657</v>
      </c>
      <c r="J263" s="385">
        <v>1768.3856466719637</v>
      </c>
      <c r="K263" s="3"/>
      <c r="L263" s="3"/>
    </row>
    <row r="264" spans="1:12" x14ac:dyDescent="0.25">
      <c r="A264" s="408">
        <v>18</v>
      </c>
      <c r="B264" s="409" t="s">
        <v>13</v>
      </c>
      <c r="C264" s="96">
        <v>4878</v>
      </c>
      <c r="D264" s="291">
        <v>2767031.393514012</v>
      </c>
      <c r="E264" s="155">
        <v>3143971.5856186962</v>
      </c>
      <c r="F264" s="254">
        <v>567.24710814145385</v>
      </c>
      <c r="G264" s="155">
        <v>610.76047265655916</v>
      </c>
      <c r="H264" s="298"/>
      <c r="I264" s="384">
        <v>8478266.2241421621</v>
      </c>
      <c r="J264" s="385">
        <v>1738.0619565687089</v>
      </c>
      <c r="K264" s="3"/>
      <c r="L264" s="3"/>
    </row>
    <row r="265" spans="1:12" x14ac:dyDescent="0.25">
      <c r="A265" s="408">
        <v>109</v>
      </c>
      <c r="B265" s="409" t="s">
        <v>44</v>
      </c>
      <c r="C265" s="96">
        <v>67848</v>
      </c>
      <c r="D265" s="291">
        <v>17062511.407531682</v>
      </c>
      <c r="E265" s="155">
        <v>18300143.117022526</v>
      </c>
      <c r="F265" s="254">
        <v>251.48142034447122</v>
      </c>
      <c r="G265" s="155">
        <v>281.86203155616266</v>
      </c>
      <c r="H265" s="298"/>
      <c r="I265" s="384">
        <v>117749269.71586674</v>
      </c>
      <c r="J265" s="385">
        <v>1735.4862297468862</v>
      </c>
      <c r="K265" s="3"/>
      <c r="L265" s="3"/>
    </row>
    <row r="266" spans="1:12" x14ac:dyDescent="0.25">
      <c r="A266" s="408">
        <v>684</v>
      </c>
      <c r="B266" s="409" t="s">
        <v>217</v>
      </c>
      <c r="C266" s="96">
        <v>39040</v>
      </c>
      <c r="D266" s="291">
        <v>19866188.477117442</v>
      </c>
      <c r="E266" s="155">
        <v>20872009.414849147</v>
      </c>
      <c r="F266" s="254">
        <v>508.86753271304923</v>
      </c>
      <c r="G266" s="155">
        <v>521.79442660986547</v>
      </c>
      <c r="H266" s="298"/>
      <c r="I266" s="384">
        <v>65774172.898299225</v>
      </c>
      <c r="J266" s="385">
        <v>1684.7892648129925</v>
      </c>
      <c r="K266" s="3"/>
      <c r="L266" s="3"/>
    </row>
    <row r="267" spans="1:12" x14ac:dyDescent="0.25">
      <c r="A267" s="408">
        <v>505</v>
      </c>
      <c r="B267" s="409" t="s">
        <v>164</v>
      </c>
      <c r="C267" s="96">
        <v>20783</v>
      </c>
      <c r="D267" s="291">
        <v>10882989.590681186</v>
      </c>
      <c r="E267" s="155">
        <v>11292888.037195805</v>
      </c>
      <c r="F267" s="254">
        <v>523.64863545595847</v>
      </c>
      <c r="G267" s="155">
        <v>534.96425141682175</v>
      </c>
      <c r="H267" s="298"/>
      <c r="I267" s="384">
        <v>34884832.579224944</v>
      </c>
      <c r="J267" s="385">
        <v>1678.5272857251091</v>
      </c>
      <c r="K267" s="3"/>
      <c r="L267" s="3"/>
    </row>
    <row r="268" spans="1:12" x14ac:dyDescent="0.25">
      <c r="A268" s="408">
        <v>694</v>
      </c>
      <c r="B268" s="409" t="s">
        <v>222</v>
      </c>
      <c r="C268" s="96">
        <v>28710</v>
      </c>
      <c r="D268" s="291">
        <v>13580591.627137089</v>
      </c>
      <c r="E268" s="155">
        <v>13924920.691972686</v>
      </c>
      <c r="F268" s="254">
        <v>473.02652828760324</v>
      </c>
      <c r="G268" s="155">
        <v>469.84676739716775</v>
      </c>
      <c r="H268" s="298"/>
      <c r="I268" s="384">
        <v>48050313.380788073</v>
      </c>
      <c r="J268" s="385">
        <v>1673.6437959173832</v>
      </c>
      <c r="K268" s="3"/>
      <c r="L268" s="3"/>
    </row>
    <row r="269" spans="1:12" x14ac:dyDescent="0.25">
      <c r="A269" s="408">
        <v>564</v>
      </c>
      <c r="B269" s="409" t="s">
        <v>179</v>
      </c>
      <c r="C269" s="96">
        <v>207327</v>
      </c>
      <c r="D269" s="291">
        <v>93575547.890626624</v>
      </c>
      <c r="E269" s="155">
        <v>100892384.61955555</v>
      </c>
      <c r="F269" s="254">
        <v>451.34279611737315</v>
      </c>
      <c r="G269" s="155">
        <v>477.85877680936653</v>
      </c>
      <c r="H269" s="298"/>
      <c r="I269" s="384">
        <v>339441002.41249877</v>
      </c>
      <c r="J269" s="385">
        <v>1637.2252644976234</v>
      </c>
      <c r="K269" s="3"/>
      <c r="L269" s="3"/>
    </row>
    <row r="270" spans="1:12" x14ac:dyDescent="0.25">
      <c r="A270" s="408">
        <v>853</v>
      </c>
      <c r="B270" s="409" t="s">
        <v>270</v>
      </c>
      <c r="C270" s="96">
        <v>194391</v>
      </c>
      <c r="D270" s="291">
        <v>12199369.922351804</v>
      </c>
      <c r="E270" s="155">
        <v>20964162.073567461</v>
      </c>
      <c r="F270" s="254">
        <v>62.756865916384008</v>
      </c>
      <c r="G270" s="155">
        <v>127.41579123296586</v>
      </c>
      <c r="H270" s="298"/>
      <c r="I270" s="384">
        <v>313042613.68227351</v>
      </c>
      <c r="J270" s="385">
        <v>1610.3760651587445</v>
      </c>
      <c r="K270" s="3"/>
      <c r="L270" s="3"/>
    </row>
    <row r="271" spans="1:12" x14ac:dyDescent="0.25">
      <c r="A271" s="408">
        <v>680</v>
      </c>
      <c r="B271" s="409" t="s">
        <v>214</v>
      </c>
      <c r="C271" s="96">
        <v>24407</v>
      </c>
      <c r="D271" s="291">
        <v>9494895.2214024942</v>
      </c>
      <c r="E271" s="155">
        <v>10651688.731593654</v>
      </c>
      <c r="F271" s="254">
        <v>389.0234449708073</v>
      </c>
      <c r="G271" s="155">
        <v>432.68917653106297</v>
      </c>
      <c r="H271" s="298"/>
      <c r="I271" s="384">
        <v>38968000.646090209</v>
      </c>
      <c r="J271" s="385">
        <v>1596.5911683570373</v>
      </c>
      <c r="K271" s="3"/>
      <c r="L271" s="3"/>
    </row>
    <row r="272" spans="1:12" x14ac:dyDescent="0.25">
      <c r="A272" s="408">
        <v>980</v>
      </c>
      <c r="B272" s="409" t="s">
        <v>298</v>
      </c>
      <c r="C272" s="96">
        <v>33352</v>
      </c>
      <c r="D272" s="291">
        <v>29291981.085318126</v>
      </c>
      <c r="E272" s="155">
        <v>30225188.121668167</v>
      </c>
      <c r="F272" s="254">
        <v>878.26760270203067</v>
      </c>
      <c r="G272" s="155">
        <v>906.81437759858977</v>
      </c>
      <c r="H272" s="298"/>
      <c r="I272" s="384">
        <v>51817814.594531775</v>
      </c>
      <c r="J272" s="385">
        <v>1553.6643857799165</v>
      </c>
      <c r="K272" s="3"/>
      <c r="L272" s="3"/>
    </row>
    <row r="273" spans="1:12" x14ac:dyDescent="0.25">
      <c r="A273" s="408">
        <v>149</v>
      </c>
      <c r="B273" s="409" t="s">
        <v>53</v>
      </c>
      <c r="C273" s="96">
        <v>5321</v>
      </c>
      <c r="D273" s="291">
        <v>3431008.6198541094</v>
      </c>
      <c r="E273" s="155">
        <v>3291503.5902206013</v>
      </c>
      <c r="F273" s="254">
        <v>644.80522831311964</v>
      </c>
      <c r="G273" s="155">
        <v>631.0382616464201</v>
      </c>
      <c r="H273" s="298"/>
      <c r="I273" s="384">
        <v>8162206.4144567214</v>
      </c>
      <c r="J273" s="385">
        <v>1533.9609874942157</v>
      </c>
      <c r="K273" s="3"/>
      <c r="L273" s="3"/>
    </row>
    <row r="274" spans="1:12" x14ac:dyDescent="0.25">
      <c r="A274" s="408">
        <v>179</v>
      </c>
      <c r="B274" s="409" t="s">
        <v>65</v>
      </c>
      <c r="C274" s="96">
        <v>143420</v>
      </c>
      <c r="D274" s="291">
        <v>54827759.321079358</v>
      </c>
      <c r="E274" s="155">
        <v>60663680.48845768</v>
      </c>
      <c r="F274" s="254">
        <v>382.28810013303138</v>
      </c>
      <c r="G274" s="155">
        <v>429.52768434289277</v>
      </c>
      <c r="H274" s="298"/>
      <c r="I274" s="384">
        <v>219235267.85686228</v>
      </c>
      <c r="J274" s="385">
        <v>1528.6240960595612</v>
      </c>
      <c r="K274" s="3"/>
      <c r="L274" s="3"/>
    </row>
    <row r="275" spans="1:12" x14ac:dyDescent="0.25">
      <c r="A275" s="408">
        <v>211</v>
      </c>
      <c r="B275" s="409" t="s">
        <v>73</v>
      </c>
      <c r="C275" s="96">
        <v>32214</v>
      </c>
      <c r="D275" s="291">
        <v>31243442.67712944</v>
      </c>
      <c r="E275" s="155">
        <v>32811534.437250428</v>
      </c>
      <c r="F275" s="254">
        <v>969.87156755228909</v>
      </c>
      <c r="G275" s="155">
        <v>1017.5661028512581</v>
      </c>
      <c r="H275" s="298"/>
      <c r="I275" s="384">
        <v>49119059.021650471</v>
      </c>
      <c r="J275" s="385">
        <v>1524.7736705050745</v>
      </c>
      <c r="K275" s="3"/>
      <c r="L275" s="3"/>
    </row>
    <row r="276" spans="1:12" x14ac:dyDescent="0.25">
      <c r="A276" s="408">
        <v>831</v>
      </c>
      <c r="B276" s="409" t="s">
        <v>258</v>
      </c>
      <c r="C276" s="96">
        <v>4628</v>
      </c>
      <c r="D276" s="291">
        <v>2155285.38592774</v>
      </c>
      <c r="E276" s="155">
        <v>2361041.0325155412</v>
      </c>
      <c r="F276" s="254">
        <v>465.70557172163785</v>
      </c>
      <c r="G276" s="155">
        <v>525.43604851243322</v>
      </c>
      <c r="H276" s="298"/>
      <c r="I276" s="384">
        <v>7031060.2517659478</v>
      </c>
      <c r="J276" s="385">
        <v>1519.2437881948892</v>
      </c>
      <c r="K276" s="3"/>
      <c r="L276" s="3"/>
    </row>
    <row r="277" spans="1:12" x14ac:dyDescent="0.25">
      <c r="A277" s="408">
        <v>837</v>
      </c>
      <c r="B277" s="409" t="s">
        <v>262</v>
      </c>
      <c r="C277" s="96">
        <v>241009</v>
      </c>
      <c r="D277" s="291">
        <v>6548162.0727847964</v>
      </c>
      <c r="E277" s="155">
        <v>21005599.718476027</v>
      </c>
      <c r="F277" s="254">
        <v>27.16978234333488</v>
      </c>
      <c r="G277" s="155">
        <v>88.768783400105505</v>
      </c>
      <c r="H277" s="298"/>
      <c r="I277" s="384">
        <v>365701698.86511552</v>
      </c>
      <c r="J277" s="385">
        <v>1517.3777695651013</v>
      </c>
      <c r="K277" s="3"/>
      <c r="L277" s="3"/>
    </row>
    <row r="278" spans="1:12" x14ac:dyDescent="0.25">
      <c r="A278" s="408">
        <v>536</v>
      </c>
      <c r="B278" s="409" t="s">
        <v>170</v>
      </c>
      <c r="C278" s="96">
        <v>34476</v>
      </c>
      <c r="D278" s="291">
        <v>23905584.004213188</v>
      </c>
      <c r="E278" s="155">
        <v>25241929.113475319</v>
      </c>
      <c r="F278" s="254">
        <v>693.39784209923391</v>
      </c>
      <c r="G278" s="155">
        <v>728.63656205694747</v>
      </c>
      <c r="H278" s="298"/>
      <c r="I278" s="384">
        <v>51458375.049859583</v>
      </c>
      <c r="J278" s="385">
        <v>1492.5854231888729</v>
      </c>
      <c r="K278" s="3"/>
      <c r="L278" s="3"/>
    </row>
    <row r="279" spans="1:12" x14ac:dyDescent="0.25">
      <c r="A279" s="408">
        <v>106</v>
      </c>
      <c r="B279" s="409" t="s">
        <v>42</v>
      </c>
      <c r="C279" s="96">
        <v>46576</v>
      </c>
      <c r="D279" s="291">
        <v>10299018.797985431</v>
      </c>
      <c r="E279" s="155">
        <v>12300535.505439287</v>
      </c>
      <c r="F279" s="254">
        <v>221.12287010446218</v>
      </c>
      <c r="G279" s="155">
        <v>261.09156014770025</v>
      </c>
      <c r="H279" s="298"/>
      <c r="I279" s="384">
        <v>68732932.370948583</v>
      </c>
      <c r="J279" s="385">
        <v>1475.7156555081713</v>
      </c>
      <c r="K279" s="3"/>
      <c r="L279" s="3"/>
    </row>
    <row r="280" spans="1:12" x14ac:dyDescent="0.25">
      <c r="A280" s="408">
        <v>51</v>
      </c>
      <c r="B280" s="409" t="s">
        <v>20</v>
      </c>
      <c r="C280" s="96">
        <v>9452</v>
      </c>
      <c r="D280" s="291">
        <v>-2118592.7297786409</v>
      </c>
      <c r="E280" s="155">
        <v>-1880710.9128446802</v>
      </c>
      <c r="F280" s="254">
        <v>-224.14226933756251</v>
      </c>
      <c r="G280" s="155">
        <v>-209.86562768140919</v>
      </c>
      <c r="H280" s="298"/>
      <c r="I280" s="384">
        <v>13916315.920773361</v>
      </c>
      <c r="J280" s="385">
        <v>1472.3144224262971</v>
      </c>
      <c r="K280" s="3"/>
      <c r="L280" s="3"/>
    </row>
    <row r="281" spans="1:12" x14ac:dyDescent="0.25">
      <c r="A281" s="408">
        <v>82</v>
      </c>
      <c r="B281" s="409" t="s">
        <v>32</v>
      </c>
      <c r="C281" s="96">
        <v>9389</v>
      </c>
      <c r="D281" s="291">
        <v>5475862.4808009258</v>
      </c>
      <c r="E281" s="155">
        <v>5356631.7991758026</v>
      </c>
      <c r="F281" s="254">
        <v>583.22105451069615</v>
      </c>
      <c r="G281" s="155">
        <v>570.42025766064569</v>
      </c>
      <c r="H281" s="298"/>
      <c r="I281" s="384">
        <v>13620155.166376108</v>
      </c>
      <c r="J281" s="385">
        <v>1450.6502467116954</v>
      </c>
      <c r="K281" s="3"/>
      <c r="L281" s="3"/>
    </row>
    <row r="282" spans="1:12" x14ac:dyDescent="0.25">
      <c r="A282" s="408">
        <v>500</v>
      </c>
      <c r="B282" s="409" t="s">
        <v>161</v>
      </c>
      <c r="C282" s="96">
        <v>10267</v>
      </c>
      <c r="D282" s="291">
        <v>11958232.299160229</v>
      </c>
      <c r="E282" s="155">
        <v>12060519.184613386</v>
      </c>
      <c r="F282" s="254">
        <v>1164.7250705327972</v>
      </c>
      <c r="G282" s="155">
        <v>1149.689605981629</v>
      </c>
      <c r="H282" s="298"/>
      <c r="I282" s="384">
        <v>14592916.589184415</v>
      </c>
      <c r="J282" s="385">
        <v>1421.3418320039364</v>
      </c>
      <c r="K282" s="3"/>
      <c r="L282" s="3"/>
    </row>
    <row r="283" spans="1:12" x14ac:dyDescent="0.25">
      <c r="A283" s="408">
        <v>423</v>
      </c>
      <c r="B283" s="409" t="s">
        <v>138</v>
      </c>
      <c r="C283" s="96">
        <v>20146</v>
      </c>
      <c r="D283" s="291">
        <v>11636075.150228942</v>
      </c>
      <c r="E283" s="155">
        <v>13038102.821521424</v>
      </c>
      <c r="F283" s="254">
        <v>577.58736971254552</v>
      </c>
      <c r="G283" s="155">
        <v>646.89664556345792</v>
      </c>
      <c r="H283" s="298"/>
      <c r="I283" s="384">
        <v>26589033.737448115</v>
      </c>
      <c r="J283" s="385">
        <v>1319.8170226073719</v>
      </c>
      <c r="K283" s="3"/>
      <c r="L283" s="3"/>
    </row>
    <row r="284" spans="1:12" x14ac:dyDescent="0.25">
      <c r="A284" s="408">
        <v>638</v>
      </c>
      <c r="B284" s="409" t="s">
        <v>212</v>
      </c>
      <c r="C284" s="96">
        <v>50619</v>
      </c>
      <c r="D284" s="291">
        <v>40169477.317239858</v>
      </c>
      <c r="E284" s="155">
        <v>38895893.570352867</v>
      </c>
      <c r="F284" s="254">
        <v>793.56520905667549</v>
      </c>
      <c r="G284" s="155">
        <v>729.42824967606759</v>
      </c>
      <c r="H284" s="298"/>
      <c r="I284" s="384">
        <v>65727631.677306779</v>
      </c>
      <c r="J284" s="385">
        <v>1298.4774823150749</v>
      </c>
      <c r="K284" s="3"/>
      <c r="L284" s="3"/>
    </row>
    <row r="285" spans="1:12" x14ac:dyDescent="0.25">
      <c r="A285" s="408">
        <v>418</v>
      </c>
      <c r="B285" s="409" t="s">
        <v>134</v>
      </c>
      <c r="C285" s="96">
        <v>23828</v>
      </c>
      <c r="D285" s="291">
        <v>24709349.852322582</v>
      </c>
      <c r="E285" s="155">
        <v>24823445.244628068</v>
      </c>
      <c r="F285" s="254">
        <v>1036.9879911164421</v>
      </c>
      <c r="G285" s="155">
        <v>1027.4108294707094</v>
      </c>
      <c r="H285" s="298"/>
      <c r="I285" s="384">
        <v>30890950.24094668</v>
      </c>
      <c r="J285" s="385">
        <v>1296.41389293884</v>
      </c>
      <c r="K285" s="3"/>
      <c r="L285" s="3"/>
    </row>
    <row r="286" spans="1:12" x14ac:dyDescent="0.25">
      <c r="A286" s="408">
        <v>611</v>
      </c>
      <c r="B286" s="409" t="s">
        <v>198</v>
      </c>
      <c r="C286" s="96">
        <v>5070</v>
      </c>
      <c r="D286" s="291">
        <v>3890795.2583818166</v>
      </c>
      <c r="E286" s="155">
        <v>4074024.1007343177</v>
      </c>
      <c r="F286" s="254">
        <v>767.41523833960878</v>
      </c>
      <c r="G286" s="155">
        <v>811.09291927698575</v>
      </c>
      <c r="H286" s="298"/>
      <c r="I286" s="384">
        <v>6275248.5639594365</v>
      </c>
      <c r="J286" s="385">
        <v>1237.7216102484097</v>
      </c>
      <c r="K286" s="3"/>
      <c r="L286" s="3"/>
    </row>
    <row r="287" spans="1:12" x14ac:dyDescent="0.25">
      <c r="A287" s="408">
        <v>704</v>
      </c>
      <c r="B287" s="409" t="s">
        <v>227</v>
      </c>
      <c r="C287" s="96">
        <v>6354</v>
      </c>
      <c r="D287" s="291">
        <v>5157828.8268880853</v>
      </c>
      <c r="E287" s="155">
        <v>5573012.4734186772</v>
      </c>
      <c r="F287" s="254">
        <v>811.74517262953816</v>
      </c>
      <c r="G287" s="155">
        <v>859.01030428370746</v>
      </c>
      <c r="H287" s="298"/>
      <c r="I287" s="384">
        <v>7581052.9315781035</v>
      </c>
      <c r="J287" s="385">
        <v>1193.1150348722229</v>
      </c>
      <c r="K287" s="3"/>
      <c r="L287" s="3"/>
    </row>
    <row r="288" spans="1:12" x14ac:dyDescent="0.25">
      <c r="A288" s="408">
        <v>927</v>
      </c>
      <c r="B288" s="409" t="s">
        <v>290</v>
      </c>
      <c r="C288" s="96">
        <v>29160</v>
      </c>
      <c r="D288" s="291">
        <v>13374329.027558893</v>
      </c>
      <c r="E288" s="155">
        <v>14850504.897655595</v>
      </c>
      <c r="F288" s="254">
        <v>458.65325883260948</v>
      </c>
      <c r="G288" s="155">
        <v>508.29204038599437</v>
      </c>
      <c r="H288" s="298"/>
      <c r="I288" s="384">
        <v>34760544.592355713</v>
      </c>
      <c r="J288" s="385">
        <v>1192.0625717543112</v>
      </c>
      <c r="K288" s="3"/>
      <c r="L288" s="3"/>
    </row>
    <row r="289" spans="1:12" x14ac:dyDescent="0.25">
      <c r="A289" s="408">
        <v>92</v>
      </c>
      <c r="B289" s="409" t="s">
        <v>36</v>
      </c>
      <c r="C289" s="96">
        <v>237231</v>
      </c>
      <c r="D289" s="291">
        <v>209083723.35406959</v>
      </c>
      <c r="E289" s="155">
        <v>223735761.64247742</v>
      </c>
      <c r="F289" s="254">
        <v>881.35076509423129</v>
      </c>
      <c r="G289" s="155">
        <v>950.24486109520842</v>
      </c>
      <c r="H289" s="298"/>
      <c r="I289" s="384">
        <v>280275040.66788429</v>
      </c>
      <c r="J289" s="385">
        <v>1181.443574692533</v>
      </c>
      <c r="K289" s="3"/>
      <c r="L289" s="3"/>
    </row>
    <row r="290" spans="1:12" x14ac:dyDescent="0.25">
      <c r="A290" s="408">
        <v>202</v>
      </c>
      <c r="B290" s="409" t="s">
        <v>69</v>
      </c>
      <c r="C290" s="96">
        <v>34667</v>
      </c>
      <c r="D290" s="291">
        <v>21695894.689445153</v>
      </c>
      <c r="E290" s="155">
        <v>22848201.892275851</v>
      </c>
      <c r="F290" s="254">
        <v>625.83709837727963</v>
      </c>
      <c r="G290" s="155">
        <v>674.69835556223063</v>
      </c>
      <c r="H290" s="298"/>
      <c r="I290" s="384">
        <v>40377105.380883224</v>
      </c>
      <c r="J290" s="385">
        <v>1164.7129945159149</v>
      </c>
      <c r="K290" s="3"/>
      <c r="L290" s="3"/>
    </row>
    <row r="291" spans="1:12" x14ac:dyDescent="0.25">
      <c r="A291" s="408">
        <v>245</v>
      </c>
      <c r="B291" s="409" t="s">
        <v>91</v>
      </c>
      <c r="C291" s="96">
        <v>37105</v>
      </c>
      <c r="D291" s="291">
        <v>30477356.803789854</v>
      </c>
      <c r="E291" s="155">
        <v>31561071.891889505</v>
      </c>
      <c r="F291" s="254">
        <v>821.38139883546296</v>
      </c>
      <c r="G291" s="155">
        <v>862.63004694487256</v>
      </c>
      <c r="H291" s="298"/>
      <c r="I291" s="384">
        <v>40343077.106603689</v>
      </c>
      <c r="J291" s="385">
        <v>1087.2679451988597</v>
      </c>
      <c r="K291" s="3"/>
      <c r="L291" s="3"/>
    </row>
    <row r="292" spans="1:12" x14ac:dyDescent="0.25">
      <c r="A292" s="408">
        <v>481</v>
      </c>
      <c r="B292" s="409" t="s">
        <v>152</v>
      </c>
      <c r="C292" s="96">
        <v>9543</v>
      </c>
      <c r="D292" s="291">
        <v>6604450.4939422049</v>
      </c>
      <c r="E292" s="155">
        <v>5981003.0022622766</v>
      </c>
      <c r="F292" s="254">
        <v>692.0727752218595</v>
      </c>
      <c r="G292" s="155">
        <v>639.84983781434323</v>
      </c>
      <c r="H292" s="298"/>
      <c r="I292" s="384">
        <v>10319021.825920988</v>
      </c>
      <c r="J292" s="385">
        <v>1081.3184350750275</v>
      </c>
      <c r="K292" s="3"/>
      <c r="L292" s="3"/>
    </row>
    <row r="293" spans="1:12" x14ac:dyDescent="0.25">
      <c r="A293" s="408">
        <v>529</v>
      </c>
      <c r="B293" s="409" t="s">
        <v>167</v>
      </c>
      <c r="C293" s="96">
        <v>19427</v>
      </c>
      <c r="D293" s="291">
        <v>5832338.6741111008</v>
      </c>
      <c r="E293" s="155">
        <v>5927581.8779873913</v>
      </c>
      <c r="F293" s="254">
        <v>300.21818469712775</v>
      </c>
      <c r="G293" s="155">
        <v>321.15385175206626</v>
      </c>
      <c r="H293" s="298"/>
      <c r="I293" s="384">
        <v>20776934.752938963</v>
      </c>
      <c r="J293" s="385">
        <v>1069.4875561300748</v>
      </c>
      <c r="K293" s="3"/>
      <c r="L293" s="3"/>
    </row>
    <row r="294" spans="1:12" x14ac:dyDescent="0.25">
      <c r="A294" s="408">
        <v>755</v>
      </c>
      <c r="B294" s="409" t="s">
        <v>244</v>
      </c>
      <c r="C294" s="96">
        <v>6149</v>
      </c>
      <c r="D294" s="291">
        <v>4646969.4337863429</v>
      </c>
      <c r="E294" s="155">
        <v>4835548.6560348459</v>
      </c>
      <c r="F294" s="254">
        <v>755.72766852924747</v>
      </c>
      <c r="G294" s="155">
        <v>797.94416263373648</v>
      </c>
      <c r="H294" s="298"/>
      <c r="I294" s="384">
        <v>6276640.1430956349</v>
      </c>
      <c r="J294" s="385">
        <v>1020.7578700757254</v>
      </c>
      <c r="K294" s="3"/>
      <c r="L294" s="3"/>
    </row>
    <row r="295" spans="1:12" x14ac:dyDescent="0.25">
      <c r="A295" s="408">
        <v>543</v>
      </c>
      <c r="B295" s="409" t="s">
        <v>173</v>
      </c>
      <c r="C295" s="96">
        <v>43663</v>
      </c>
      <c r="D295" s="291">
        <v>24708263.431858703</v>
      </c>
      <c r="E295" s="155">
        <v>27727342.420370914</v>
      </c>
      <c r="F295" s="254">
        <v>565.88561097173124</v>
      </c>
      <c r="G295" s="155">
        <v>634.17347457506173</v>
      </c>
      <c r="H295" s="298"/>
      <c r="I295" s="384">
        <v>44089747.748906903</v>
      </c>
      <c r="J295" s="385">
        <v>1009.7736699014475</v>
      </c>
      <c r="K295" s="3"/>
      <c r="L295" s="3"/>
    </row>
    <row r="296" spans="1:12" x14ac:dyDescent="0.25">
      <c r="A296" s="408">
        <v>186</v>
      </c>
      <c r="B296" s="409" t="s">
        <v>68</v>
      </c>
      <c r="C296" s="96">
        <v>44455</v>
      </c>
      <c r="D296" s="291">
        <v>7870519.299832223</v>
      </c>
      <c r="E296" s="155">
        <v>11243309.541397642</v>
      </c>
      <c r="F296" s="254">
        <v>177.04463614514054</v>
      </c>
      <c r="G296" s="155">
        <v>252.75331326954543</v>
      </c>
      <c r="H296" s="298"/>
      <c r="I296" s="384">
        <v>43675433.704345591</v>
      </c>
      <c r="J296" s="385">
        <v>982.46392316602385</v>
      </c>
      <c r="K296" s="3"/>
      <c r="L296" s="3"/>
    </row>
    <row r="297" spans="1:12" x14ac:dyDescent="0.25">
      <c r="A297" s="408">
        <v>604</v>
      </c>
      <c r="B297" s="409" t="s">
        <v>194</v>
      </c>
      <c r="C297" s="96">
        <v>19803</v>
      </c>
      <c r="D297" s="291">
        <v>11669361.240904525</v>
      </c>
      <c r="E297" s="155">
        <v>11168838.363413237</v>
      </c>
      <c r="F297" s="254">
        <v>589.27239513732889</v>
      </c>
      <c r="G297" s="155">
        <v>568.20665370970244</v>
      </c>
      <c r="H297" s="298"/>
      <c r="I297" s="384">
        <v>19301600.991232775</v>
      </c>
      <c r="J297" s="385">
        <v>974.68065400357398</v>
      </c>
      <c r="K297" s="3"/>
      <c r="L297" s="3"/>
    </row>
    <row r="298" spans="1:12" x14ac:dyDescent="0.25">
      <c r="A298" s="408">
        <v>858</v>
      </c>
      <c r="B298" s="409" t="s">
        <v>273</v>
      </c>
      <c r="C298" s="96">
        <v>38783</v>
      </c>
      <c r="D298" s="291">
        <v>17707151.082583591</v>
      </c>
      <c r="E298" s="155">
        <v>17365168.270080891</v>
      </c>
      <c r="F298" s="254">
        <v>456.56991678270356</v>
      </c>
      <c r="G298" s="155">
        <v>447.06421035198127</v>
      </c>
      <c r="H298" s="298"/>
      <c r="I298" s="384">
        <v>35440666.357222505</v>
      </c>
      <c r="J298" s="385">
        <v>913.81962089633362</v>
      </c>
      <c r="K298" s="3"/>
      <c r="L298" s="3"/>
    </row>
    <row r="299" spans="1:12" x14ac:dyDescent="0.25">
      <c r="A299" s="408">
        <v>257</v>
      </c>
      <c r="B299" s="409" t="s">
        <v>95</v>
      </c>
      <c r="C299" s="96">
        <v>40082</v>
      </c>
      <c r="D299" s="291">
        <v>23532837.963903561</v>
      </c>
      <c r="E299" s="155">
        <v>23987952.090783555</v>
      </c>
      <c r="F299" s="254">
        <v>587.11735851263813</v>
      </c>
      <c r="G299" s="155">
        <v>598.3033803398921</v>
      </c>
      <c r="H299" s="298"/>
      <c r="I299" s="384">
        <v>34670987.33280009</v>
      </c>
      <c r="J299" s="385">
        <v>865.0014303877075</v>
      </c>
      <c r="K299" s="3"/>
      <c r="L299" s="3"/>
    </row>
    <row r="300" spans="1:12" x14ac:dyDescent="0.25">
      <c r="A300" s="408">
        <v>753</v>
      </c>
      <c r="B300" s="409" t="s">
        <v>243</v>
      </c>
      <c r="C300" s="96">
        <v>21687</v>
      </c>
      <c r="D300" s="291">
        <v>14377716.277582539</v>
      </c>
      <c r="E300" s="155">
        <v>15949567.38951534</v>
      </c>
      <c r="F300" s="254">
        <v>662.96473821102688</v>
      </c>
      <c r="G300" s="155">
        <v>718.80810575530688</v>
      </c>
      <c r="H300" s="298"/>
      <c r="I300" s="384">
        <v>18594278.11754499</v>
      </c>
      <c r="J300" s="385">
        <v>857.39282139276941</v>
      </c>
      <c r="K300" s="3"/>
      <c r="L300" s="3"/>
    </row>
    <row r="301" spans="1:12" x14ac:dyDescent="0.25">
      <c r="A301" s="408">
        <v>91</v>
      </c>
      <c r="B301" s="409" t="s">
        <v>35</v>
      </c>
      <c r="C301" s="96">
        <v>656920</v>
      </c>
      <c r="D301" s="291">
        <v>247075637.27838349</v>
      </c>
      <c r="E301" s="155">
        <v>263063729.75352973</v>
      </c>
      <c r="F301" s="254">
        <v>376.11221652314362</v>
      </c>
      <c r="G301" s="155">
        <v>404.03562344506145</v>
      </c>
      <c r="H301" s="298"/>
      <c r="I301" s="384">
        <v>363213195.88086081</v>
      </c>
      <c r="J301" s="385">
        <v>552.90323917807461</v>
      </c>
      <c r="K301" s="3"/>
      <c r="L301" s="3"/>
    </row>
    <row r="302" spans="1:12" x14ac:dyDescent="0.25">
      <c r="A302" s="408">
        <v>49</v>
      </c>
      <c r="B302" s="409" t="s">
        <v>18</v>
      </c>
      <c r="C302" s="96">
        <v>292796</v>
      </c>
      <c r="D302" s="291">
        <v>300309504.85234368</v>
      </c>
      <c r="E302" s="155">
        <v>314931780.15466779</v>
      </c>
      <c r="F302" s="254">
        <v>1025.6612277911709</v>
      </c>
      <c r="G302" s="155">
        <v>1050.7289790662021</v>
      </c>
      <c r="H302" s="298"/>
      <c r="I302" s="384">
        <v>160210308.60502768</v>
      </c>
      <c r="J302" s="385">
        <v>547.17382957768439</v>
      </c>
      <c r="K302" s="3"/>
      <c r="L302" s="3"/>
    </row>
    <row r="303" spans="1:12" x14ac:dyDescent="0.25">
      <c r="A303" s="408">
        <v>235</v>
      </c>
      <c r="B303" s="409" t="s">
        <v>85</v>
      </c>
      <c r="C303" s="96">
        <v>10178</v>
      </c>
      <c r="D303" s="291">
        <v>17296602.249011159</v>
      </c>
      <c r="E303" s="155">
        <v>16681245.648816157</v>
      </c>
      <c r="F303" s="254">
        <v>1699.4107141885595</v>
      </c>
      <c r="G303" s="155">
        <v>1595.9117359811512</v>
      </c>
      <c r="H303" s="298"/>
      <c r="I303" s="384">
        <v>3903368.5312287277</v>
      </c>
      <c r="J303" s="385">
        <v>383.51036856246094</v>
      </c>
      <c r="K303" s="3"/>
      <c r="L303" s="3"/>
    </row>
    <row r="304" spans="1:12" x14ac:dyDescent="0.25">
      <c r="A304" s="153"/>
      <c r="B304" s="152"/>
      <c r="C304" s="389"/>
      <c r="D304" s="293"/>
      <c r="E304" s="3"/>
      <c r="F304" s="294"/>
      <c r="G304" s="3"/>
      <c r="H304" s="299"/>
      <c r="I304" s="60"/>
      <c r="J304" s="59"/>
      <c r="K304" s="3"/>
      <c r="L304" s="3"/>
    </row>
    <row r="305" spans="1:10" x14ac:dyDescent="0.25">
      <c r="A305" s="153"/>
      <c r="B305" s="152"/>
      <c r="C305" s="389"/>
      <c r="D305" s="150"/>
      <c r="F305" s="25"/>
      <c r="I305" s="60"/>
      <c r="J305" s="59"/>
    </row>
    <row r="306" spans="1:10" x14ac:dyDescent="0.25">
      <c r="A306" s="153"/>
      <c r="B306" s="152"/>
      <c r="C306" s="389"/>
      <c r="D306" s="150"/>
      <c r="F306" s="25"/>
      <c r="I306" s="60"/>
      <c r="J306" s="59"/>
    </row>
    <row r="307" spans="1:10" x14ac:dyDescent="0.25">
      <c r="A307" s="153"/>
      <c r="B307" s="152"/>
      <c r="C307" s="389"/>
      <c r="D307" s="150"/>
      <c r="F307" s="25"/>
      <c r="I307" s="60"/>
      <c r="J307" s="59"/>
    </row>
    <row r="308" spans="1:10" x14ac:dyDescent="0.25">
      <c r="A308" s="148"/>
      <c r="B308" s="144"/>
      <c r="C308" s="390"/>
      <c r="D308" s="150"/>
      <c r="F308" s="25"/>
      <c r="I308" s="60"/>
      <c r="J308" s="59"/>
    </row>
    <row r="309" spans="1:10" x14ac:dyDescent="0.25">
      <c r="A309" s="148"/>
      <c r="B309" s="144"/>
      <c r="C309" s="390"/>
      <c r="D309" s="14"/>
      <c r="F309" s="25"/>
      <c r="I309" s="60"/>
      <c r="J309" s="59"/>
    </row>
    <row r="310" spans="1:10" x14ac:dyDescent="0.25">
      <c r="A310" s="148"/>
      <c r="B310" s="144"/>
      <c r="C310" s="390"/>
      <c r="D310" s="14"/>
      <c r="F310" s="25"/>
      <c r="I310" s="60"/>
      <c r="J310" s="59"/>
    </row>
    <row r="311" spans="1:10" x14ac:dyDescent="0.25">
      <c r="A311" s="148"/>
      <c r="B311" s="144"/>
      <c r="C311" s="390"/>
      <c r="D311" s="14"/>
      <c r="F311" s="25"/>
      <c r="I311" s="60"/>
      <c r="J311" s="59"/>
    </row>
    <row r="312" spans="1:10" x14ac:dyDescent="0.25">
      <c r="A312" s="148"/>
      <c r="B312" s="144"/>
      <c r="C312" s="390"/>
      <c r="D312" s="14"/>
      <c r="F312" s="25"/>
      <c r="I312" s="60"/>
      <c r="J312" s="59"/>
    </row>
    <row r="313" spans="1:10" x14ac:dyDescent="0.25">
      <c r="A313" s="148"/>
      <c r="B313" s="144"/>
      <c r="C313" s="390"/>
      <c r="D313" s="14"/>
      <c r="F313" s="25"/>
      <c r="I313" s="60"/>
      <c r="J313" s="59"/>
    </row>
    <row r="314" spans="1:10" x14ac:dyDescent="0.25">
      <c r="A314" s="148"/>
      <c r="B314" s="144"/>
      <c r="C314" s="390"/>
      <c r="D314" s="14"/>
      <c r="F314" s="25"/>
      <c r="I314" s="60"/>
      <c r="J314" s="59"/>
    </row>
    <row r="315" spans="1:10" x14ac:dyDescent="0.25">
      <c r="A315" s="148"/>
      <c r="B315" s="144"/>
      <c r="C315" s="390"/>
      <c r="D315" s="14"/>
      <c r="F315" s="25"/>
      <c r="I315" s="60"/>
      <c r="J315" s="59"/>
    </row>
    <row r="316" spans="1:10" x14ac:dyDescent="0.25">
      <c r="A316" s="148"/>
      <c r="B316" s="144"/>
      <c r="C316" s="390"/>
      <c r="D316" s="14"/>
      <c r="F316" s="25"/>
      <c r="I316" s="60"/>
      <c r="J316" s="59"/>
    </row>
    <row r="317" spans="1:10" x14ac:dyDescent="0.25">
      <c r="A317" s="148"/>
      <c r="B317" s="144"/>
      <c r="C317" s="390"/>
      <c r="D317" s="14"/>
      <c r="F317" s="25"/>
      <c r="I317" s="60"/>
      <c r="J317" s="59"/>
    </row>
    <row r="318" spans="1:10" x14ac:dyDescent="0.25">
      <c r="A318" s="145"/>
      <c r="B318" s="144"/>
      <c r="C318" s="390"/>
      <c r="D318" s="14"/>
      <c r="F318" s="25"/>
      <c r="I318" s="60"/>
      <c r="J318" s="59"/>
    </row>
    <row r="319" spans="1:10" x14ac:dyDescent="0.25">
      <c r="A319" s="145"/>
      <c r="B319" s="144"/>
      <c r="C319" s="390"/>
      <c r="D319" s="14"/>
      <c r="F319" s="25"/>
      <c r="I319" s="60"/>
      <c r="J319" s="59"/>
    </row>
    <row r="320" spans="1:10" x14ac:dyDescent="0.25">
      <c r="A320" s="145"/>
      <c r="B320" s="147"/>
      <c r="C320" s="391"/>
      <c r="D320" s="14"/>
      <c r="F320" s="142"/>
      <c r="I320" s="73"/>
      <c r="J320" s="58"/>
    </row>
    <row r="321" spans="1:10" x14ac:dyDescent="0.25">
      <c r="A321" s="145"/>
      <c r="B321" s="144"/>
      <c r="C321" s="390"/>
      <c r="D321" s="14"/>
      <c r="F321" s="142"/>
      <c r="I321" s="73"/>
      <c r="J321" s="58"/>
    </row>
    <row r="322" spans="1:10" x14ac:dyDescent="0.25">
      <c r="A322" s="145"/>
      <c r="B322" s="144"/>
      <c r="C322" s="390"/>
      <c r="D322" s="14"/>
      <c r="F322" s="142"/>
      <c r="I322" s="73"/>
      <c r="J322" s="58"/>
    </row>
    <row r="323" spans="1:10" x14ac:dyDescent="0.25">
      <c r="A323" s="145"/>
      <c r="B323" s="144"/>
      <c r="C323" s="390"/>
      <c r="D323" s="14"/>
      <c r="F323" s="142"/>
      <c r="I323" s="73"/>
      <c r="J323" s="58"/>
    </row>
    <row r="324" spans="1:10" x14ac:dyDescent="0.25">
      <c r="A324" s="145"/>
      <c r="B324" s="144"/>
      <c r="C324" s="390"/>
      <c r="D324" s="14"/>
      <c r="F324" s="142"/>
      <c r="I324" s="73"/>
      <c r="J324" s="58"/>
    </row>
    <row r="325" spans="1:10" x14ac:dyDescent="0.25">
      <c r="A325" s="145"/>
      <c r="B325" s="17"/>
      <c r="C325" s="23"/>
      <c r="D325" s="14"/>
      <c r="F325" s="142"/>
      <c r="I325" s="73"/>
      <c r="J325" s="58"/>
    </row>
    <row r="326" spans="1:10" x14ac:dyDescent="0.25">
      <c r="A326" s="146"/>
      <c r="B326" s="17"/>
      <c r="C326" s="23"/>
      <c r="D326" s="14"/>
      <c r="F326" s="142"/>
      <c r="I326" s="73"/>
      <c r="J326" s="58"/>
    </row>
    <row r="327" spans="1:10" x14ac:dyDescent="0.25">
      <c r="A327" s="145"/>
      <c r="B327" s="144"/>
      <c r="C327" s="390"/>
      <c r="D327" s="14"/>
      <c r="F327" s="142"/>
      <c r="I327" s="73"/>
      <c r="J327" s="58"/>
    </row>
    <row r="328" spans="1:10" x14ac:dyDescent="0.25">
      <c r="A328" s="145"/>
      <c r="B328" s="144"/>
      <c r="C328" s="390"/>
      <c r="D328" s="14"/>
      <c r="F328" s="142"/>
      <c r="I328" s="73"/>
      <c r="J328" s="58"/>
    </row>
    <row r="329" spans="1:10" x14ac:dyDescent="0.25">
      <c r="A329" s="145"/>
      <c r="B329" s="144"/>
      <c r="C329" s="390"/>
      <c r="D329" s="14"/>
      <c r="F329" s="142"/>
      <c r="I329" s="73"/>
      <c r="J329" s="58"/>
    </row>
    <row r="330" spans="1:10" x14ac:dyDescent="0.25">
      <c r="A330" s="146"/>
      <c r="B330" s="144"/>
      <c r="C330" s="390"/>
      <c r="D330" s="14"/>
      <c r="F330" s="142"/>
      <c r="I330" s="73"/>
      <c r="J330" s="58"/>
    </row>
    <row r="331" spans="1:10" x14ac:dyDescent="0.25">
      <c r="A331" s="145"/>
      <c r="B331" s="144"/>
      <c r="C331" s="390"/>
      <c r="D331" s="14"/>
      <c r="F331" s="142"/>
      <c r="I331" s="73"/>
      <c r="J331" s="58"/>
    </row>
    <row r="332" spans="1:10" x14ac:dyDescent="0.25">
      <c r="A332" s="145"/>
      <c r="B332" s="144"/>
      <c r="C332" s="390"/>
      <c r="D332" s="14"/>
      <c r="F332" s="142"/>
      <c r="I332" s="73"/>
      <c r="J332" s="58"/>
    </row>
    <row r="333" spans="1:10" x14ac:dyDescent="0.25">
      <c r="A333" s="12"/>
      <c r="I333" s="277"/>
      <c r="J333" s="278"/>
    </row>
    <row r="334" spans="1:10" x14ac:dyDescent="0.25">
      <c r="A334" s="12"/>
      <c r="B334" s="13"/>
      <c r="C334" s="279"/>
      <c r="I334" s="277"/>
      <c r="J334" s="278"/>
    </row>
    <row r="335" spans="1:10" x14ac:dyDescent="0.25">
      <c r="I335" s="277"/>
      <c r="J335" s="278"/>
    </row>
    <row r="336" spans="1:10" x14ac:dyDescent="0.25">
      <c r="I336" s="277"/>
      <c r="J336" s="278"/>
    </row>
    <row r="337" spans="9:10" x14ac:dyDescent="0.25">
      <c r="I337" s="277"/>
      <c r="J337" s="278"/>
    </row>
    <row r="338" spans="9:10" x14ac:dyDescent="0.25">
      <c r="I338" s="277"/>
      <c r="J338" s="278"/>
    </row>
    <row r="339" spans="9:10" x14ac:dyDescent="0.25">
      <c r="I339" s="277"/>
      <c r="J339" s="278"/>
    </row>
    <row r="340" spans="9:10" x14ac:dyDescent="0.25">
      <c r="I340" s="277"/>
      <c r="J340" s="278"/>
    </row>
    <row r="341" spans="9:10" x14ac:dyDescent="0.25">
      <c r="I341" s="277"/>
      <c r="J341" s="278"/>
    </row>
    <row r="342" spans="9:10" x14ac:dyDescent="0.25">
      <c r="I342" s="277"/>
      <c r="J342" s="278"/>
    </row>
    <row r="343" spans="9:10" x14ac:dyDescent="0.25">
      <c r="I343" s="277"/>
      <c r="J343" s="278"/>
    </row>
    <row r="344" spans="9:10" x14ac:dyDescent="0.25">
      <c r="I344" s="277"/>
      <c r="J344" s="278"/>
    </row>
    <row r="345" spans="9:10" x14ac:dyDescent="0.25">
      <c r="I345" s="277"/>
      <c r="J345" s="278"/>
    </row>
    <row r="346" spans="9:10" x14ac:dyDescent="0.25">
      <c r="I346" s="277"/>
      <c r="J346" s="278"/>
    </row>
    <row r="347" spans="9:10" x14ac:dyDescent="0.25">
      <c r="I347" s="277"/>
      <c r="J347" s="278"/>
    </row>
    <row r="348" spans="9:10" x14ac:dyDescent="0.25">
      <c r="I348" s="277"/>
      <c r="J348" s="278"/>
    </row>
    <row r="349" spans="9:10" x14ac:dyDescent="0.25">
      <c r="I349" s="277"/>
      <c r="J349" s="278"/>
    </row>
    <row r="350" spans="9:10" x14ac:dyDescent="0.25">
      <c r="I350" s="277"/>
      <c r="J350" s="278"/>
    </row>
    <row r="351" spans="9:10" x14ac:dyDescent="0.25">
      <c r="I351" s="277"/>
      <c r="J351" s="278"/>
    </row>
    <row r="352" spans="9:10" x14ac:dyDescent="0.25">
      <c r="I352" s="277"/>
      <c r="J352" s="278"/>
    </row>
    <row r="353" spans="9:10" x14ac:dyDescent="0.25">
      <c r="I353" s="277"/>
      <c r="J353" s="278"/>
    </row>
    <row r="354" spans="9:10" x14ac:dyDescent="0.25">
      <c r="I354" s="277"/>
      <c r="J354" s="278"/>
    </row>
    <row r="355" spans="9:10" x14ac:dyDescent="0.25">
      <c r="I355" s="277"/>
      <c r="J355" s="278"/>
    </row>
    <row r="356" spans="9:10" x14ac:dyDescent="0.25">
      <c r="I356" s="277"/>
      <c r="J356" s="278"/>
    </row>
    <row r="357" spans="9:10" x14ac:dyDescent="0.25">
      <c r="I357" s="277"/>
      <c r="J357" s="278"/>
    </row>
    <row r="358" spans="9:10" x14ac:dyDescent="0.25">
      <c r="I358" s="277"/>
      <c r="J358" s="278"/>
    </row>
    <row r="359" spans="9:10" x14ac:dyDescent="0.25">
      <c r="I359" s="277"/>
      <c r="J359" s="278"/>
    </row>
    <row r="360" spans="9:10" x14ac:dyDescent="0.25">
      <c r="I360" s="277"/>
      <c r="J360" s="278"/>
    </row>
    <row r="361" spans="9:10" x14ac:dyDescent="0.25">
      <c r="I361" s="277"/>
      <c r="J361" s="278"/>
    </row>
    <row r="362" spans="9:10" x14ac:dyDescent="0.25">
      <c r="I362" s="277"/>
      <c r="J362" s="278"/>
    </row>
    <row r="363" spans="9:10" x14ac:dyDescent="0.25">
      <c r="I363" s="277"/>
      <c r="J363" s="278"/>
    </row>
    <row r="364" spans="9:10" x14ac:dyDescent="0.25">
      <c r="I364" s="277"/>
      <c r="J364" s="278"/>
    </row>
    <row r="365" spans="9:10" x14ac:dyDescent="0.25">
      <c r="I365" s="277"/>
      <c r="J365" s="278"/>
    </row>
  </sheetData>
  <autoFilter ref="A10:J10" xr:uid="{104EB87C-A33D-4B4F-9462-48632EB4E479}">
    <sortState xmlns:xlrd2="http://schemas.microsoft.com/office/spreadsheetml/2017/richdata2" ref="A11:J303">
      <sortCondition descending="1" ref="J10"/>
    </sortState>
  </autoFilter>
  <conditionalFormatting sqref="D11:E303 G10:H303 E10:E303">
    <cfRule type="cellIs" dxfId="6" priority="5" operator="lessThan">
      <formula>0</formula>
    </cfRule>
  </conditionalFormatting>
  <conditionalFormatting sqref="D10:F303">
    <cfRule type="cellIs" dxfId="5" priority="6" operator="lessThan">
      <formula>0</formula>
    </cfRule>
  </conditionalFormatting>
  <conditionalFormatting sqref="C10">
    <cfRule type="cellIs" dxfId="4" priority="2" operator="lessThan">
      <formula>0</formula>
    </cfRule>
  </conditionalFormatting>
  <conditionalFormatting sqref="O4:P6 O2:P2">
    <cfRule type="cellIs" dxfId="1" priority="1" operator="lessThan">
      <formula>0</formula>
    </cfRule>
  </conditionalFormatting>
  <hyperlinks>
    <hyperlink ref="A5" r:id="rId1" display="https://soteuudistus.fi/rahoituslaskelmat" xr:uid="{204481A2-D088-4D81-BB6C-230FBC9768BF}"/>
    <hyperlink ref="A6" r:id="rId2" xr:uid="{7F4442D9-58A7-4E1D-B502-15B02D85C012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FC848-D67A-4570-BECE-87E569FA1635}">
  <sheetPr>
    <tabColor rgb="FFFFFF00"/>
  </sheetPr>
  <dimension ref="A1:CO308"/>
  <sheetViews>
    <sheetView workbookViewId="0">
      <pane xSplit="31" ySplit="13" topLeftCell="AF14" activePane="bottomRight" state="frozen"/>
      <selection activeCell="AW22" sqref="AW22"/>
      <selection pane="topRight" activeCell="AW22" sqref="AW22"/>
      <selection pane="bottomLeft" activeCell="AW22" sqref="AW22"/>
      <selection pane="bottomRight" activeCell="CC26" sqref="CC26"/>
    </sheetView>
  </sheetViews>
  <sheetFormatPr defaultColWidth="9.109375" defaultRowHeight="13.8" x14ac:dyDescent="0.3"/>
  <cols>
    <col min="1" max="1" width="6.88671875" style="162" customWidth="1"/>
    <col min="2" max="2" width="16.88671875" style="162" customWidth="1"/>
    <col min="3" max="3" width="7" style="162" hidden="1" customWidth="1"/>
    <col min="4" max="4" width="14.88671875" style="164" hidden="1" customWidth="1"/>
    <col min="5" max="5" width="16.44140625" style="164" hidden="1" customWidth="1"/>
    <col min="6" max="6" width="8" style="164" hidden="1" customWidth="1"/>
    <col min="7" max="7" width="4.6640625" style="164" hidden="1" customWidth="1"/>
    <col min="8" max="8" width="12.88671875" style="164" hidden="1" customWidth="1"/>
    <col min="9" max="9" width="8.88671875" style="164" hidden="1" customWidth="1"/>
    <col min="10" max="10" width="14.88671875" style="164" hidden="1" customWidth="1"/>
    <col min="11" max="11" width="16.44140625" style="164" hidden="1" customWidth="1"/>
    <col min="12" max="13" width="8.88671875" style="164" hidden="1" customWidth="1"/>
    <col min="14" max="14" width="16.33203125" style="164" hidden="1" customWidth="1"/>
    <col min="15" max="15" width="8.88671875" style="164" hidden="1" customWidth="1"/>
    <col min="16" max="16" width="14.88671875" style="164" hidden="1" customWidth="1"/>
    <col min="17" max="17" width="16.44140625" style="164" hidden="1" customWidth="1"/>
    <col min="18" max="18" width="8" style="164" hidden="1" customWidth="1"/>
    <col min="19" max="19" width="7.44140625" style="164" hidden="1" customWidth="1"/>
    <col min="20" max="20" width="15" style="164" hidden="1" customWidth="1"/>
    <col min="21" max="21" width="11.44140625" style="164" hidden="1" customWidth="1"/>
    <col min="22" max="22" width="14.88671875" style="164" hidden="1" customWidth="1"/>
    <col min="23" max="23" width="16.44140625" style="164" hidden="1" customWidth="1"/>
    <col min="24" max="25" width="8.88671875" style="164" hidden="1" customWidth="1"/>
    <col min="26" max="26" width="16.33203125" style="164" hidden="1" customWidth="1"/>
    <col min="27" max="27" width="8.88671875" style="164" hidden="1" customWidth="1"/>
    <col min="28" max="28" width="16" style="164" hidden="1" customWidth="1"/>
    <col min="29" max="29" width="17.44140625" style="164" hidden="1" customWidth="1"/>
    <col min="30" max="31" width="8.88671875" style="164" hidden="1" customWidth="1"/>
    <col min="32" max="32" width="17.33203125" style="164" customWidth="1"/>
    <col min="33" max="33" width="14.88671875" style="164" hidden="1" customWidth="1"/>
    <col min="34" max="34" width="9.5546875" style="164" hidden="1" customWidth="1"/>
    <col min="35" max="35" width="21.109375" style="164" hidden="1" customWidth="1"/>
    <col min="36" max="36" width="14.88671875" style="164" hidden="1" customWidth="1"/>
    <col min="37" max="37" width="16.44140625" style="164" hidden="1" customWidth="1"/>
    <col min="38" max="38" width="11.44140625" style="164" hidden="1" customWidth="1"/>
    <col min="39" max="39" width="7.88671875" style="164" hidden="1" customWidth="1"/>
    <col min="40" max="40" width="16.88671875" style="164" customWidth="1"/>
    <col min="41" max="41" width="9.109375" style="165" hidden="1" customWidth="1"/>
    <col min="42" max="42" width="11.44140625" style="164" hidden="1" customWidth="1"/>
    <col min="43" max="43" width="9.6640625" style="164" hidden="1" customWidth="1"/>
    <col min="44" max="44" width="20.33203125" style="164" hidden="1" customWidth="1"/>
    <col min="45" max="45" width="21.88671875" style="164" hidden="1" customWidth="1"/>
    <col min="46" max="46" width="14.109375" style="164" hidden="1" customWidth="1"/>
    <col min="47" max="47" width="10.109375" style="164" hidden="1" customWidth="1"/>
    <col min="48" max="48" width="7.77734375" style="164" hidden="1" customWidth="1"/>
    <col min="49" max="49" width="17.5546875" style="164" customWidth="1"/>
    <col min="50" max="50" width="20.109375" style="164" hidden="1" customWidth="1"/>
    <col min="51" max="51" width="9.6640625" style="164" hidden="1" customWidth="1"/>
    <col min="52" max="52" width="20.33203125" style="164" hidden="1" customWidth="1"/>
    <col min="53" max="53" width="21.88671875" style="164" hidden="1" customWidth="1"/>
    <col min="54" max="54" width="14.109375" style="164" hidden="1" customWidth="1"/>
    <col min="55" max="55" width="10.109375" style="164" hidden="1" customWidth="1"/>
    <col min="56" max="56" width="23" style="164" hidden="1" customWidth="1"/>
    <col min="57" max="57" width="17.21875" style="164" customWidth="1"/>
    <col min="58" max="58" width="20.109375" style="164" hidden="1" customWidth="1"/>
    <col min="59" max="59" width="10.33203125" style="164" hidden="1" customWidth="1"/>
    <col min="60" max="60" width="20.33203125" style="164" hidden="1" customWidth="1"/>
    <col min="61" max="61" width="21.88671875" style="164" hidden="1" customWidth="1"/>
    <col min="62" max="62" width="14.109375" style="164" hidden="1" customWidth="1"/>
    <col min="63" max="63" width="10.109375" style="164" hidden="1" customWidth="1"/>
    <col min="64" max="64" width="23" style="164" hidden="1" customWidth="1"/>
    <col min="65" max="65" width="17.5546875" style="164" customWidth="1"/>
    <col min="66" max="66" width="20.109375" style="164" hidden="1" customWidth="1"/>
    <col min="67" max="67" width="9.6640625" style="164" hidden="1" customWidth="1"/>
    <col min="68" max="68" width="20.33203125" style="164" hidden="1" customWidth="1"/>
    <col min="69" max="69" width="21.88671875" style="164" hidden="1" customWidth="1"/>
    <col min="70" max="70" width="14.109375" style="164" hidden="1" customWidth="1"/>
    <col min="71" max="71" width="10.109375" style="164" hidden="1" customWidth="1"/>
    <col min="72" max="72" width="23" style="164" hidden="1" customWidth="1"/>
    <col min="73" max="73" width="17.33203125" style="164" customWidth="1"/>
    <col min="74" max="74" width="20.109375" style="164" hidden="1" customWidth="1"/>
    <col min="75" max="75" width="9.6640625" style="164" hidden="1" customWidth="1"/>
    <col min="76" max="76" width="23.33203125" style="164" hidden="1" customWidth="1"/>
    <col min="77" max="77" width="25.6640625" style="164" hidden="1" customWidth="1"/>
    <col min="78" max="78" width="16.33203125" style="164" hidden="1" customWidth="1"/>
    <col min="79" max="79" width="11.44140625" style="164" hidden="1" customWidth="1"/>
    <col min="80" max="80" width="21.109375" style="164" hidden="1" customWidth="1"/>
    <col min="81" max="81" width="18" style="164" customWidth="1"/>
    <col min="82" max="82" width="10.33203125" style="163" customWidth="1"/>
    <col min="83" max="84" width="8.21875" style="162" bestFit="1" customWidth="1"/>
    <col min="85" max="85" width="8.88671875" style="162" bestFit="1" customWidth="1"/>
    <col min="86" max="93" width="8.21875" style="162" bestFit="1" customWidth="1"/>
    <col min="94" max="16384" width="9.109375" style="162"/>
  </cols>
  <sheetData>
    <row r="1" spans="1:93" ht="25.2" x14ac:dyDescent="0.45">
      <c r="A1" s="194" t="s">
        <v>676</v>
      </c>
    </row>
    <row r="2" spans="1:93" ht="14.4" x14ac:dyDescent="0.3">
      <c r="A2" s="393" t="s">
        <v>661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3"/>
      <c r="AK2" s="192"/>
      <c r="AL2" s="192"/>
      <c r="AM2" s="192"/>
      <c r="AN2" s="192"/>
      <c r="AO2" s="177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64">
        <f>SUM(BA13,AS13)</f>
        <v>-115199.99998482506</v>
      </c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62"/>
      <c r="BV2" s="162"/>
      <c r="BW2" s="162"/>
      <c r="BX2" s="192"/>
      <c r="BY2" s="192"/>
      <c r="BZ2" s="162"/>
      <c r="CA2" s="192"/>
      <c r="CB2" s="162"/>
      <c r="CC2" s="162"/>
    </row>
    <row r="4" spans="1:93" x14ac:dyDescent="0.3">
      <c r="A4" s="191" t="s">
        <v>677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90"/>
      <c r="AK4" s="162"/>
      <c r="AL4" s="162"/>
      <c r="AM4" s="162"/>
      <c r="AN4" s="162"/>
      <c r="AO4" s="177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89"/>
    </row>
    <row r="5" spans="1:93" x14ac:dyDescent="0.3">
      <c r="A5" s="191" t="s">
        <v>660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90"/>
      <c r="AK5" s="162"/>
      <c r="AL5" s="162"/>
      <c r="AM5" s="162"/>
      <c r="AN5" s="162"/>
      <c r="AO5" s="177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89"/>
    </row>
    <row r="6" spans="1:93" x14ac:dyDescent="0.3">
      <c r="A6" s="191" t="s">
        <v>659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90"/>
      <c r="AK6" s="162"/>
      <c r="AL6" s="162"/>
      <c r="AM6" s="162"/>
      <c r="AN6" s="162"/>
      <c r="AO6" s="177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89"/>
    </row>
    <row r="7" spans="1:93" x14ac:dyDescent="0.3">
      <c r="A7" s="191" t="s">
        <v>702</v>
      </c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90"/>
      <c r="AK7" s="162"/>
      <c r="AL7" s="162"/>
      <c r="AM7" s="162"/>
      <c r="AN7" s="162"/>
      <c r="AO7" s="177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89"/>
    </row>
    <row r="8" spans="1:93" ht="14.4" x14ac:dyDescent="0.3">
      <c r="D8" s="162"/>
      <c r="E8" s="162"/>
      <c r="F8" s="162"/>
      <c r="G8" s="162"/>
      <c r="H8" s="162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62"/>
      <c r="AI8" s="162"/>
      <c r="AJ8" s="162"/>
      <c r="AK8" s="162"/>
      <c r="AL8" s="188"/>
      <c r="AM8" s="162"/>
      <c r="AN8" s="188"/>
      <c r="AO8" s="177"/>
      <c r="AP8" s="188"/>
      <c r="AQ8" s="162"/>
      <c r="AR8" s="162"/>
      <c r="AS8" s="162"/>
      <c r="AT8" s="162"/>
      <c r="AU8" s="188"/>
      <c r="AV8" s="162"/>
      <c r="AW8" s="188"/>
      <c r="AX8" s="188"/>
      <c r="AY8" s="162"/>
      <c r="AZ8" s="162"/>
      <c r="BA8" s="162"/>
      <c r="BB8" s="162"/>
      <c r="BC8" s="188"/>
      <c r="BD8" s="162"/>
      <c r="BE8" s="188"/>
      <c r="BF8" s="188"/>
      <c r="BG8" s="162"/>
      <c r="BH8" s="162"/>
      <c r="BI8" s="162"/>
      <c r="BK8" s="188"/>
      <c r="BL8" s="178"/>
      <c r="BM8" s="188"/>
      <c r="BN8" s="188"/>
      <c r="BO8" s="162"/>
      <c r="BP8" s="178"/>
      <c r="BQ8" s="178"/>
      <c r="BR8" s="162"/>
      <c r="BS8" s="188"/>
      <c r="BT8" s="162"/>
      <c r="BU8" s="188"/>
      <c r="BV8" s="188"/>
      <c r="BW8" s="162"/>
      <c r="BX8" s="178"/>
      <c r="BY8" s="178"/>
      <c r="BZ8" s="162"/>
      <c r="CA8" s="188"/>
      <c r="CB8" s="162"/>
      <c r="CC8" s="188"/>
      <c r="CD8" s="184"/>
      <c r="CK8" s="178"/>
      <c r="CL8" s="164"/>
      <c r="CM8" s="164"/>
      <c r="CN8" s="164"/>
      <c r="CO8" s="164"/>
    </row>
    <row r="9" spans="1:93" s="178" customFormat="1" ht="13.2" x14ac:dyDescent="0.25">
      <c r="A9" s="186" t="s">
        <v>658</v>
      </c>
      <c r="B9" s="186"/>
      <c r="C9" s="186"/>
      <c r="D9" s="186"/>
      <c r="E9" s="186"/>
      <c r="F9" s="186"/>
      <c r="G9" s="186"/>
      <c r="H9" s="186">
        <v>2015</v>
      </c>
      <c r="I9" s="187"/>
      <c r="J9" s="187"/>
      <c r="K9" s="187"/>
      <c r="L9" s="187"/>
      <c r="M9" s="187"/>
      <c r="N9" s="187">
        <v>2016</v>
      </c>
      <c r="O9" s="187"/>
      <c r="P9" s="187"/>
      <c r="Q9" s="187"/>
      <c r="R9" s="187"/>
      <c r="S9" s="187"/>
      <c r="T9" s="187">
        <v>2017</v>
      </c>
      <c r="U9" s="187"/>
      <c r="V9" s="187"/>
      <c r="W9" s="187"/>
      <c r="X9" s="187"/>
      <c r="Y9" s="187"/>
      <c r="Z9" s="187">
        <v>2018</v>
      </c>
      <c r="AA9" s="187"/>
      <c r="AB9" s="187"/>
      <c r="AC9" s="187"/>
      <c r="AD9" s="187"/>
      <c r="AE9" s="187"/>
      <c r="AF9" s="186">
        <v>2019</v>
      </c>
      <c r="AH9" s="186"/>
      <c r="AI9" s="186"/>
      <c r="AJ9" s="186"/>
      <c r="AK9" s="186"/>
      <c r="AL9" s="186"/>
      <c r="AM9" s="186"/>
      <c r="AN9" s="186">
        <v>2020</v>
      </c>
      <c r="AO9" s="186"/>
      <c r="AQ9" s="186"/>
      <c r="AR9" s="186"/>
      <c r="AS9" s="186"/>
      <c r="AT9" s="186"/>
      <c r="AU9" s="186"/>
      <c r="AV9" s="186"/>
      <c r="AW9" s="186">
        <v>2021</v>
      </c>
      <c r="AY9" s="186"/>
      <c r="AZ9" s="186"/>
      <c r="BA9" s="186"/>
      <c r="BB9" s="186"/>
      <c r="BC9" s="186"/>
      <c r="BD9" s="186" t="s">
        <v>657</v>
      </c>
      <c r="BE9" s="186">
        <v>2022</v>
      </c>
      <c r="BG9" s="186"/>
      <c r="BH9" s="186"/>
      <c r="BI9" s="186"/>
      <c r="BJ9" s="186"/>
      <c r="BK9" s="186"/>
      <c r="BL9" s="186" t="s">
        <v>657</v>
      </c>
      <c r="BM9" s="186">
        <v>2023</v>
      </c>
      <c r="BO9" s="186"/>
      <c r="BP9" s="186"/>
      <c r="BQ9" s="186"/>
      <c r="BR9" s="186"/>
      <c r="BS9" s="186"/>
      <c r="BT9" s="186" t="s">
        <v>657</v>
      </c>
      <c r="BU9" s="186">
        <v>2024</v>
      </c>
      <c r="BW9" s="186"/>
      <c r="BX9" s="186"/>
      <c r="BY9" s="186"/>
      <c r="BZ9" s="186"/>
      <c r="CA9" s="186"/>
      <c r="CB9" s="186" t="s">
        <v>657</v>
      </c>
      <c r="CC9" s="186">
        <v>2025</v>
      </c>
      <c r="CD9" s="163"/>
      <c r="CK9" s="179"/>
      <c r="CL9" s="179"/>
      <c r="CM9" s="179"/>
      <c r="CN9" s="179"/>
      <c r="CO9" s="179"/>
    </row>
    <row r="10" spans="1:93" ht="14.4" x14ac:dyDescent="0.3">
      <c r="A10" s="162" t="s">
        <v>656</v>
      </c>
      <c r="D10" s="162"/>
      <c r="E10" s="162"/>
      <c r="F10" s="162"/>
      <c r="G10" s="162"/>
      <c r="H10" s="185"/>
      <c r="I10" s="185" t="e">
        <f t="shared" ref="I10:AF10" si="0">(I13/C13-1)*100</f>
        <v>#DIV/0!</v>
      </c>
      <c r="J10" s="185" t="e">
        <f t="shared" si="0"/>
        <v>#DIV/0!</v>
      </c>
      <c r="K10" s="185" t="e">
        <f t="shared" si="0"/>
        <v>#DIV/0!</v>
      </c>
      <c r="L10" s="185" t="e">
        <f t="shared" si="0"/>
        <v>#DIV/0!</v>
      </c>
      <c r="M10" s="185" t="e">
        <f t="shared" si="0"/>
        <v>#DIV/0!</v>
      </c>
      <c r="N10" s="185">
        <f t="shared" si="0"/>
        <v>7.447641616330869</v>
      </c>
      <c r="O10" s="185" t="e">
        <f t="shared" si="0"/>
        <v>#DIV/0!</v>
      </c>
      <c r="P10" s="185" t="e">
        <f t="shared" si="0"/>
        <v>#DIV/0!</v>
      </c>
      <c r="Q10" s="185" t="e">
        <f t="shared" si="0"/>
        <v>#DIV/0!</v>
      </c>
      <c r="R10" s="185" t="e">
        <f t="shared" si="0"/>
        <v>#DIV/0!</v>
      </c>
      <c r="S10" s="185" t="e">
        <f t="shared" si="0"/>
        <v>#DIV/0!</v>
      </c>
      <c r="T10" s="185">
        <f t="shared" si="0"/>
        <v>-3.0643727478463223</v>
      </c>
      <c r="U10" s="185" t="e">
        <f t="shared" si="0"/>
        <v>#DIV/0!</v>
      </c>
      <c r="V10" s="185" t="e">
        <f t="shared" si="0"/>
        <v>#DIV/0!</v>
      </c>
      <c r="W10" s="185" t="e">
        <f t="shared" si="0"/>
        <v>#DIV/0!</v>
      </c>
      <c r="X10" s="185" t="e">
        <f t="shared" si="0"/>
        <v>#DIV/0!</v>
      </c>
      <c r="Y10" s="185" t="e">
        <f t="shared" si="0"/>
        <v>#DIV/0!</v>
      </c>
      <c r="Z10" s="185">
        <f t="shared" si="0"/>
        <v>-0.43138231901169721</v>
      </c>
      <c r="AA10" s="185" t="e">
        <f t="shared" si="0"/>
        <v>#DIV/0!</v>
      </c>
      <c r="AB10" s="185" t="e">
        <f t="shared" si="0"/>
        <v>#DIV/0!</v>
      </c>
      <c r="AC10" s="185" t="e">
        <f t="shared" si="0"/>
        <v>#DIV/0!</v>
      </c>
      <c r="AD10" s="185" t="e">
        <f t="shared" si="0"/>
        <v>#DIV/0!</v>
      </c>
      <c r="AE10" s="185" t="e">
        <f t="shared" si="0"/>
        <v>#DIV/0!</v>
      </c>
      <c r="AF10" s="185">
        <f t="shared" si="0"/>
        <v>2.1762484546377525</v>
      </c>
      <c r="AG10" s="185"/>
      <c r="AH10" s="185"/>
      <c r="AI10" s="185"/>
      <c r="AJ10" s="185"/>
      <c r="AK10" s="185"/>
      <c r="AL10" s="185"/>
      <c r="AM10" s="185"/>
      <c r="AN10" s="185">
        <f>(AN13/AF13-1)*100</f>
        <v>27.383199286306038</v>
      </c>
      <c r="AO10" s="177"/>
      <c r="AP10" s="185"/>
      <c r="AQ10" s="185">
        <f>(AQ13/AH13-1)*100</f>
        <v>-10.669508447583475</v>
      </c>
      <c r="AR10" s="185"/>
      <c r="AS10" s="185">
        <f>(AS13/AJ13-1)*100</f>
        <v>-177.28070175424537</v>
      </c>
      <c r="AT10" s="185">
        <f>(AT13/AK13-1)*100</f>
        <v>7.977082362425536</v>
      </c>
      <c r="AU10" s="185"/>
      <c r="AV10" s="185">
        <f>(AV13/AM13-1)*100</f>
        <v>1539.9454917262092</v>
      </c>
      <c r="AW10" s="185">
        <f>(AW13/AN13-1)*100</f>
        <v>-9.5561912224800487</v>
      </c>
      <c r="AX10" s="185"/>
      <c r="AY10" s="185">
        <f>(AY13/AQ13-1)*100</f>
        <v>3.9101801490794896</v>
      </c>
      <c r="AZ10" s="185"/>
      <c r="BA10" s="185">
        <f>(BA13/AS13-1)*100</f>
        <v>-69.239500567601155</v>
      </c>
      <c r="BB10" s="185">
        <f>(BB13/AT13-1)*100</f>
        <v>9.3673473302117607</v>
      </c>
      <c r="BC10" s="185"/>
      <c r="BD10" s="185">
        <f>(BD13/AV13-1)*100</f>
        <v>0</v>
      </c>
      <c r="BE10" s="185">
        <f>(BE13/AW13-1)*100</f>
        <v>5.9242601990993071</v>
      </c>
      <c r="BF10" s="185"/>
      <c r="BG10" s="185">
        <f>(BG13/AY13-1)*100</f>
        <v>-66.466351401884992</v>
      </c>
      <c r="BH10" s="185"/>
      <c r="BI10" s="185"/>
      <c r="BJ10" s="185">
        <f>(BJ13/BB13-1)*100</f>
        <v>-68.169434326522008</v>
      </c>
      <c r="BK10" s="185"/>
      <c r="BL10" s="185">
        <f>(BL13/BD13-1)*100</f>
        <v>0</v>
      </c>
      <c r="BM10" s="185">
        <f>(BM13/BE13-1)*100</f>
        <v>-67.193008402328232</v>
      </c>
      <c r="BN10" s="185"/>
      <c r="BO10" s="185">
        <f>(BO13/BG13-1)*100</f>
        <v>1.7611450972560228</v>
      </c>
      <c r="BP10" s="185"/>
      <c r="BQ10" s="185"/>
      <c r="BR10" s="185">
        <f>(BR13/BJ13-1)*100</f>
        <v>3.1656700093176893</v>
      </c>
      <c r="BS10" s="185"/>
      <c r="BT10" s="185">
        <f>(BT13/BL13-1)*100</f>
        <v>0</v>
      </c>
      <c r="BU10" s="185">
        <f>(BU13/BM13-1)*100</f>
        <v>2.1381170569348518</v>
      </c>
      <c r="BV10" s="185"/>
      <c r="BW10" s="185">
        <f>(BW13/BO13-1)*100</f>
        <v>1.9124066438426235</v>
      </c>
      <c r="BX10" s="185"/>
      <c r="BY10" s="185"/>
      <c r="BZ10" s="185">
        <f>(BZ13/BR13-1)*100</f>
        <v>3.4094782897706066</v>
      </c>
      <c r="CA10" s="185"/>
      <c r="CB10" s="185">
        <f>(CB13/BT13-1)*100</f>
        <v>0</v>
      </c>
      <c r="CC10" s="185">
        <f>(CC13/BU13-1)*100</f>
        <v>2.3178472366394809</v>
      </c>
      <c r="CD10" s="211"/>
      <c r="CE10" s="209" t="s">
        <v>655</v>
      </c>
      <c r="CF10" s="178" t="s">
        <v>655</v>
      </c>
      <c r="CG10" s="178" t="s">
        <v>655</v>
      </c>
      <c r="CH10" s="178" t="s">
        <v>655</v>
      </c>
      <c r="CI10" s="178" t="s">
        <v>655</v>
      </c>
      <c r="CJ10" s="178" t="s">
        <v>655</v>
      </c>
      <c r="CK10" s="208"/>
    </row>
    <row r="11" spans="1:93" ht="14.4" x14ac:dyDescent="0.3">
      <c r="A11" s="164" t="s">
        <v>654</v>
      </c>
      <c r="B11" s="164"/>
      <c r="C11" s="164"/>
      <c r="H11" s="174"/>
      <c r="I11" s="174">
        <f t="shared" ref="I11:AF11" si="1">I13-C13</f>
        <v>0</v>
      </c>
      <c r="J11" s="174">
        <f t="shared" si="1"/>
        <v>0</v>
      </c>
      <c r="K11" s="174">
        <f t="shared" si="1"/>
        <v>0</v>
      </c>
      <c r="L11" s="174">
        <f t="shared" si="1"/>
        <v>0</v>
      </c>
      <c r="M11" s="174">
        <f t="shared" si="1"/>
        <v>0</v>
      </c>
      <c r="N11" s="174">
        <f t="shared" si="1"/>
        <v>607323</v>
      </c>
      <c r="O11" s="174">
        <f t="shared" si="1"/>
        <v>0</v>
      </c>
      <c r="P11" s="174">
        <f t="shared" si="1"/>
        <v>0</v>
      </c>
      <c r="Q11" s="174">
        <f t="shared" si="1"/>
        <v>0</v>
      </c>
      <c r="R11" s="174">
        <f t="shared" si="1"/>
        <v>0</v>
      </c>
      <c r="S11" s="174">
        <f t="shared" si="1"/>
        <v>0</v>
      </c>
      <c r="T11" s="174">
        <f t="shared" si="1"/>
        <v>-268497</v>
      </c>
      <c r="U11" s="174">
        <f t="shared" si="1"/>
        <v>0</v>
      </c>
      <c r="V11" s="174">
        <f t="shared" si="1"/>
        <v>0</v>
      </c>
      <c r="W11" s="174">
        <f t="shared" si="1"/>
        <v>0</v>
      </c>
      <c r="X11" s="174">
        <f t="shared" si="1"/>
        <v>0</v>
      </c>
      <c r="Y11" s="174">
        <f t="shared" si="1"/>
        <v>0</v>
      </c>
      <c r="Z11" s="174">
        <f t="shared" si="1"/>
        <v>-36639</v>
      </c>
      <c r="AA11" s="174">
        <f t="shared" si="1"/>
        <v>0</v>
      </c>
      <c r="AB11" s="174">
        <f t="shared" si="1"/>
        <v>0</v>
      </c>
      <c r="AC11" s="174">
        <f t="shared" si="1"/>
        <v>0</v>
      </c>
      <c r="AD11" s="174">
        <f t="shared" si="1"/>
        <v>0</v>
      </c>
      <c r="AE11" s="174">
        <f t="shared" si="1"/>
        <v>0</v>
      </c>
      <c r="AF11" s="174">
        <f t="shared" si="1"/>
        <v>184040</v>
      </c>
      <c r="AG11" s="174"/>
      <c r="AH11" s="174">
        <f>AH13-AA13</f>
        <v>8567597.9727859255</v>
      </c>
      <c r="AI11" s="174"/>
      <c r="AJ11" s="174"/>
      <c r="AK11" s="174">
        <f>AK13-AC13</f>
        <v>2269000.0150000015</v>
      </c>
      <c r="AL11" s="174"/>
      <c r="AM11" s="174">
        <f>AM13-AD13</f>
        <v>-3676.8730000001106</v>
      </c>
      <c r="AN11" s="174">
        <f>AN13-AF13</f>
        <v>2366126.1147711668</v>
      </c>
      <c r="AO11" s="177"/>
      <c r="AP11" s="174"/>
      <c r="AQ11" s="174">
        <f t="shared" ref="AQ11:AW11" si="2">AQ13-AH13</f>
        <v>-914120.58946138527</v>
      </c>
      <c r="AR11" s="174">
        <f t="shared" si="2"/>
        <v>0</v>
      </c>
      <c r="AS11" s="174">
        <f t="shared" si="2"/>
        <v>-202099.99997368469</v>
      </c>
      <c r="AT11" s="174">
        <f t="shared" si="2"/>
        <v>180999.99999999814</v>
      </c>
      <c r="AU11" s="174">
        <f t="shared" si="2"/>
        <v>-60000</v>
      </c>
      <c r="AV11" s="174">
        <f t="shared" si="2"/>
        <v>-56621.839999999924</v>
      </c>
      <c r="AW11" s="174">
        <f t="shared" si="2"/>
        <v>-1051842.429435065</v>
      </c>
      <c r="AX11" s="174"/>
      <c r="AY11" s="174">
        <f>AY13-AQ13</f>
        <v>299264.75335704535</v>
      </c>
      <c r="AZ11" s="174"/>
      <c r="BA11" s="174">
        <f>BA13-AS13</f>
        <v>60999.999992051256</v>
      </c>
      <c r="BB11" s="174">
        <f>BB13-AT13</f>
        <v>229500.01099529024</v>
      </c>
      <c r="BC11" s="174"/>
      <c r="BD11" s="174">
        <f>BD13-AV13</f>
        <v>0</v>
      </c>
      <c r="BE11" s="174">
        <f>BE13-AW13</f>
        <v>589764.76434438489</v>
      </c>
      <c r="BF11" s="174"/>
      <c r="BG11" s="174">
        <f>BG13-AY13</f>
        <v>-5285897.5346525591</v>
      </c>
      <c r="BH11" s="174"/>
      <c r="BI11" s="174"/>
      <c r="BJ11" s="174">
        <f>BJ13-BB13</f>
        <v>-1826600.0104999989</v>
      </c>
      <c r="BK11" s="174"/>
      <c r="BL11" s="174">
        <f>BL13-BD13</f>
        <v>0</v>
      </c>
      <c r="BM11" s="174">
        <f>BM13-BE13</f>
        <v>-7085397.5451561678</v>
      </c>
      <c r="BN11" s="174"/>
      <c r="BO11" s="174">
        <f>BO13-BG13</f>
        <v>46967.002960070968</v>
      </c>
      <c r="BP11" s="174"/>
      <c r="BQ11" s="174"/>
      <c r="BR11" s="174">
        <f>BR13-BJ13</f>
        <v>27000.000000000349</v>
      </c>
      <c r="BS11" s="174"/>
      <c r="BT11" s="174">
        <f>BT13-BL13</f>
        <v>0</v>
      </c>
      <c r="BU11" s="174">
        <f>BU13-BM13</f>
        <v>73967.002960068639</v>
      </c>
      <c r="BV11" s="174"/>
      <c r="BW11" s="174">
        <f>BW13-BO13</f>
        <v>51899.113435183652</v>
      </c>
      <c r="BX11" s="174"/>
      <c r="BY11" s="174"/>
      <c r="BZ11" s="174">
        <f>BZ13-BR13</f>
        <v>30000.000000000116</v>
      </c>
      <c r="CA11" s="174"/>
      <c r="CB11" s="174">
        <f>CB13-BT13</f>
        <v>0</v>
      </c>
      <c r="CC11" s="174">
        <f>CC13-BU13</f>
        <v>81899.11343518924</v>
      </c>
      <c r="CD11" s="211"/>
      <c r="CE11" s="209">
        <v>2020</v>
      </c>
      <c r="CF11" s="178">
        <v>2021</v>
      </c>
      <c r="CG11" s="178">
        <v>2022</v>
      </c>
      <c r="CH11" s="178">
        <v>2023</v>
      </c>
      <c r="CI11" s="178">
        <v>2024</v>
      </c>
      <c r="CJ11" s="178">
        <v>2025</v>
      </c>
      <c r="CK11" s="209">
        <v>2021</v>
      </c>
      <c r="CL11" s="178">
        <v>2022</v>
      </c>
      <c r="CM11" s="178">
        <v>2023</v>
      </c>
      <c r="CN11" s="178">
        <v>2024</v>
      </c>
      <c r="CO11" s="178">
        <v>2025</v>
      </c>
    </row>
    <row r="12" spans="1:93" ht="48.6" customHeight="1" x14ac:dyDescent="0.25">
      <c r="A12" s="183" t="s">
        <v>653</v>
      </c>
      <c r="B12" s="183" t="s">
        <v>652</v>
      </c>
      <c r="C12" s="182" t="s">
        <v>648</v>
      </c>
      <c r="D12" s="181" t="s">
        <v>650</v>
      </c>
      <c r="E12" s="181" t="s">
        <v>645</v>
      </c>
      <c r="F12" s="181" t="s">
        <v>643</v>
      </c>
      <c r="G12" s="181" t="s">
        <v>649</v>
      </c>
      <c r="H12" s="180" t="s">
        <v>651</v>
      </c>
      <c r="I12" s="182" t="s">
        <v>648</v>
      </c>
      <c r="J12" s="181" t="s">
        <v>650</v>
      </c>
      <c r="K12" s="181" t="s">
        <v>645</v>
      </c>
      <c r="L12" s="181" t="s">
        <v>643</v>
      </c>
      <c r="M12" s="181" t="s">
        <v>649</v>
      </c>
      <c r="N12" s="180" t="s">
        <v>651</v>
      </c>
      <c r="O12" s="182" t="s">
        <v>648</v>
      </c>
      <c r="P12" s="181" t="s">
        <v>650</v>
      </c>
      <c r="Q12" s="181" t="s">
        <v>645</v>
      </c>
      <c r="R12" s="181" t="s">
        <v>643</v>
      </c>
      <c r="S12" s="181" t="s">
        <v>649</v>
      </c>
      <c r="T12" s="180" t="s">
        <v>651</v>
      </c>
      <c r="U12" s="182" t="s">
        <v>648</v>
      </c>
      <c r="V12" s="181" t="s">
        <v>650</v>
      </c>
      <c r="W12" s="181" t="s">
        <v>645</v>
      </c>
      <c r="X12" s="181" t="s">
        <v>643</v>
      </c>
      <c r="Y12" s="181" t="s">
        <v>649</v>
      </c>
      <c r="Z12" s="180" t="s">
        <v>651</v>
      </c>
      <c r="AA12" s="182" t="s">
        <v>648</v>
      </c>
      <c r="AB12" s="181" t="s">
        <v>650</v>
      </c>
      <c r="AC12" s="181" t="s">
        <v>645</v>
      </c>
      <c r="AD12" s="181" t="s">
        <v>643</v>
      </c>
      <c r="AE12" s="181" t="s">
        <v>649</v>
      </c>
      <c r="AF12" s="216" t="s">
        <v>642</v>
      </c>
      <c r="AG12" s="217"/>
      <c r="AH12" s="218" t="s">
        <v>648</v>
      </c>
      <c r="AI12" s="219" t="s">
        <v>647</v>
      </c>
      <c r="AJ12" s="219" t="s">
        <v>646</v>
      </c>
      <c r="AK12" s="219" t="s">
        <v>645</v>
      </c>
      <c r="AL12" s="220" t="s">
        <v>644</v>
      </c>
      <c r="AM12" s="219" t="s">
        <v>643</v>
      </c>
      <c r="AN12" s="216" t="s">
        <v>642</v>
      </c>
      <c r="AO12" s="217"/>
      <c r="AP12" s="217"/>
      <c r="AQ12" s="218" t="s">
        <v>648</v>
      </c>
      <c r="AR12" s="219" t="s">
        <v>647</v>
      </c>
      <c r="AS12" s="219" t="s">
        <v>646</v>
      </c>
      <c r="AT12" s="219" t="s">
        <v>645</v>
      </c>
      <c r="AU12" s="220" t="s">
        <v>644</v>
      </c>
      <c r="AV12" s="219" t="s">
        <v>643</v>
      </c>
      <c r="AW12" s="216" t="s">
        <v>642</v>
      </c>
      <c r="AX12" s="217"/>
      <c r="AY12" s="218" t="s">
        <v>648</v>
      </c>
      <c r="AZ12" s="219" t="s">
        <v>647</v>
      </c>
      <c r="BA12" s="219" t="s">
        <v>646</v>
      </c>
      <c r="BB12" s="219" t="s">
        <v>645</v>
      </c>
      <c r="BC12" s="220" t="s">
        <v>644</v>
      </c>
      <c r="BD12" s="219" t="s">
        <v>643</v>
      </c>
      <c r="BE12" s="216" t="s">
        <v>642</v>
      </c>
      <c r="BF12" s="217"/>
      <c r="BG12" s="218" t="s">
        <v>648</v>
      </c>
      <c r="BH12" s="219" t="s">
        <v>647</v>
      </c>
      <c r="BI12" s="219" t="s">
        <v>646</v>
      </c>
      <c r="BJ12" s="219" t="s">
        <v>645</v>
      </c>
      <c r="BK12" s="220" t="s">
        <v>644</v>
      </c>
      <c r="BL12" s="219" t="s">
        <v>643</v>
      </c>
      <c r="BM12" s="216" t="s">
        <v>642</v>
      </c>
      <c r="BN12" s="217"/>
      <c r="BO12" s="218" t="s">
        <v>648</v>
      </c>
      <c r="BP12" s="219" t="s">
        <v>647</v>
      </c>
      <c r="BQ12" s="219" t="s">
        <v>646</v>
      </c>
      <c r="BR12" s="219" t="s">
        <v>645</v>
      </c>
      <c r="BS12" s="220" t="s">
        <v>644</v>
      </c>
      <c r="BT12" s="219" t="s">
        <v>643</v>
      </c>
      <c r="BU12" s="216" t="s">
        <v>642</v>
      </c>
      <c r="BV12" s="217"/>
      <c r="BW12" s="218" t="s">
        <v>648</v>
      </c>
      <c r="BX12" s="219" t="s">
        <v>647</v>
      </c>
      <c r="BY12" s="219" t="s">
        <v>646</v>
      </c>
      <c r="BZ12" s="219" t="s">
        <v>645</v>
      </c>
      <c r="CA12" s="220" t="s">
        <v>644</v>
      </c>
      <c r="CB12" s="219" t="s">
        <v>643</v>
      </c>
      <c r="CC12" s="216" t="s">
        <v>642</v>
      </c>
      <c r="CD12" s="212" t="s">
        <v>303</v>
      </c>
      <c r="CE12" s="221" t="s">
        <v>641</v>
      </c>
      <c r="CF12" s="222" t="s">
        <v>641</v>
      </c>
      <c r="CG12" s="222" t="s">
        <v>641</v>
      </c>
      <c r="CH12" s="222" t="s">
        <v>641</v>
      </c>
      <c r="CI12" s="222" t="s">
        <v>641</v>
      </c>
      <c r="CJ12" s="222" t="s">
        <v>641</v>
      </c>
      <c r="CK12" s="214" t="s">
        <v>679</v>
      </c>
      <c r="CL12" s="215" t="s">
        <v>679</v>
      </c>
      <c r="CM12" s="215" t="s">
        <v>679</v>
      </c>
      <c r="CN12" s="215" t="s">
        <v>679</v>
      </c>
      <c r="CO12" s="215" t="s">
        <v>679</v>
      </c>
    </row>
    <row r="13" spans="1:93" s="364" customFormat="1" ht="27" customHeight="1" x14ac:dyDescent="0.25">
      <c r="A13" s="357">
        <v>1</v>
      </c>
      <c r="B13" s="358" t="s">
        <v>640</v>
      </c>
      <c r="C13" s="359">
        <v>0</v>
      </c>
      <c r="D13" s="359">
        <v>0</v>
      </c>
      <c r="E13" s="359">
        <v>0</v>
      </c>
      <c r="F13" s="359">
        <v>0</v>
      </c>
      <c r="G13" s="359">
        <v>0</v>
      </c>
      <c r="H13" s="359">
        <v>8154568</v>
      </c>
      <c r="I13" s="359">
        <v>0</v>
      </c>
      <c r="J13" s="359">
        <v>0</v>
      </c>
      <c r="K13" s="359">
        <v>0</v>
      </c>
      <c r="L13" s="359">
        <v>0</v>
      </c>
      <c r="M13" s="359">
        <v>0</v>
      </c>
      <c r="N13" s="359">
        <v>8761891</v>
      </c>
      <c r="O13" s="359">
        <v>0</v>
      </c>
      <c r="P13" s="359">
        <v>0</v>
      </c>
      <c r="Q13" s="359">
        <v>0</v>
      </c>
      <c r="R13" s="359">
        <v>0</v>
      </c>
      <c r="S13" s="359">
        <v>0</v>
      </c>
      <c r="T13" s="359">
        <v>8493394</v>
      </c>
      <c r="U13" s="359">
        <v>0</v>
      </c>
      <c r="V13" s="359">
        <v>0</v>
      </c>
      <c r="W13" s="359">
        <v>0</v>
      </c>
      <c r="X13" s="359">
        <v>0</v>
      </c>
      <c r="Y13" s="359">
        <v>0</v>
      </c>
      <c r="Z13" s="359">
        <v>8456755</v>
      </c>
      <c r="AA13" s="359">
        <v>0</v>
      </c>
      <c r="AB13" s="359">
        <v>0</v>
      </c>
      <c r="AC13" s="359">
        <v>0</v>
      </c>
      <c r="AD13" s="359">
        <v>0</v>
      </c>
      <c r="AE13" s="359">
        <v>0</v>
      </c>
      <c r="AF13" s="359">
        <v>8640795</v>
      </c>
      <c r="AG13" s="359"/>
      <c r="AH13" s="359">
        <v>8567597.9727859255</v>
      </c>
      <c r="AI13" s="359">
        <v>0</v>
      </c>
      <c r="AJ13" s="360">
        <v>113999.99998524654</v>
      </c>
      <c r="AK13" s="359">
        <v>2269000.0150000015</v>
      </c>
      <c r="AL13" s="359">
        <v>60000</v>
      </c>
      <c r="AM13" s="360">
        <v>-3676.8730000001106</v>
      </c>
      <c r="AN13" s="359">
        <v>11006921.114771167</v>
      </c>
      <c r="AO13" s="361"/>
      <c r="AP13" s="359"/>
      <c r="AQ13" s="359">
        <v>7653477.3833245402</v>
      </c>
      <c r="AR13" s="359">
        <v>0</v>
      </c>
      <c r="AS13" s="360">
        <v>-88099.999988438154</v>
      </c>
      <c r="AT13" s="359">
        <v>2450000.0149999997</v>
      </c>
      <c r="AU13" s="359">
        <v>0</v>
      </c>
      <c r="AV13" s="360">
        <v>-60298.713000000032</v>
      </c>
      <c r="AW13" s="359">
        <v>9955078.6853361018</v>
      </c>
      <c r="AX13" s="359"/>
      <c r="AY13" s="359">
        <v>7952742.1366815856</v>
      </c>
      <c r="AZ13" s="359">
        <v>0</v>
      </c>
      <c r="BA13" s="359">
        <v>-27099.999996386898</v>
      </c>
      <c r="BB13" s="359">
        <v>2679500.0259952899</v>
      </c>
      <c r="BC13" s="359">
        <v>0</v>
      </c>
      <c r="BD13" s="360">
        <v>-60298.713000000032</v>
      </c>
      <c r="BE13" s="359">
        <v>10544843.449680487</v>
      </c>
      <c r="BF13" s="359"/>
      <c r="BG13" s="359">
        <v>2666844.602029026</v>
      </c>
      <c r="BH13" s="359">
        <v>-2.2464519133791327E-10</v>
      </c>
      <c r="BI13" s="359">
        <v>5.2386894822120667E-10</v>
      </c>
      <c r="BJ13" s="359">
        <v>852900.01549529086</v>
      </c>
      <c r="BK13" s="359">
        <v>0</v>
      </c>
      <c r="BL13" s="360">
        <v>-60298.713000000032</v>
      </c>
      <c r="BM13" s="359">
        <v>3459445.9045243184</v>
      </c>
      <c r="BN13" s="359"/>
      <c r="BO13" s="359">
        <v>2713811.604989097</v>
      </c>
      <c r="BP13" s="359">
        <v>-2.2464519133791327E-10</v>
      </c>
      <c r="BQ13" s="359">
        <v>1.546140993013978E-11</v>
      </c>
      <c r="BR13" s="359">
        <v>879900.01549529121</v>
      </c>
      <c r="BS13" s="359">
        <v>0</v>
      </c>
      <c r="BT13" s="360">
        <v>-60298.713000000032</v>
      </c>
      <c r="BU13" s="359">
        <v>3533412.907484387</v>
      </c>
      <c r="BV13" s="359"/>
      <c r="BW13" s="359">
        <v>2765710.7184242806</v>
      </c>
      <c r="BX13" s="359">
        <v>-2.2464519133791327E-10</v>
      </c>
      <c r="BY13" s="359">
        <v>3.7289282772690058E-11</v>
      </c>
      <c r="BZ13" s="359">
        <v>909900.01549529133</v>
      </c>
      <c r="CA13" s="359">
        <v>0</v>
      </c>
      <c r="CB13" s="360">
        <v>-60298.713000000032</v>
      </c>
      <c r="CC13" s="359">
        <v>3615312.0209195763</v>
      </c>
      <c r="CD13" s="362">
        <v>5503664</v>
      </c>
      <c r="CE13" s="363">
        <v>1999.9260701182282</v>
      </c>
      <c r="CF13" s="359">
        <v>1808.8093105494997</v>
      </c>
      <c r="CG13" s="359">
        <v>1915.9678806119862</v>
      </c>
      <c r="CH13" s="359">
        <v>628.57142160646401</v>
      </c>
      <c r="CI13" s="359">
        <v>642.01101438684975</v>
      </c>
      <c r="CJ13" s="359">
        <v>656.89184894273637</v>
      </c>
      <c r="CK13" s="363">
        <v>-191.11675956872841</v>
      </c>
      <c r="CL13" s="359">
        <v>107.15857006248643</v>
      </c>
      <c r="CM13" s="359">
        <v>-1287.396459005522</v>
      </c>
      <c r="CN13" s="359">
        <v>13.439592780385738</v>
      </c>
      <c r="CO13" s="359">
        <v>14.880834555886622</v>
      </c>
    </row>
    <row r="14" spans="1:93" ht="14.4" x14ac:dyDescent="0.3">
      <c r="A14" s="167">
        <v>5</v>
      </c>
      <c r="B14" s="166" t="s">
        <v>639</v>
      </c>
      <c r="C14" s="171"/>
      <c r="D14" s="171"/>
      <c r="E14" s="171"/>
      <c r="F14" s="171"/>
      <c r="G14" s="171"/>
      <c r="H14" s="171">
        <v>34081</v>
      </c>
      <c r="I14" s="171"/>
      <c r="J14" s="171"/>
      <c r="K14" s="171"/>
      <c r="L14" s="171"/>
      <c r="M14" s="171"/>
      <c r="N14" s="171">
        <v>36984</v>
      </c>
      <c r="O14" s="171"/>
      <c r="P14" s="171"/>
      <c r="Q14" s="171"/>
      <c r="R14" s="171"/>
      <c r="S14" s="171"/>
      <c r="T14" s="171">
        <v>35799</v>
      </c>
      <c r="U14" s="171"/>
      <c r="V14" s="171"/>
      <c r="W14" s="171"/>
      <c r="X14" s="171"/>
      <c r="Y14" s="171"/>
      <c r="Z14" s="171">
        <v>35055</v>
      </c>
      <c r="AA14" s="171"/>
      <c r="AB14" s="171"/>
      <c r="AC14" s="171"/>
      <c r="AD14" s="171"/>
      <c r="AE14" s="171"/>
      <c r="AF14" s="171">
        <v>34792</v>
      </c>
      <c r="AG14" s="171"/>
      <c r="AH14" s="175">
        <v>31755.296722943207</v>
      </c>
      <c r="AI14" s="173"/>
      <c r="AJ14" s="172">
        <v>141.16537023859408</v>
      </c>
      <c r="AK14" s="173">
        <v>5575.746514173301</v>
      </c>
      <c r="AL14" s="171">
        <v>0</v>
      </c>
      <c r="AM14" s="172">
        <v>1208.5830000000001</v>
      </c>
      <c r="AN14" s="171">
        <f t="shared" ref="AN14:AN77" si="3">SUM(AH14:AM14)</f>
        <v>38680.791607355102</v>
      </c>
      <c r="AP14" s="171"/>
      <c r="AQ14" s="175">
        <v>30371.185754501839</v>
      </c>
      <c r="AR14" s="173"/>
      <c r="AS14" s="172">
        <v>-109.27855556343479</v>
      </c>
      <c r="AT14" s="174">
        <v>5931.6759044126484</v>
      </c>
      <c r="AU14" s="171">
        <v>0</v>
      </c>
      <c r="AV14" s="172">
        <v>1480.0889999999999</v>
      </c>
      <c r="AW14" s="171">
        <f t="shared" ref="AW14:AW77" si="4">SUM(AQ14:AV14)</f>
        <v>37673.672103351048</v>
      </c>
      <c r="AX14" s="171"/>
      <c r="AY14" s="164">
        <v>31177.227639241413</v>
      </c>
      <c r="AZ14" s="173"/>
      <c r="BA14" s="164">
        <v>-33.672136647192268</v>
      </c>
      <c r="BB14" s="164">
        <v>6399.2124454887189</v>
      </c>
      <c r="BC14" s="171">
        <v>0</v>
      </c>
      <c r="BD14" s="172">
        <f t="shared" ref="BD14:BD77" si="5">AV14</f>
        <v>1480.0889999999999</v>
      </c>
      <c r="BE14" s="171">
        <f t="shared" ref="BE14:BE77" si="6">SUM(AY14:BD14)</f>
        <v>39022.856948082939</v>
      </c>
      <c r="BF14" s="171"/>
      <c r="BG14" s="164">
        <v>9761.7464726965063</v>
      </c>
      <c r="BH14" s="173">
        <v>1675.0471859941526</v>
      </c>
      <c r="BI14" s="173">
        <v>391.27456968267086</v>
      </c>
      <c r="BJ14" s="164">
        <v>2036.0336071707065</v>
      </c>
      <c r="BK14" s="171">
        <v>0</v>
      </c>
      <c r="BL14" s="172">
        <f t="shared" ref="BL14:BL77" si="7">BD14</f>
        <v>1480.0889999999999</v>
      </c>
      <c r="BM14" s="171">
        <f t="shared" ref="BM14:BM77" si="8">SUM(BG14:BL14)</f>
        <v>15344.190835544036</v>
      </c>
      <c r="BN14" s="171"/>
      <c r="BO14" s="164">
        <v>9813.4201492107022</v>
      </c>
      <c r="BP14" s="173">
        <f t="shared" ref="BP14:BP77" si="9">BH14</f>
        <v>1675.0471859941526</v>
      </c>
      <c r="BQ14" s="173">
        <v>239.02421602297881</v>
      </c>
      <c r="BR14" s="164">
        <v>2090.9546175097553</v>
      </c>
      <c r="BS14" s="171">
        <v>0</v>
      </c>
      <c r="BT14" s="172">
        <f t="shared" ref="BT14:BT77" si="10">BL14</f>
        <v>1480.0889999999999</v>
      </c>
      <c r="BU14" s="171">
        <f t="shared" ref="BU14:BU77" si="11">SUM(BO14:BT14)</f>
        <v>15298.53516873759</v>
      </c>
      <c r="BV14" s="171"/>
      <c r="BW14" s="164">
        <v>9695.0336682278485</v>
      </c>
      <c r="BX14" s="173">
        <f t="shared" ref="BX14:BX77" si="12">BP14</f>
        <v>1675.0471859941526</v>
      </c>
      <c r="BY14" s="173">
        <v>86.288255270773746</v>
      </c>
      <c r="BZ14" s="164">
        <v>2150.6600450377</v>
      </c>
      <c r="CA14" s="171">
        <v>0</v>
      </c>
      <c r="CB14" s="172">
        <f t="shared" ref="CB14:CB77" si="13">BT14</f>
        <v>1480.0889999999999</v>
      </c>
      <c r="CC14" s="171">
        <f t="shared" ref="CC14:CC77" si="14">SUM(BW14:CB14)</f>
        <v>15087.118154530475</v>
      </c>
      <c r="CD14" s="213">
        <v>9419</v>
      </c>
      <c r="CE14" s="210">
        <f t="shared" ref="CE14:CE77" si="15">AN14*1000/CD14</f>
        <v>4106.6771002606547</v>
      </c>
      <c r="CF14" s="164">
        <f t="shared" ref="CF14:CF77" si="16">AW14*1000/CD14</f>
        <v>3999.7528509768604</v>
      </c>
      <c r="CG14" s="164">
        <f t="shared" ref="CG14:CG77" si="17">BE14*1000/CD14</f>
        <v>4142.9936243850661</v>
      </c>
      <c r="CH14" s="164">
        <f t="shared" ref="CH14:CH77" si="18">BM14*1000/CD14</f>
        <v>1629.0679303051315</v>
      </c>
      <c r="CI14" s="164">
        <f t="shared" ref="CI14:CI77" si="19">BU14*1000/CD14</f>
        <v>1624.2207419829695</v>
      </c>
      <c r="CJ14" s="164">
        <f t="shared" ref="CJ14:CJ77" si="20">CC14*1000/CD14</f>
        <v>1601.7749394341729</v>
      </c>
      <c r="CK14" s="210">
        <f t="shared" ref="CK14:CK77" si="21">CF14-CE14</f>
        <v>-106.92424928379432</v>
      </c>
      <c r="CL14" s="164">
        <f t="shared" ref="CL14:CL77" si="22">CG14-CF14</f>
        <v>143.24077340820577</v>
      </c>
      <c r="CM14" s="164">
        <f t="shared" ref="CM14:CM77" si="23">CH14-CG14</f>
        <v>-2513.9256940799346</v>
      </c>
      <c r="CN14" s="164">
        <f t="shared" ref="CN14:CN77" si="24">CI14-CH14</f>
        <v>-4.8471883221620828</v>
      </c>
      <c r="CO14" s="164">
        <f t="shared" ref="CO14:CO77" si="25">CJ14-CI14</f>
        <v>-22.445802548796564</v>
      </c>
    </row>
    <row r="15" spans="1:93" ht="14.4" x14ac:dyDescent="0.3">
      <c r="A15" s="167">
        <v>9</v>
      </c>
      <c r="B15" s="166" t="s">
        <v>638</v>
      </c>
      <c r="C15" s="171"/>
      <c r="D15" s="171"/>
      <c r="E15" s="171"/>
      <c r="F15" s="171"/>
      <c r="G15" s="171"/>
      <c r="H15" s="171">
        <v>8551</v>
      </c>
      <c r="I15" s="171"/>
      <c r="J15" s="171"/>
      <c r="K15" s="171"/>
      <c r="L15" s="171"/>
      <c r="M15" s="171"/>
      <c r="N15" s="171">
        <v>8869</v>
      </c>
      <c r="O15" s="171"/>
      <c r="P15" s="171"/>
      <c r="Q15" s="171"/>
      <c r="R15" s="171"/>
      <c r="S15" s="171"/>
      <c r="T15" s="171">
        <v>8917</v>
      </c>
      <c r="U15" s="171"/>
      <c r="V15" s="171"/>
      <c r="W15" s="171"/>
      <c r="X15" s="171"/>
      <c r="Y15" s="171"/>
      <c r="Z15" s="171">
        <v>9025</v>
      </c>
      <c r="AA15" s="171"/>
      <c r="AB15" s="171"/>
      <c r="AC15" s="171"/>
      <c r="AD15" s="171"/>
      <c r="AE15" s="171"/>
      <c r="AF15" s="171">
        <v>8909</v>
      </c>
      <c r="AG15" s="171"/>
      <c r="AH15" s="175">
        <v>9151.4986504070093</v>
      </c>
      <c r="AI15" s="173"/>
      <c r="AJ15" s="172">
        <v>37.999761997635069</v>
      </c>
      <c r="AK15" s="173">
        <v>1454.8763154501617</v>
      </c>
      <c r="AL15" s="171">
        <v>0</v>
      </c>
      <c r="AM15" s="172">
        <v>-543.05600000000004</v>
      </c>
      <c r="AN15" s="171">
        <f t="shared" si="3"/>
        <v>10101.318727854805</v>
      </c>
      <c r="AP15" s="171"/>
      <c r="AQ15" s="175">
        <v>8590.8547126722806</v>
      </c>
      <c r="AR15" s="173"/>
      <c r="AS15" s="172">
        <v>-29.622141092550663</v>
      </c>
      <c r="AT15" s="174">
        <v>1555.5992998482841</v>
      </c>
      <c r="AU15" s="171">
        <v>0</v>
      </c>
      <c r="AV15" s="172">
        <v>-652.76499999999999</v>
      </c>
      <c r="AW15" s="171">
        <f t="shared" si="4"/>
        <v>9464.0668714280146</v>
      </c>
      <c r="AX15" s="171"/>
      <c r="AY15" s="164">
        <v>9460.0876646734177</v>
      </c>
      <c r="AZ15" s="173"/>
      <c r="BA15" s="164">
        <v>-9.1522084304680007</v>
      </c>
      <c r="BB15" s="164">
        <v>1685.9565330939668</v>
      </c>
      <c r="BC15" s="171">
        <v>0</v>
      </c>
      <c r="BD15" s="172">
        <f t="shared" si="5"/>
        <v>-652.76499999999999</v>
      </c>
      <c r="BE15" s="171">
        <f t="shared" si="6"/>
        <v>10484.126989336917</v>
      </c>
      <c r="BF15" s="171"/>
      <c r="BG15" s="164">
        <v>3162.2548085271419</v>
      </c>
      <c r="BH15" s="173">
        <v>180.14059469490891</v>
      </c>
      <c r="BI15" s="173">
        <v>-112.23746084567595</v>
      </c>
      <c r="BJ15" s="164">
        <v>540.32783813852654</v>
      </c>
      <c r="BK15" s="171">
        <v>0</v>
      </c>
      <c r="BL15" s="172">
        <f t="shared" si="7"/>
        <v>-652.76499999999999</v>
      </c>
      <c r="BM15" s="171">
        <f t="shared" si="8"/>
        <v>3117.7207805149019</v>
      </c>
      <c r="BN15" s="171"/>
      <c r="BO15" s="164">
        <v>3046.7828434606249</v>
      </c>
      <c r="BP15" s="173">
        <f t="shared" si="9"/>
        <v>180.14059469490891</v>
      </c>
      <c r="BQ15" s="173">
        <v>-77.412686470630319</v>
      </c>
      <c r="BR15" s="164">
        <v>555.5303988304795</v>
      </c>
      <c r="BS15" s="171">
        <v>0</v>
      </c>
      <c r="BT15" s="172">
        <f t="shared" si="10"/>
        <v>-652.76499999999999</v>
      </c>
      <c r="BU15" s="171">
        <f t="shared" si="11"/>
        <v>3052.2761505153831</v>
      </c>
      <c r="BV15" s="171"/>
      <c r="BW15" s="164">
        <v>3009.6459006932059</v>
      </c>
      <c r="BX15" s="173">
        <f t="shared" si="12"/>
        <v>180.14059469490891</v>
      </c>
      <c r="BY15" s="173">
        <v>-42.717678849152463</v>
      </c>
      <c r="BZ15" s="164">
        <v>572.40714189471237</v>
      </c>
      <c r="CA15" s="171">
        <v>0</v>
      </c>
      <c r="CB15" s="172">
        <f t="shared" si="13"/>
        <v>-652.76499999999999</v>
      </c>
      <c r="CC15" s="171">
        <f t="shared" si="14"/>
        <v>3066.7109584336749</v>
      </c>
      <c r="CD15" s="213">
        <v>2517</v>
      </c>
      <c r="CE15" s="210">
        <f t="shared" si="15"/>
        <v>4013.2374763030612</v>
      </c>
      <c r="CF15" s="164">
        <f t="shared" si="16"/>
        <v>3760.0583517791079</v>
      </c>
      <c r="CG15" s="164">
        <f t="shared" si="17"/>
        <v>4165.3265750245992</v>
      </c>
      <c r="CH15" s="164">
        <f t="shared" si="18"/>
        <v>1238.6653875704815</v>
      </c>
      <c r="CI15" s="164">
        <f t="shared" si="19"/>
        <v>1212.6643426759567</v>
      </c>
      <c r="CJ15" s="164">
        <f t="shared" si="20"/>
        <v>1218.3992683486988</v>
      </c>
      <c r="CK15" s="210">
        <f t="shared" si="21"/>
        <v>-253.17912452395331</v>
      </c>
      <c r="CL15" s="164">
        <f t="shared" si="22"/>
        <v>405.2682232454913</v>
      </c>
      <c r="CM15" s="164">
        <f t="shared" si="23"/>
        <v>-2926.6611874541177</v>
      </c>
      <c r="CN15" s="164">
        <f t="shared" si="24"/>
        <v>-26.001044894524739</v>
      </c>
      <c r="CO15" s="164">
        <f t="shared" si="25"/>
        <v>5.7349256727420652</v>
      </c>
    </row>
    <row r="16" spans="1:93" ht="14.4" x14ac:dyDescent="0.3">
      <c r="A16" s="167">
        <v>10</v>
      </c>
      <c r="B16" s="166" t="s">
        <v>637</v>
      </c>
      <c r="C16" s="171"/>
      <c r="D16" s="171"/>
      <c r="E16" s="171"/>
      <c r="F16" s="171"/>
      <c r="G16" s="171"/>
      <c r="H16" s="171">
        <v>37347</v>
      </c>
      <c r="I16" s="171"/>
      <c r="J16" s="171"/>
      <c r="K16" s="171"/>
      <c r="L16" s="171"/>
      <c r="M16" s="171"/>
      <c r="N16" s="171">
        <v>38870</v>
      </c>
      <c r="O16" s="171"/>
      <c r="P16" s="171"/>
      <c r="Q16" s="171"/>
      <c r="R16" s="171"/>
      <c r="S16" s="171"/>
      <c r="T16" s="171">
        <v>38629</v>
      </c>
      <c r="U16" s="171"/>
      <c r="V16" s="171"/>
      <c r="W16" s="171"/>
      <c r="X16" s="171"/>
      <c r="Y16" s="171"/>
      <c r="Z16" s="171">
        <v>38294</v>
      </c>
      <c r="AA16" s="171"/>
      <c r="AB16" s="171"/>
      <c r="AC16" s="171"/>
      <c r="AD16" s="171"/>
      <c r="AE16" s="171"/>
      <c r="AF16" s="171">
        <v>38072</v>
      </c>
      <c r="AG16" s="171"/>
      <c r="AH16" s="175">
        <v>36872.309032548008</v>
      </c>
      <c r="AI16" s="173"/>
      <c r="AJ16" s="172">
        <v>169.1742470572151</v>
      </c>
      <c r="AK16" s="173">
        <v>6731.746531290225</v>
      </c>
      <c r="AL16" s="171">
        <v>0</v>
      </c>
      <c r="AM16" s="172">
        <v>-648.34900000000005</v>
      </c>
      <c r="AN16" s="171">
        <f t="shared" si="3"/>
        <v>43124.880810895447</v>
      </c>
      <c r="AP16" s="171"/>
      <c r="AQ16" s="175">
        <v>35762.336988595773</v>
      </c>
      <c r="AR16" s="173"/>
      <c r="AS16" s="172">
        <v>-130.7952932612381</v>
      </c>
      <c r="AT16" s="174">
        <v>7187.667795283809</v>
      </c>
      <c r="AU16" s="171">
        <v>0</v>
      </c>
      <c r="AV16" s="172">
        <v>-750.88499999999999</v>
      </c>
      <c r="AW16" s="171">
        <f t="shared" si="4"/>
        <v>42068.324490618339</v>
      </c>
      <c r="AX16" s="171"/>
      <c r="AY16" s="164">
        <v>37658.066770268379</v>
      </c>
      <c r="AZ16" s="173"/>
      <c r="BA16" s="164">
        <v>-40.246410093645096</v>
      </c>
      <c r="BB16" s="164">
        <v>7777.1060473933358</v>
      </c>
      <c r="BC16" s="171">
        <v>0</v>
      </c>
      <c r="BD16" s="172">
        <f t="shared" si="5"/>
        <v>-750.88499999999999</v>
      </c>
      <c r="BE16" s="171">
        <f t="shared" si="6"/>
        <v>44644.041407568067</v>
      </c>
      <c r="BF16" s="171"/>
      <c r="BG16" s="164">
        <v>10184.295578334828</v>
      </c>
      <c r="BH16" s="173">
        <v>721.90511226403623</v>
      </c>
      <c r="BI16" s="173">
        <v>-364.08260551512365</v>
      </c>
      <c r="BJ16" s="164">
        <v>2472.0595792048293</v>
      </c>
      <c r="BK16" s="171">
        <v>0</v>
      </c>
      <c r="BL16" s="172">
        <f t="shared" si="7"/>
        <v>-750.88499999999999</v>
      </c>
      <c r="BM16" s="171">
        <f t="shared" si="8"/>
        <v>12263.29266428857</v>
      </c>
      <c r="BN16" s="171"/>
      <c r="BO16" s="164">
        <v>9733.1136515749822</v>
      </c>
      <c r="BP16" s="173">
        <f t="shared" si="9"/>
        <v>721.90511226403623</v>
      </c>
      <c r="BQ16" s="173">
        <v>-207.29502378369011</v>
      </c>
      <c r="BR16" s="164">
        <v>2542.9152931486583</v>
      </c>
      <c r="BS16" s="171">
        <v>0</v>
      </c>
      <c r="BT16" s="172">
        <f t="shared" si="10"/>
        <v>-750.88499999999999</v>
      </c>
      <c r="BU16" s="171">
        <f t="shared" si="11"/>
        <v>12039.754033203986</v>
      </c>
      <c r="BV16" s="171"/>
      <c r="BW16" s="164">
        <v>9511.6998682201229</v>
      </c>
      <c r="BX16" s="173">
        <f t="shared" si="12"/>
        <v>721.90511226403623</v>
      </c>
      <c r="BY16" s="173">
        <v>-51.091676001970981</v>
      </c>
      <c r="BZ16" s="164">
        <v>2619.9638220783322</v>
      </c>
      <c r="CA16" s="171">
        <v>0</v>
      </c>
      <c r="CB16" s="172">
        <f t="shared" si="13"/>
        <v>-750.88499999999999</v>
      </c>
      <c r="CC16" s="171">
        <f t="shared" si="14"/>
        <v>12051.592126560519</v>
      </c>
      <c r="CD16" s="213">
        <v>11332</v>
      </c>
      <c r="CE16" s="210">
        <f t="shared" si="15"/>
        <v>3805.5842579328846</v>
      </c>
      <c r="CF16" s="164">
        <f t="shared" si="16"/>
        <v>3712.3477312582368</v>
      </c>
      <c r="CG16" s="164">
        <f t="shared" si="17"/>
        <v>3939.6436116809095</v>
      </c>
      <c r="CH16" s="164">
        <f t="shared" si="18"/>
        <v>1082.1825506784833</v>
      </c>
      <c r="CI16" s="164">
        <f t="shared" si="19"/>
        <v>1062.4562330748311</v>
      </c>
      <c r="CJ16" s="164">
        <f t="shared" si="20"/>
        <v>1063.5008936251782</v>
      </c>
      <c r="CK16" s="210">
        <f t="shared" si="21"/>
        <v>-93.236526674647848</v>
      </c>
      <c r="CL16" s="164">
        <f t="shared" si="22"/>
        <v>227.29588042267278</v>
      </c>
      <c r="CM16" s="164">
        <f t="shared" si="23"/>
        <v>-2857.4610610024265</v>
      </c>
      <c r="CN16" s="164">
        <f t="shared" si="24"/>
        <v>-19.726317603652205</v>
      </c>
      <c r="CO16" s="164">
        <f t="shared" si="25"/>
        <v>1.0446605503470892</v>
      </c>
    </row>
    <row r="17" spans="1:93" ht="14.4" x14ac:dyDescent="0.3">
      <c r="A17" s="167">
        <v>16</v>
      </c>
      <c r="B17" s="166" t="s">
        <v>636</v>
      </c>
      <c r="C17" s="171"/>
      <c r="D17" s="171"/>
      <c r="E17" s="171"/>
      <c r="F17" s="171"/>
      <c r="G17" s="171"/>
      <c r="H17" s="171">
        <v>16823</v>
      </c>
      <c r="I17" s="171"/>
      <c r="J17" s="171"/>
      <c r="K17" s="171"/>
      <c r="L17" s="171"/>
      <c r="M17" s="171"/>
      <c r="N17" s="171">
        <v>17906</v>
      </c>
      <c r="O17" s="171"/>
      <c r="P17" s="171"/>
      <c r="Q17" s="171"/>
      <c r="R17" s="171"/>
      <c r="S17" s="171"/>
      <c r="T17" s="171">
        <v>17513</v>
      </c>
      <c r="U17" s="171"/>
      <c r="V17" s="171"/>
      <c r="W17" s="171"/>
      <c r="X17" s="171"/>
      <c r="Y17" s="171"/>
      <c r="Z17" s="171">
        <v>17538</v>
      </c>
      <c r="AA17" s="171"/>
      <c r="AB17" s="171"/>
      <c r="AC17" s="171"/>
      <c r="AD17" s="171"/>
      <c r="AE17" s="171"/>
      <c r="AF17" s="171">
        <v>18410</v>
      </c>
      <c r="AG17" s="171"/>
      <c r="AH17" s="175">
        <v>18411.477227389849</v>
      </c>
      <c r="AI17" s="173"/>
      <c r="AJ17" s="172">
        <v>147.97308800559364</v>
      </c>
      <c r="AK17" s="173">
        <v>3888.8671552467522</v>
      </c>
      <c r="AL17" s="171">
        <v>0</v>
      </c>
      <c r="AM17" s="172">
        <v>-556.73299999999995</v>
      </c>
      <c r="AN17" s="171">
        <f t="shared" si="3"/>
        <v>21891.584470642196</v>
      </c>
      <c r="AP17" s="171"/>
      <c r="AQ17" s="175">
        <v>17134.018241497863</v>
      </c>
      <c r="AR17" s="173"/>
      <c r="AS17" s="172">
        <v>-114.95889511806794</v>
      </c>
      <c r="AT17" s="174">
        <v>4159.321562097165</v>
      </c>
      <c r="AU17" s="171">
        <v>0</v>
      </c>
      <c r="AV17" s="172">
        <v>-1183.1030000000001</v>
      </c>
      <c r="AW17" s="171">
        <f t="shared" si="4"/>
        <v>19995.277908476961</v>
      </c>
      <c r="AX17" s="171"/>
      <c r="AY17" s="164">
        <v>18919.565029372294</v>
      </c>
      <c r="AZ17" s="173"/>
      <c r="BA17" s="164">
        <v>-35.442157975426781</v>
      </c>
      <c r="BB17" s="164">
        <v>4524.0696710107768</v>
      </c>
      <c r="BC17" s="171">
        <v>0</v>
      </c>
      <c r="BD17" s="172">
        <f t="shared" si="5"/>
        <v>-1183.1030000000001</v>
      </c>
      <c r="BE17" s="171">
        <f t="shared" si="6"/>
        <v>22225.089542407644</v>
      </c>
      <c r="BF17" s="171"/>
      <c r="BG17" s="164">
        <v>2604.8774302831002</v>
      </c>
      <c r="BH17" s="173">
        <v>1606.4386632832156</v>
      </c>
      <c r="BI17" s="173">
        <v>1790.6465336097615</v>
      </c>
      <c r="BJ17" s="164">
        <v>1437.587078371007</v>
      </c>
      <c r="BK17" s="171">
        <v>0</v>
      </c>
      <c r="BL17" s="172">
        <f t="shared" si="7"/>
        <v>-1183.1030000000001</v>
      </c>
      <c r="BM17" s="171">
        <f t="shared" si="8"/>
        <v>6256.446705547085</v>
      </c>
      <c r="BN17" s="171"/>
      <c r="BO17" s="164">
        <v>2422.2458534718185</v>
      </c>
      <c r="BP17" s="173">
        <f t="shared" si="9"/>
        <v>1606.4386632832156</v>
      </c>
      <c r="BQ17" s="173">
        <v>1660.3794564101163</v>
      </c>
      <c r="BR17" s="164">
        <v>1477.1123468540497</v>
      </c>
      <c r="BS17" s="171">
        <v>0</v>
      </c>
      <c r="BT17" s="172">
        <f t="shared" si="10"/>
        <v>-1183.1030000000001</v>
      </c>
      <c r="BU17" s="171">
        <f t="shared" si="11"/>
        <v>5983.0733200191999</v>
      </c>
      <c r="BV17" s="171"/>
      <c r="BW17" s="164">
        <v>2159.9940169537922</v>
      </c>
      <c r="BX17" s="173">
        <f t="shared" si="12"/>
        <v>1606.4386632832156</v>
      </c>
      <c r="BY17" s="173">
        <v>1529.696888440903</v>
      </c>
      <c r="BZ17" s="164">
        <v>1522.1536732061609</v>
      </c>
      <c r="CA17" s="171">
        <v>0</v>
      </c>
      <c r="CB17" s="172">
        <f t="shared" si="13"/>
        <v>-1183.1030000000001</v>
      </c>
      <c r="CC17" s="171">
        <f t="shared" si="14"/>
        <v>5635.1802418840716</v>
      </c>
      <c r="CD17" s="213">
        <v>8059</v>
      </c>
      <c r="CE17" s="210">
        <f t="shared" si="15"/>
        <v>2716.4145018789172</v>
      </c>
      <c r="CF17" s="164">
        <f t="shared" si="16"/>
        <v>2481.1115409451495</v>
      </c>
      <c r="CG17" s="164">
        <f t="shared" si="17"/>
        <v>2757.7974367052543</v>
      </c>
      <c r="CH17" s="164">
        <f t="shared" si="18"/>
        <v>776.33040148245254</v>
      </c>
      <c r="CI17" s="164">
        <f t="shared" si="19"/>
        <v>742.40889936954954</v>
      </c>
      <c r="CJ17" s="164">
        <f t="shared" si="20"/>
        <v>699.24063058494494</v>
      </c>
      <c r="CK17" s="210">
        <f t="shared" si="21"/>
        <v>-235.30296093376774</v>
      </c>
      <c r="CL17" s="164">
        <f t="shared" si="22"/>
        <v>276.68589576010481</v>
      </c>
      <c r="CM17" s="164">
        <f t="shared" si="23"/>
        <v>-1981.4670352228018</v>
      </c>
      <c r="CN17" s="164">
        <f t="shared" si="24"/>
        <v>-33.921502112902999</v>
      </c>
      <c r="CO17" s="164">
        <f t="shared" si="25"/>
        <v>-43.168268784604606</v>
      </c>
    </row>
    <row r="18" spans="1:93" ht="14.4" x14ac:dyDescent="0.3">
      <c r="A18" s="167">
        <v>18</v>
      </c>
      <c r="B18" s="166" t="s">
        <v>635</v>
      </c>
      <c r="C18" s="171"/>
      <c r="D18" s="171"/>
      <c r="E18" s="171"/>
      <c r="F18" s="171"/>
      <c r="G18" s="171"/>
      <c r="H18" s="171">
        <v>6731</v>
      </c>
      <c r="I18" s="171"/>
      <c r="J18" s="171"/>
      <c r="K18" s="171"/>
      <c r="L18" s="171"/>
      <c r="M18" s="171"/>
      <c r="N18" s="171">
        <v>7136</v>
      </c>
      <c r="O18" s="171"/>
      <c r="P18" s="171"/>
      <c r="Q18" s="171"/>
      <c r="R18" s="171"/>
      <c r="S18" s="171"/>
      <c r="T18" s="171">
        <v>7325</v>
      </c>
      <c r="U18" s="171"/>
      <c r="V18" s="171"/>
      <c r="W18" s="171"/>
      <c r="X18" s="171"/>
      <c r="Y18" s="171"/>
      <c r="Z18" s="171">
        <v>7491</v>
      </c>
      <c r="AA18" s="171"/>
      <c r="AB18" s="171"/>
      <c r="AC18" s="171"/>
      <c r="AD18" s="171"/>
      <c r="AE18" s="171"/>
      <c r="AF18" s="171">
        <v>8303</v>
      </c>
      <c r="AG18" s="171"/>
      <c r="AH18" s="175">
        <v>7865.9061811753381</v>
      </c>
      <c r="AI18" s="173"/>
      <c r="AJ18" s="172">
        <v>98.233590134239748</v>
      </c>
      <c r="AK18" s="173">
        <v>2123.3941241083535</v>
      </c>
      <c r="AL18" s="171">
        <v>0</v>
      </c>
      <c r="AM18" s="172">
        <v>-136.57400000000001</v>
      </c>
      <c r="AN18" s="171">
        <f t="shared" si="3"/>
        <v>9950.959895417931</v>
      </c>
      <c r="AP18" s="171"/>
      <c r="AQ18" s="175">
        <v>6265.3607542543159</v>
      </c>
      <c r="AR18" s="173"/>
      <c r="AS18" s="172">
        <v>-76.363405983005762</v>
      </c>
      <c r="AT18" s="174">
        <v>2283.0940568284982</v>
      </c>
      <c r="AU18" s="171">
        <v>0</v>
      </c>
      <c r="AV18" s="172">
        <v>-287.017</v>
      </c>
      <c r="AW18" s="171">
        <f t="shared" si="4"/>
        <v>8185.0744050998092</v>
      </c>
      <c r="AX18" s="171"/>
      <c r="AY18" s="164">
        <v>6138.3905194220533</v>
      </c>
      <c r="AZ18" s="173"/>
      <c r="BA18" s="164">
        <v>-23.624613202346051</v>
      </c>
      <c r="BB18" s="164">
        <v>2484.9646987324222</v>
      </c>
      <c r="BC18" s="171">
        <v>0</v>
      </c>
      <c r="BD18" s="172">
        <f t="shared" si="5"/>
        <v>-287.017</v>
      </c>
      <c r="BE18" s="171">
        <f t="shared" si="6"/>
        <v>8312.7136049521287</v>
      </c>
      <c r="BF18" s="171"/>
      <c r="BG18" s="164">
        <v>3834.9967341809333</v>
      </c>
      <c r="BH18" s="173">
        <v>-803.79465602107484</v>
      </c>
      <c r="BI18" s="173">
        <v>-546.57734915985884</v>
      </c>
      <c r="BJ18" s="164">
        <v>781.68185661869632</v>
      </c>
      <c r="BK18" s="171">
        <v>0</v>
      </c>
      <c r="BL18" s="172">
        <f t="shared" si="7"/>
        <v>-287.017</v>
      </c>
      <c r="BM18" s="171">
        <f t="shared" si="8"/>
        <v>2979.289585618696</v>
      </c>
      <c r="BN18" s="171"/>
      <c r="BO18" s="164">
        <v>4047.852648163192</v>
      </c>
      <c r="BP18" s="173">
        <f t="shared" si="9"/>
        <v>-803.79465602107484</v>
      </c>
      <c r="BQ18" s="173">
        <v>-479.08618928640914</v>
      </c>
      <c r="BR18" s="164">
        <v>805.92567632200803</v>
      </c>
      <c r="BS18" s="171">
        <v>0</v>
      </c>
      <c r="BT18" s="172">
        <f t="shared" si="10"/>
        <v>-287.017</v>
      </c>
      <c r="BU18" s="171">
        <f t="shared" si="11"/>
        <v>3283.8804791777166</v>
      </c>
      <c r="BV18" s="171"/>
      <c r="BW18" s="164">
        <v>3979.9203171953918</v>
      </c>
      <c r="BX18" s="173">
        <f t="shared" si="12"/>
        <v>-803.79465602107484</v>
      </c>
      <c r="BY18" s="173">
        <v>-411.84652016540434</v>
      </c>
      <c r="BZ18" s="164">
        <v>832.98370889713658</v>
      </c>
      <c r="CA18" s="171">
        <v>0</v>
      </c>
      <c r="CB18" s="172">
        <f t="shared" si="13"/>
        <v>-287.017</v>
      </c>
      <c r="CC18" s="171">
        <f t="shared" si="14"/>
        <v>3310.2458499060494</v>
      </c>
      <c r="CD18" s="213">
        <v>4878</v>
      </c>
      <c r="CE18" s="210">
        <f t="shared" si="15"/>
        <v>2039.9671782324581</v>
      </c>
      <c r="CF18" s="164">
        <f t="shared" si="16"/>
        <v>1677.9570326157871</v>
      </c>
      <c r="CG18" s="164">
        <f t="shared" si="17"/>
        <v>1704.1233302484889</v>
      </c>
      <c r="CH18" s="164">
        <f t="shared" si="18"/>
        <v>610.76047265655927</v>
      </c>
      <c r="CI18" s="164">
        <f t="shared" si="19"/>
        <v>673.20223025373446</v>
      </c>
      <c r="CJ18" s="164">
        <f t="shared" si="20"/>
        <v>678.60718530259317</v>
      </c>
      <c r="CK18" s="210">
        <f t="shared" si="21"/>
        <v>-362.01014561667102</v>
      </c>
      <c r="CL18" s="164">
        <f t="shared" si="22"/>
        <v>26.166297632701799</v>
      </c>
      <c r="CM18" s="164">
        <f t="shared" si="23"/>
        <v>-1093.3628575919297</v>
      </c>
      <c r="CN18" s="164">
        <f t="shared" si="24"/>
        <v>62.441757597175183</v>
      </c>
      <c r="CO18" s="164">
        <f t="shared" si="25"/>
        <v>5.4049550488587101</v>
      </c>
    </row>
    <row r="19" spans="1:93" ht="14.4" x14ac:dyDescent="0.3">
      <c r="A19" s="167">
        <v>19</v>
      </c>
      <c r="B19" s="166" t="s">
        <v>634</v>
      </c>
      <c r="C19" s="171"/>
      <c r="D19" s="171"/>
      <c r="E19" s="171"/>
      <c r="F19" s="171"/>
      <c r="G19" s="171"/>
      <c r="H19" s="171">
        <v>5335</v>
      </c>
      <c r="I19" s="171"/>
      <c r="J19" s="171"/>
      <c r="K19" s="171"/>
      <c r="L19" s="171"/>
      <c r="M19" s="171"/>
      <c r="N19" s="171">
        <v>6032</v>
      </c>
      <c r="O19" s="171"/>
      <c r="P19" s="171"/>
      <c r="Q19" s="171"/>
      <c r="R19" s="171"/>
      <c r="S19" s="171"/>
      <c r="T19" s="171">
        <v>5984</v>
      </c>
      <c r="U19" s="171"/>
      <c r="V19" s="171"/>
      <c r="W19" s="171"/>
      <c r="X19" s="171"/>
      <c r="Y19" s="171"/>
      <c r="Z19" s="171">
        <v>6000</v>
      </c>
      <c r="AA19" s="171"/>
      <c r="AB19" s="171"/>
      <c r="AC19" s="171"/>
      <c r="AD19" s="171"/>
      <c r="AE19" s="171"/>
      <c r="AF19" s="171">
        <v>6002</v>
      </c>
      <c r="AG19" s="171"/>
      <c r="AH19" s="175">
        <v>6387.7873717812645</v>
      </c>
      <c r="AI19" s="173"/>
      <c r="AJ19" s="172">
        <v>72.116082356935493</v>
      </c>
      <c r="AK19" s="173">
        <v>1751.7765695093165</v>
      </c>
      <c r="AL19" s="171">
        <v>540</v>
      </c>
      <c r="AM19" s="172">
        <v>-645.15499999999997</v>
      </c>
      <c r="AN19" s="171">
        <f t="shared" si="3"/>
        <v>8106.5250236475158</v>
      </c>
      <c r="AP19" s="171"/>
      <c r="AQ19" s="175">
        <v>5693.2675727127944</v>
      </c>
      <c r="AR19" s="173"/>
      <c r="AS19" s="172">
        <v>-56.197074216914253</v>
      </c>
      <c r="AT19" s="174">
        <v>1893.0429027934038</v>
      </c>
      <c r="AU19" s="171">
        <v>0</v>
      </c>
      <c r="AV19" s="172">
        <v>-18.544</v>
      </c>
      <c r="AW19" s="171">
        <f t="shared" si="4"/>
        <v>7511.5694012892836</v>
      </c>
      <c r="AX19" s="171"/>
      <c r="AY19" s="164">
        <v>6010.7322512859491</v>
      </c>
      <c r="AZ19" s="173"/>
      <c r="BA19" s="164">
        <v>-17.424497690650796</v>
      </c>
      <c r="BB19" s="164">
        <v>2067.4261360317983</v>
      </c>
      <c r="BC19" s="171">
        <v>0</v>
      </c>
      <c r="BD19" s="172">
        <f t="shared" si="5"/>
        <v>-18.544</v>
      </c>
      <c r="BE19" s="171">
        <f t="shared" si="6"/>
        <v>8042.1898896270959</v>
      </c>
      <c r="BF19" s="171"/>
      <c r="BG19" s="164">
        <v>3381.3013571547158</v>
      </c>
      <c r="BH19" s="173">
        <v>138.47977986147527</v>
      </c>
      <c r="BI19" s="173">
        <v>-178.8552566967029</v>
      </c>
      <c r="BJ19" s="164">
        <v>651.64789095614685</v>
      </c>
      <c r="BK19" s="171">
        <v>0</v>
      </c>
      <c r="BL19" s="172">
        <f t="shared" si="7"/>
        <v>-18.544</v>
      </c>
      <c r="BM19" s="171">
        <f t="shared" si="8"/>
        <v>3974.0297712756355</v>
      </c>
      <c r="BN19" s="171"/>
      <c r="BO19" s="164">
        <v>3229.6584669190192</v>
      </c>
      <c r="BP19" s="173">
        <f t="shared" si="9"/>
        <v>138.47977986147527</v>
      </c>
      <c r="BQ19" s="173">
        <v>-124.07922103885397</v>
      </c>
      <c r="BR19" s="164">
        <v>672.9820416869153</v>
      </c>
      <c r="BS19" s="171">
        <v>0</v>
      </c>
      <c r="BT19" s="172">
        <f t="shared" si="10"/>
        <v>-18.544</v>
      </c>
      <c r="BU19" s="171">
        <f t="shared" si="11"/>
        <v>3898.497067428556</v>
      </c>
      <c r="BV19" s="171"/>
      <c r="BW19" s="164">
        <v>3072.9249713385775</v>
      </c>
      <c r="BX19" s="173">
        <f t="shared" si="12"/>
        <v>138.47977986147527</v>
      </c>
      <c r="BY19" s="173">
        <v>-69.507296059342337</v>
      </c>
      <c r="BZ19" s="164">
        <v>696.82636943732109</v>
      </c>
      <c r="CA19" s="171">
        <v>0</v>
      </c>
      <c r="CB19" s="172">
        <f t="shared" si="13"/>
        <v>-18.544</v>
      </c>
      <c r="CC19" s="171">
        <f t="shared" si="14"/>
        <v>3820.1798245780319</v>
      </c>
      <c r="CD19" s="213">
        <v>3959</v>
      </c>
      <c r="CE19" s="210">
        <f t="shared" si="15"/>
        <v>2047.6193542933863</v>
      </c>
      <c r="CF19" s="164">
        <f t="shared" si="16"/>
        <v>1897.3400862059316</v>
      </c>
      <c r="CG19" s="164">
        <f t="shared" si="17"/>
        <v>2031.3690047050004</v>
      </c>
      <c r="CH19" s="164">
        <f t="shared" si="18"/>
        <v>1003.7963554623984</v>
      </c>
      <c r="CI19" s="164">
        <f t="shared" si="19"/>
        <v>984.71762248763719</v>
      </c>
      <c r="CJ19" s="164">
        <f t="shared" si="20"/>
        <v>964.93554548573672</v>
      </c>
      <c r="CK19" s="210">
        <f t="shared" si="21"/>
        <v>-150.27926808745474</v>
      </c>
      <c r="CL19" s="164">
        <f t="shared" si="22"/>
        <v>134.02891849906882</v>
      </c>
      <c r="CM19" s="164">
        <f t="shared" si="23"/>
        <v>-1027.572649242602</v>
      </c>
      <c r="CN19" s="164">
        <f t="shared" si="24"/>
        <v>-19.078732974761238</v>
      </c>
      <c r="CO19" s="164">
        <f t="shared" si="25"/>
        <v>-19.782077001900461</v>
      </c>
    </row>
    <row r="20" spans="1:93" ht="14.4" x14ac:dyDescent="0.3">
      <c r="A20" s="167">
        <v>20</v>
      </c>
      <c r="B20" s="166" t="s">
        <v>633</v>
      </c>
      <c r="C20" s="171"/>
      <c r="D20" s="171"/>
      <c r="E20" s="171"/>
      <c r="F20" s="171"/>
      <c r="G20" s="171"/>
      <c r="H20" s="171">
        <v>29922</v>
      </c>
      <c r="I20" s="171"/>
      <c r="J20" s="171"/>
      <c r="K20" s="171"/>
      <c r="L20" s="171"/>
      <c r="M20" s="171"/>
      <c r="N20" s="171">
        <v>31248</v>
      </c>
      <c r="O20" s="171"/>
      <c r="P20" s="171"/>
      <c r="Q20" s="171"/>
      <c r="R20" s="171"/>
      <c r="S20" s="171"/>
      <c r="T20" s="171">
        <v>30488</v>
      </c>
      <c r="U20" s="171"/>
      <c r="V20" s="171"/>
      <c r="W20" s="171"/>
      <c r="X20" s="171"/>
      <c r="Y20" s="171"/>
      <c r="Z20" s="171">
        <v>29905</v>
      </c>
      <c r="AA20" s="171"/>
      <c r="AB20" s="171"/>
      <c r="AC20" s="171"/>
      <c r="AD20" s="171"/>
      <c r="AE20" s="171"/>
      <c r="AF20" s="171">
        <v>31449</v>
      </c>
      <c r="AG20" s="171"/>
      <c r="AH20" s="175">
        <v>31697.921745753301</v>
      </c>
      <c r="AI20" s="173"/>
      <c r="AJ20" s="172">
        <v>309.96354763664374</v>
      </c>
      <c r="AK20" s="173">
        <v>7323.8144695855772</v>
      </c>
      <c r="AL20" s="171">
        <v>0</v>
      </c>
      <c r="AM20" s="172">
        <v>-2633.4850000000001</v>
      </c>
      <c r="AN20" s="171">
        <f t="shared" si="3"/>
        <v>36698.21476297552</v>
      </c>
      <c r="AP20" s="171"/>
      <c r="AQ20" s="175">
        <v>28303.911525963496</v>
      </c>
      <c r="AR20" s="173"/>
      <c r="AS20" s="172">
        <v>-241.92813339552006</v>
      </c>
      <c r="AT20" s="174">
        <v>7876.346318240483</v>
      </c>
      <c r="AU20" s="171">
        <v>0</v>
      </c>
      <c r="AV20" s="172">
        <v>-2647.5360000000001</v>
      </c>
      <c r="AW20" s="171">
        <f t="shared" si="4"/>
        <v>33290.793710808459</v>
      </c>
      <c r="AX20" s="171"/>
      <c r="AY20" s="164">
        <v>29491.169641328095</v>
      </c>
      <c r="AZ20" s="173"/>
      <c r="BA20" s="164">
        <v>-75.065441741654965</v>
      </c>
      <c r="BB20" s="164">
        <v>8612.1404408899562</v>
      </c>
      <c r="BC20" s="171">
        <v>0</v>
      </c>
      <c r="BD20" s="172">
        <f t="shared" si="5"/>
        <v>-2647.5360000000001</v>
      </c>
      <c r="BE20" s="171">
        <f t="shared" si="6"/>
        <v>35380.708640476398</v>
      </c>
      <c r="BF20" s="171"/>
      <c r="BG20" s="164">
        <v>10957.043417134508</v>
      </c>
      <c r="BH20" s="173">
        <v>-1989.9943132551407</v>
      </c>
      <c r="BI20" s="173">
        <v>-1985.0628500085838</v>
      </c>
      <c r="BJ20" s="164">
        <v>2755.4461833852856</v>
      </c>
      <c r="BK20" s="171">
        <v>0</v>
      </c>
      <c r="BL20" s="172">
        <f t="shared" si="7"/>
        <v>-2647.5360000000001</v>
      </c>
      <c r="BM20" s="171">
        <f t="shared" si="8"/>
        <v>7089.8964372560677</v>
      </c>
      <c r="BN20" s="171"/>
      <c r="BO20" s="164">
        <v>10012.402090714124</v>
      </c>
      <c r="BP20" s="173">
        <f t="shared" si="9"/>
        <v>-1989.9943132551407</v>
      </c>
      <c r="BQ20" s="173">
        <v>-1758.279823873751</v>
      </c>
      <c r="BR20" s="164">
        <v>2837.7855589268311</v>
      </c>
      <c r="BS20" s="171">
        <v>0</v>
      </c>
      <c r="BT20" s="172">
        <f t="shared" si="10"/>
        <v>-2647.5360000000001</v>
      </c>
      <c r="BU20" s="171">
        <f t="shared" si="11"/>
        <v>6454.3775125120628</v>
      </c>
      <c r="BV20" s="171"/>
      <c r="BW20" s="164">
        <v>9364.1399135800257</v>
      </c>
      <c r="BX20" s="173">
        <f t="shared" si="12"/>
        <v>-1989.9943132551407</v>
      </c>
      <c r="BY20" s="173">
        <v>-1532.3418540987634</v>
      </c>
      <c r="BZ20" s="164">
        <v>2931.1992348635877</v>
      </c>
      <c r="CA20" s="171">
        <v>0</v>
      </c>
      <c r="CB20" s="172">
        <f t="shared" si="13"/>
        <v>-2647.5360000000001</v>
      </c>
      <c r="CC20" s="171">
        <f t="shared" si="14"/>
        <v>6125.4669810897103</v>
      </c>
      <c r="CD20" s="213">
        <v>16391</v>
      </c>
      <c r="CE20" s="210">
        <f t="shared" si="15"/>
        <v>2238.9247003218547</v>
      </c>
      <c r="CF20" s="164">
        <f t="shared" si="16"/>
        <v>2031.0410414744958</v>
      </c>
      <c r="CG20" s="164">
        <f t="shared" si="17"/>
        <v>2158.5448502517479</v>
      </c>
      <c r="CH20" s="164">
        <f t="shared" si="18"/>
        <v>432.54813234433948</v>
      </c>
      <c r="CI20" s="164">
        <f t="shared" si="19"/>
        <v>393.77570084266137</v>
      </c>
      <c r="CJ20" s="164">
        <f t="shared" si="20"/>
        <v>373.70916851258067</v>
      </c>
      <c r="CK20" s="210">
        <f t="shared" si="21"/>
        <v>-207.8836588473589</v>
      </c>
      <c r="CL20" s="164">
        <f t="shared" si="22"/>
        <v>127.50380877725206</v>
      </c>
      <c r="CM20" s="164">
        <f t="shared" si="23"/>
        <v>-1725.9967179074083</v>
      </c>
      <c r="CN20" s="164">
        <f t="shared" si="24"/>
        <v>-38.772431501678113</v>
      </c>
      <c r="CO20" s="164">
        <f t="shared" si="25"/>
        <v>-20.06653233008069</v>
      </c>
    </row>
    <row r="21" spans="1:93" ht="14.4" x14ac:dyDescent="0.3">
      <c r="A21" s="167">
        <v>46</v>
      </c>
      <c r="B21" s="166" t="s">
        <v>632</v>
      </c>
      <c r="C21" s="171"/>
      <c r="D21" s="171"/>
      <c r="E21" s="171"/>
      <c r="F21" s="171"/>
      <c r="G21" s="171"/>
      <c r="H21" s="171">
        <v>5093</v>
      </c>
      <c r="I21" s="171"/>
      <c r="J21" s="171"/>
      <c r="K21" s="171"/>
      <c r="L21" s="171"/>
      <c r="M21" s="171"/>
      <c r="N21" s="171">
        <v>5227</v>
      </c>
      <c r="O21" s="171"/>
      <c r="P21" s="171"/>
      <c r="Q21" s="171"/>
      <c r="R21" s="171"/>
      <c r="S21" s="171"/>
      <c r="T21" s="171">
        <v>5272</v>
      </c>
      <c r="U21" s="171"/>
      <c r="V21" s="171"/>
      <c r="W21" s="171"/>
      <c r="X21" s="171"/>
      <c r="Y21" s="171"/>
      <c r="Z21" s="171">
        <v>5335</v>
      </c>
      <c r="AA21" s="171"/>
      <c r="AB21" s="171"/>
      <c r="AC21" s="171"/>
      <c r="AD21" s="171"/>
      <c r="AE21" s="171"/>
      <c r="AF21" s="171">
        <v>5247</v>
      </c>
      <c r="AG21" s="171"/>
      <c r="AH21" s="175">
        <v>5216.3604705012667</v>
      </c>
      <c r="AI21" s="173"/>
      <c r="AJ21" s="172">
        <v>23.148249873276036</v>
      </c>
      <c r="AK21" s="173">
        <v>853.01308116295684</v>
      </c>
      <c r="AL21" s="171">
        <v>0</v>
      </c>
      <c r="AM21" s="172">
        <v>-347.51400000000001</v>
      </c>
      <c r="AN21" s="171">
        <f t="shared" si="3"/>
        <v>5745.0078015374993</v>
      </c>
      <c r="AP21" s="171"/>
      <c r="AQ21" s="175">
        <v>5037.106656143952</v>
      </c>
      <c r="AR21" s="173"/>
      <c r="AS21" s="172">
        <v>-17.698432270712708</v>
      </c>
      <c r="AT21" s="174">
        <v>904.27353132529822</v>
      </c>
      <c r="AU21" s="171">
        <v>0</v>
      </c>
      <c r="AV21" s="172">
        <v>-344.1</v>
      </c>
      <c r="AW21" s="171">
        <f t="shared" si="4"/>
        <v>5579.5817551985365</v>
      </c>
      <c r="AX21" s="171"/>
      <c r="AY21" s="164">
        <v>5388.2448217024476</v>
      </c>
      <c r="AZ21" s="173"/>
      <c r="BA21" s="164">
        <v>-5.3897682851993247</v>
      </c>
      <c r="BB21" s="164">
        <v>973.98295258683299</v>
      </c>
      <c r="BC21" s="171">
        <v>0</v>
      </c>
      <c r="BD21" s="172">
        <f t="shared" si="5"/>
        <v>-344.1</v>
      </c>
      <c r="BE21" s="171">
        <f t="shared" si="6"/>
        <v>6012.7380060040805</v>
      </c>
      <c r="BF21" s="171"/>
      <c r="BG21" s="164">
        <v>1109.056889197871</v>
      </c>
      <c r="BH21" s="173">
        <v>219.87350544681507</v>
      </c>
      <c r="BI21" s="173">
        <v>216.66979666206069</v>
      </c>
      <c r="BJ21" s="164">
        <v>312.61842068790367</v>
      </c>
      <c r="BK21" s="171">
        <v>0</v>
      </c>
      <c r="BL21" s="172">
        <f t="shared" si="7"/>
        <v>-344.1</v>
      </c>
      <c r="BM21" s="171">
        <f t="shared" si="8"/>
        <v>1514.1186119946501</v>
      </c>
      <c r="BN21" s="171"/>
      <c r="BO21" s="164">
        <v>1141.706291530508</v>
      </c>
      <c r="BP21" s="173">
        <f t="shared" si="9"/>
        <v>219.87350544681507</v>
      </c>
      <c r="BQ21" s="173">
        <v>194.5410426372047</v>
      </c>
      <c r="BR21" s="164">
        <v>320.36077882831006</v>
      </c>
      <c r="BS21" s="171">
        <v>0</v>
      </c>
      <c r="BT21" s="172">
        <f t="shared" si="10"/>
        <v>-344.1</v>
      </c>
      <c r="BU21" s="171">
        <f t="shared" si="11"/>
        <v>1532.3816184428379</v>
      </c>
      <c r="BV21" s="171"/>
      <c r="BW21" s="164">
        <v>1201.9390781930165</v>
      </c>
      <c r="BX21" s="173">
        <f t="shared" si="12"/>
        <v>219.87350544681507</v>
      </c>
      <c r="BY21" s="173">
        <v>172.34170828432559</v>
      </c>
      <c r="BZ21" s="164">
        <v>328.89848988833336</v>
      </c>
      <c r="CA21" s="171">
        <v>0</v>
      </c>
      <c r="CB21" s="172">
        <f t="shared" si="13"/>
        <v>-344.1</v>
      </c>
      <c r="CC21" s="171">
        <f t="shared" si="14"/>
        <v>1578.9527818124902</v>
      </c>
      <c r="CD21" s="213">
        <v>1369</v>
      </c>
      <c r="CE21" s="210">
        <f t="shared" si="15"/>
        <v>4196.499489800949</v>
      </c>
      <c r="CF21" s="164">
        <f t="shared" si="16"/>
        <v>4075.6623485745336</v>
      </c>
      <c r="CG21" s="164">
        <f t="shared" si="17"/>
        <v>4392.0657458028345</v>
      </c>
      <c r="CH21" s="164">
        <f t="shared" si="18"/>
        <v>1106.0033688784881</v>
      </c>
      <c r="CI21" s="164">
        <f t="shared" si="19"/>
        <v>1119.3437680371351</v>
      </c>
      <c r="CJ21" s="164">
        <f t="shared" si="20"/>
        <v>1153.3621488769104</v>
      </c>
      <c r="CK21" s="210">
        <f t="shared" si="21"/>
        <v>-120.8371412264155</v>
      </c>
      <c r="CL21" s="164">
        <f t="shared" si="22"/>
        <v>316.40339722830095</v>
      </c>
      <c r="CM21" s="164">
        <f t="shared" si="23"/>
        <v>-3286.0623769243466</v>
      </c>
      <c r="CN21" s="164">
        <f t="shared" si="24"/>
        <v>13.34039915864696</v>
      </c>
      <c r="CO21" s="164">
        <f t="shared" si="25"/>
        <v>34.018380839775318</v>
      </c>
    </row>
    <row r="22" spans="1:93" ht="14.4" x14ac:dyDescent="0.3">
      <c r="A22" s="167">
        <v>47</v>
      </c>
      <c r="B22" s="166" t="s">
        <v>631</v>
      </c>
      <c r="C22" s="171"/>
      <c r="D22" s="171"/>
      <c r="E22" s="171"/>
      <c r="F22" s="171"/>
      <c r="G22" s="171"/>
      <c r="H22" s="171">
        <v>8748</v>
      </c>
      <c r="I22" s="171"/>
      <c r="J22" s="171"/>
      <c r="K22" s="171"/>
      <c r="L22" s="171"/>
      <c r="M22" s="171"/>
      <c r="N22" s="171">
        <v>8935</v>
      </c>
      <c r="O22" s="171"/>
      <c r="P22" s="171"/>
      <c r="Q22" s="171"/>
      <c r="R22" s="171"/>
      <c r="S22" s="171"/>
      <c r="T22" s="171">
        <v>8824</v>
      </c>
      <c r="U22" s="171"/>
      <c r="V22" s="171"/>
      <c r="W22" s="171"/>
      <c r="X22" s="171"/>
      <c r="Y22" s="171"/>
      <c r="Z22" s="171">
        <v>8604</v>
      </c>
      <c r="AA22" s="171"/>
      <c r="AB22" s="171"/>
      <c r="AC22" s="171"/>
      <c r="AD22" s="171"/>
      <c r="AE22" s="171"/>
      <c r="AF22" s="171">
        <v>8789</v>
      </c>
      <c r="AG22" s="171"/>
      <c r="AH22" s="175">
        <v>8609.1254413249972</v>
      </c>
      <c r="AI22" s="173"/>
      <c r="AJ22" s="172">
        <v>31.424125716523985</v>
      </c>
      <c r="AK22" s="173">
        <v>1076.741696331525</v>
      </c>
      <c r="AL22" s="171">
        <v>0</v>
      </c>
      <c r="AM22" s="172">
        <v>35.56</v>
      </c>
      <c r="AN22" s="171">
        <f t="shared" si="3"/>
        <v>9752.8512633730443</v>
      </c>
      <c r="AP22" s="171"/>
      <c r="AQ22" s="175">
        <v>8544.5080315834639</v>
      </c>
      <c r="AR22" s="173"/>
      <c r="AS22" s="172">
        <v>-24.364550861164822</v>
      </c>
      <c r="AT22" s="174">
        <v>1151.0840972367487</v>
      </c>
      <c r="AU22" s="171">
        <v>0</v>
      </c>
      <c r="AV22" s="172">
        <v>20.03</v>
      </c>
      <c r="AW22" s="171">
        <f t="shared" si="4"/>
        <v>9691.2575779590497</v>
      </c>
      <c r="AX22" s="171"/>
      <c r="AY22" s="164">
        <v>8657.31235316524</v>
      </c>
      <c r="AZ22" s="173"/>
      <c r="BA22" s="164">
        <v>-7.4805059507274398</v>
      </c>
      <c r="BB22" s="164">
        <v>1246.7050236649104</v>
      </c>
      <c r="BC22" s="171">
        <v>0</v>
      </c>
      <c r="BD22" s="172">
        <f t="shared" si="5"/>
        <v>20.03</v>
      </c>
      <c r="BE22" s="171">
        <f t="shared" si="6"/>
        <v>9916.5668708794237</v>
      </c>
      <c r="BF22" s="171"/>
      <c r="BG22" s="164">
        <v>2827.6607791535484</v>
      </c>
      <c r="BH22" s="173">
        <v>9.5399681019722831</v>
      </c>
      <c r="BI22" s="173">
        <v>716.22096920830961</v>
      </c>
      <c r="BJ22" s="164">
        <v>394.22639922982592</v>
      </c>
      <c r="BK22" s="171">
        <v>0</v>
      </c>
      <c r="BL22" s="172">
        <f t="shared" si="7"/>
        <v>20.03</v>
      </c>
      <c r="BM22" s="171">
        <f t="shared" si="8"/>
        <v>3967.6781156936563</v>
      </c>
      <c r="BN22" s="171"/>
      <c r="BO22" s="164">
        <v>3014.6896401166778</v>
      </c>
      <c r="BP22" s="173">
        <f t="shared" si="9"/>
        <v>9.5399681019722831</v>
      </c>
      <c r="BQ22" s="173">
        <v>686.99614285554151</v>
      </c>
      <c r="BR22" s="164">
        <v>405.6830218152553</v>
      </c>
      <c r="BS22" s="171">
        <v>0</v>
      </c>
      <c r="BT22" s="172">
        <f t="shared" si="10"/>
        <v>20.03</v>
      </c>
      <c r="BU22" s="171">
        <f t="shared" si="11"/>
        <v>4136.9387728894462</v>
      </c>
      <c r="BV22" s="171"/>
      <c r="BW22" s="164">
        <v>3066.0133454056263</v>
      </c>
      <c r="BX22" s="173">
        <f t="shared" si="12"/>
        <v>9.5399681019722831</v>
      </c>
      <c r="BY22" s="173">
        <v>657.67810303815247</v>
      </c>
      <c r="BZ22" s="164">
        <v>418.05088520736109</v>
      </c>
      <c r="CA22" s="171">
        <v>0</v>
      </c>
      <c r="CB22" s="172">
        <f t="shared" si="13"/>
        <v>20.03</v>
      </c>
      <c r="CC22" s="171">
        <f t="shared" si="14"/>
        <v>4171.3123017531116</v>
      </c>
      <c r="CD22" s="213">
        <v>1808</v>
      </c>
      <c r="CE22" s="210">
        <f t="shared" si="15"/>
        <v>5394.2761412461523</v>
      </c>
      <c r="CF22" s="164">
        <f t="shared" si="16"/>
        <v>5360.2088373667311</v>
      </c>
      <c r="CG22" s="164">
        <f t="shared" si="17"/>
        <v>5484.8268091147247</v>
      </c>
      <c r="CH22" s="164">
        <f t="shared" si="18"/>
        <v>2194.512232131447</v>
      </c>
      <c r="CI22" s="164">
        <f t="shared" si="19"/>
        <v>2288.1298522618617</v>
      </c>
      <c r="CJ22" s="164">
        <f t="shared" si="20"/>
        <v>2307.1417598191988</v>
      </c>
      <c r="CK22" s="210">
        <f t="shared" si="21"/>
        <v>-34.067303879421161</v>
      </c>
      <c r="CL22" s="164">
        <f t="shared" si="22"/>
        <v>124.61797174799358</v>
      </c>
      <c r="CM22" s="164">
        <f t="shared" si="23"/>
        <v>-3290.3145769832777</v>
      </c>
      <c r="CN22" s="164">
        <f t="shared" si="24"/>
        <v>93.617620130414707</v>
      </c>
      <c r="CO22" s="164">
        <f t="shared" si="25"/>
        <v>19.011907557337054</v>
      </c>
    </row>
    <row r="23" spans="1:93" ht="14.4" x14ac:dyDescent="0.3">
      <c r="A23" s="167">
        <v>49</v>
      </c>
      <c r="B23" s="166" t="s">
        <v>630</v>
      </c>
      <c r="C23" s="171"/>
      <c r="D23" s="171"/>
      <c r="E23" s="171"/>
      <c r="F23" s="171"/>
      <c r="G23" s="171"/>
      <c r="H23" s="171">
        <v>30083</v>
      </c>
      <c r="I23" s="171"/>
      <c r="J23" s="171"/>
      <c r="K23" s="171"/>
      <c r="L23" s="171"/>
      <c r="M23" s="171"/>
      <c r="N23" s="171">
        <v>60915</v>
      </c>
      <c r="O23" s="171"/>
      <c r="P23" s="171"/>
      <c r="Q23" s="171"/>
      <c r="R23" s="171"/>
      <c r="S23" s="171"/>
      <c r="T23" s="171">
        <v>36400</v>
      </c>
      <c r="U23" s="171"/>
      <c r="V23" s="171"/>
      <c r="W23" s="171"/>
      <c r="X23" s="171"/>
      <c r="Y23" s="171"/>
      <c r="Z23" s="171">
        <v>43067</v>
      </c>
      <c r="AA23" s="171"/>
      <c r="AB23" s="171"/>
      <c r="AC23" s="171"/>
      <c r="AD23" s="171"/>
      <c r="AE23" s="171"/>
      <c r="AF23" s="171">
        <v>60874</v>
      </c>
      <c r="AG23" s="171"/>
      <c r="AH23" s="175">
        <v>129216.51985306588</v>
      </c>
      <c r="AI23" s="173"/>
      <c r="AJ23" s="172">
        <v>7699.5081782708057</v>
      </c>
      <c r="AK23" s="173">
        <v>78185.695324851316</v>
      </c>
      <c r="AL23" s="171">
        <v>0</v>
      </c>
      <c r="AM23" s="172">
        <v>-10014.871999999999</v>
      </c>
      <c r="AN23" s="171">
        <f t="shared" si="3"/>
        <v>205086.85135618801</v>
      </c>
      <c r="AP23" s="171"/>
      <c r="AQ23" s="175">
        <v>64622.706016371158</v>
      </c>
      <c r="AR23" s="173"/>
      <c r="AS23" s="172">
        <v>-5947.2332372204137</v>
      </c>
      <c r="AT23" s="174">
        <v>86116.267265240007</v>
      </c>
      <c r="AU23" s="171">
        <v>0</v>
      </c>
      <c r="AV23" s="172">
        <v>-7141.9979999999996</v>
      </c>
      <c r="AW23" s="171">
        <f t="shared" si="4"/>
        <v>137649.74204439076</v>
      </c>
      <c r="AX23" s="171"/>
      <c r="AY23" s="164">
        <v>66996.748590578471</v>
      </c>
      <c r="AZ23" s="173"/>
      <c r="BA23" s="164">
        <v>-1829.2923131113523</v>
      </c>
      <c r="BB23" s="164">
        <v>95215.497471008028</v>
      </c>
      <c r="BC23" s="171">
        <v>0</v>
      </c>
      <c r="BD23" s="172">
        <f t="shared" si="5"/>
        <v>-7141.9979999999996</v>
      </c>
      <c r="BE23" s="171">
        <f t="shared" si="6"/>
        <v>153240.95574847516</v>
      </c>
      <c r="BF23" s="171"/>
      <c r="BG23" s="164">
        <v>206139.15542312834</v>
      </c>
      <c r="BH23" s="173">
        <v>65638.00486035888</v>
      </c>
      <c r="BI23" s="173">
        <v>12974.285456761603</v>
      </c>
      <c r="BJ23" s="164">
        <v>30257.587414418951</v>
      </c>
      <c r="BK23" s="171">
        <v>0</v>
      </c>
      <c r="BL23" s="172">
        <f t="shared" si="7"/>
        <v>-7141.9979999999996</v>
      </c>
      <c r="BM23" s="171">
        <f t="shared" si="8"/>
        <v>307867.03515466774</v>
      </c>
      <c r="BN23" s="171"/>
      <c r="BO23" s="164">
        <v>218849.65739983189</v>
      </c>
      <c r="BP23" s="173">
        <f t="shared" si="9"/>
        <v>65638.00486035888</v>
      </c>
      <c r="BQ23" s="173">
        <v>8241.4800049999267</v>
      </c>
      <c r="BR23" s="164">
        <v>31360.60763658935</v>
      </c>
      <c r="BS23" s="171">
        <v>0</v>
      </c>
      <c r="BT23" s="172">
        <f t="shared" si="10"/>
        <v>-7141.9979999999996</v>
      </c>
      <c r="BU23" s="171">
        <f t="shared" si="11"/>
        <v>316947.75190177996</v>
      </c>
      <c r="BV23" s="171"/>
      <c r="BW23" s="164">
        <v>232916.07649796139</v>
      </c>
      <c r="BX23" s="173">
        <f t="shared" si="12"/>
        <v>65638.00486035888</v>
      </c>
      <c r="BY23" s="173">
        <v>3493.5791275816632</v>
      </c>
      <c r="BZ23" s="164">
        <v>32582.166320532931</v>
      </c>
      <c r="CA23" s="171">
        <v>0</v>
      </c>
      <c r="CB23" s="172">
        <f t="shared" si="13"/>
        <v>-7141.9979999999996</v>
      </c>
      <c r="CC23" s="171">
        <f t="shared" si="14"/>
        <v>327487.82880643482</v>
      </c>
      <c r="CD23" s="213">
        <v>292796</v>
      </c>
      <c r="CE23" s="210">
        <f t="shared" si="15"/>
        <v>700.44280439687702</v>
      </c>
      <c r="CF23" s="164">
        <f t="shared" si="16"/>
        <v>470.12166164971779</v>
      </c>
      <c r="CG23" s="164">
        <f t="shared" si="17"/>
        <v>523.37106978399697</v>
      </c>
      <c r="CH23" s="164">
        <f t="shared" si="18"/>
        <v>1051.4728177798459</v>
      </c>
      <c r="CI23" s="164">
        <f t="shared" si="19"/>
        <v>1082.4866183341983</v>
      </c>
      <c r="CJ23" s="164">
        <f t="shared" si="20"/>
        <v>1118.4846405225303</v>
      </c>
      <c r="CK23" s="210">
        <f t="shared" si="21"/>
        <v>-230.32114274715923</v>
      </c>
      <c r="CL23" s="164">
        <f t="shared" si="22"/>
        <v>53.249408134279179</v>
      </c>
      <c r="CM23" s="164">
        <f t="shared" si="23"/>
        <v>528.10174799584888</v>
      </c>
      <c r="CN23" s="164">
        <f t="shared" si="24"/>
        <v>31.013800554352429</v>
      </c>
      <c r="CO23" s="164">
        <f t="shared" si="25"/>
        <v>35.998022188332016</v>
      </c>
    </row>
    <row r="24" spans="1:93" ht="14.4" x14ac:dyDescent="0.3">
      <c r="A24" s="167">
        <v>50</v>
      </c>
      <c r="B24" s="166" t="s">
        <v>629</v>
      </c>
      <c r="C24" s="171"/>
      <c r="D24" s="171"/>
      <c r="E24" s="171"/>
      <c r="F24" s="171"/>
      <c r="G24" s="171"/>
      <c r="H24" s="171">
        <v>24044</v>
      </c>
      <c r="I24" s="171"/>
      <c r="J24" s="171"/>
      <c r="K24" s="171"/>
      <c r="L24" s="171"/>
      <c r="M24" s="171"/>
      <c r="N24" s="171">
        <v>24386</v>
      </c>
      <c r="O24" s="171"/>
      <c r="P24" s="171"/>
      <c r="Q24" s="171"/>
      <c r="R24" s="171"/>
      <c r="S24" s="171"/>
      <c r="T24" s="171">
        <v>23837</v>
      </c>
      <c r="U24" s="171"/>
      <c r="V24" s="171"/>
      <c r="W24" s="171"/>
      <c r="X24" s="171"/>
      <c r="Y24" s="171"/>
      <c r="Z24" s="171">
        <v>22881</v>
      </c>
      <c r="AA24" s="171"/>
      <c r="AB24" s="171"/>
      <c r="AC24" s="171"/>
      <c r="AD24" s="171"/>
      <c r="AE24" s="171"/>
      <c r="AF24" s="171">
        <v>24118</v>
      </c>
      <c r="AG24" s="171"/>
      <c r="AH24" s="175">
        <v>23930.931061338604</v>
      </c>
      <c r="AI24" s="173"/>
      <c r="AJ24" s="172">
        <v>222.82981126416857</v>
      </c>
      <c r="AK24" s="173">
        <v>5552.8373952102365</v>
      </c>
      <c r="AL24" s="171">
        <v>0</v>
      </c>
      <c r="AM24" s="172">
        <v>-1155.133</v>
      </c>
      <c r="AN24" s="171">
        <f t="shared" si="3"/>
        <v>28551.465267813008</v>
      </c>
      <c r="AP24" s="171"/>
      <c r="AQ24" s="175">
        <v>22139.692218720378</v>
      </c>
      <c r="AR24" s="173"/>
      <c r="AS24" s="172">
        <v>-173.10306009383902</v>
      </c>
      <c r="AT24" s="174">
        <v>5933.9759366506987</v>
      </c>
      <c r="AU24" s="171">
        <v>0</v>
      </c>
      <c r="AV24" s="172">
        <v>-1382.5930000000001</v>
      </c>
      <c r="AW24" s="171">
        <f t="shared" si="4"/>
        <v>26517.972095277237</v>
      </c>
      <c r="AX24" s="171"/>
      <c r="AY24" s="164">
        <v>22067.074208405047</v>
      </c>
      <c r="AZ24" s="173"/>
      <c r="BA24" s="164">
        <v>-53.482174047365532</v>
      </c>
      <c r="BB24" s="164">
        <v>6438.8422404976081</v>
      </c>
      <c r="BC24" s="171">
        <v>0</v>
      </c>
      <c r="BD24" s="172">
        <f t="shared" si="5"/>
        <v>-1382.5930000000001</v>
      </c>
      <c r="BE24" s="171">
        <f t="shared" si="6"/>
        <v>27069.841274855287</v>
      </c>
      <c r="BF24" s="171"/>
      <c r="BG24" s="164">
        <v>5621.0492065411026</v>
      </c>
      <c r="BH24" s="173">
        <v>-153.45398162018822</v>
      </c>
      <c r="BI24" s="173">
        <v>-73.93446631192829</v>
      </c>
      <c r="BJ24" s="164">
        <v>2036.2223420885978</v>
      </c>
      <c r="BK24" s="171">
        <v>0</v>
      </c>
      <c r="BL24" s="172">
        <f t="shared" si="7"/>
        <v>-1382.5930000000001</v>
      </c>
      <c r="BM24" s="171">
        <f t="shared" si="8"/>
        <v>6047.2901006975835</v>
      </c>
      <c r="BN24" s="171"/>
      <c r="BO24" s="164">
        <v>5397.0107855072183</v>
      </c>
      <c r="BP24" s="173">
        <f t="shared" si="9"/>
        <v>-153.45398162018822</v>
      </c>
      <c r="BQ24" s="173">
        <v>33.756046923426332</v>
      </c>
      <c r="BR24" s="164">
        <v>2092.2066508143871</v>
      </c>
      <c r="BS24" s="171">
        <v>0</v>
      </c>
      <c r="BT24" s="172">
        <f t="shared" si="10"/>
        <v>-1382.5930000000001</v>
      </c>
      <c r="BU24" s="171">
        <f t="shared" si="11"/>
        <v>5986.9265016248437</v>
      </c>
      <c r="BV24" s="171"/>
      <c r="BW24" s="164">
        <v>5259.7569292016715</v>
      </c>
      <c r="BX24" s="173">
        <f t="shared" si="12"/>
        <v>-153.45398162018822</v>
      </c>
      <c r="BY24" s="173">
        <v>19.79581947703387</v>
      </c>
      <c r="BZ24" s="164">
        <v>2156.0809054715542</v>
      </c>
      <c r="CA24" s="171">
        <v>0</v>
      </c>
      <c r="CB24" s="172">
        <f t="shared" si="13"/>
        <v>-1382.5930000000001</v>
      </c>
      <c r="CC24" s="171">
        <f t="shared" si="14"/>
        <v>5899.5866725300702</v>
      </c>
      <c r="CD24" s="213">
        <v>11483</v>
      </c>
      <c r="CE24" s="210">
        <f t="shared" si="15"/>
        <v>2486.4116753298795</v>
      </c>
      <c r="CF24" s="164">
        <f t="shared" si="16"/>
        <v>2309.3244008775791</v>
      </c>
      <c r="CG24" s="164">
        <f t="shared" si="17"/>
        <v>2357.3840699168586</v>
      </c>
      <c r="CH24" s="164">
        <f t="shared" si="18"/>
        <v>526.62980934403754</v>
      </c>
      <c r="CI24" s="164">
        <f t="shared" si="19"/>
        <v>521.3730298375724</v>
      </c>
      <c r="CJ24" s="164">
        <f t="shared" si="20"/>
        <v>513.7670184211504</v>
      </c>
      <c r="CK24" s="210">
        <f t="shared" si="21"/>
        <v>-177.08727445230033</v>
      </c>
      <c r="CL24" s="164">
        <f t="shared" si="22"/>
        <v>48.05966903927947</v>
      </c>
      <c r="CM24" s="164">
        <f t="shared" si="23"/>
        <v>-1830.7542605728211</v>
      </c>
      <c r="CN24" s="164">
        <f t="shared" si="24"/>
        <v>-5.2567795064651364</v>
      </c>
      <c r="CO24" s="164">
        <f t="shared" si="25"/>
        <v>-7.6060114164220067</v>
      </c>
    </row>
    <row r="25" spans="1:93" ht="14.4" x14ac:dyDescent="0.3">
      <c r="A25" s="167">
        <v>51</v>
      </c>
      <c r="B25" s="166" t="s">
        <v>628</v>
      </c>
      <c r="C25" s="171"/>
      <c r="D25" s="171"/>
      <c r="E25" s="171"/>
      <c r="F25" s="171"/>
      <c r="G25" s="171"/>
      <c r="H25" s="171">
        <v>8125</v>
      </c>
      <c r="I25" s="171"/>
      <c r="J25" s="171"/>
      <c r="K25" s="171"/>
      <c r="L25" s="171"/>
      <c r="M25" s="171"/>
      <c r="N25" s="171">
        <v>8609</v>
      </c>
      <c r="O25" s="171"/>
      <c r="P25" s="171"/>
      <c r="Q25" s="171"/>
      <c r="R25" s="171"/>
      <c r="S25" s="171"/>
      <c r="T25" s="171">
        <v>13351</v>
      </c>
      <c r="U25" s="171"/>
      <c r="V25" s="171"/>
      <c r="W25" s="171"/>
      <c r="X25" s="171"/>
      <c r="Y25" s="171"/>
      <c r="Z25" s="171">
        <v>11737</v>
      </c>
      <c r="AA25" s="171"/>
      <c r="AB25" s="171"/>
      <c r="AC25" s="171"/>
      <c r="AD25" s="171"/>
      <c r="AE25" s="171"/>
      <c r="AF25" s="171">
        <v>11120</v>
      </c>
      <c r="AG25" s="171"/>
      <c r="AH25" s="175">
        <v>9957.1639602559117</v>
      </c>
      <c r="AI25" s="173"/>
      <c r="AJ25" s="172">
        <v>257.09279593543488</v>
      </c>
      <c r="AK25" s="173">
        <v>4895.5615507298162</v>
      </c>
      <c r="AL25" s="171">
        <v>0</v>
      </c>
      <c r="AM25" s="172">
        <v>-901.01300000000003</v>
      </c>
      <c r="AN25" s="171">
        <f t="shared" si="3"/>
        <v>14208.805306921162</v>
      </c>
      <c r="AP25" s="171"/>
      <c r="AQ25" s="175">
        <v>8732.1720133217514</v>
      </c>
      <c r="AR25" s="173"/>
      <c r="AS25" s="172">
        <v>-201.19253104191006</v>
      </c>
      <c r="AT25" s="174">
        <v>5195.6482626885572</v>
      </c>
      <c r="AU25" s="171">
        <v>0</v>
      </c>
      <c r="AV25" s="172">
        <v>-1017.6180000000001</v>
      </c>
      <c r="AW25" s="171">
        <f t="shared" si="4"/>
        <v>12709.009744968398</v>
      </c>
      <c r="AX25" s="171"/>
      <c r="AY25" s="164">
        <v>9311.8930524378793</v>
      </c>
      <c r="AZ25" s="173"/>
      <c r="BA25" s="164">
        <v>-60.850302704078295</v>
      </c>
      <c r="BB25" s="164">
        <v>5584.2391940555017</v>
      </c>
      <c r="BC25" s="171">
        <v>0</v>
      </c>
      <c r="BD25" s="172">
        <f t="shared" si="5"/>
        <v>-1017.6180000000001</v>
      </c>
      <c r="BE25" s="171">
        <f t="shared" si="6"/>
        <v>13817.663943789301</v>
      </c>
      <c r="BF25" s="171"/>
      <c r="BG25" s="164">
        <v>3630.017844328911</v>
      </c>
      <c r="BH25" s="173">
        <v>-2664.2241675631344</v>
      </c>
      <c r="BI25" s="173">
        <v>-3630.8402634158215</v>
      </c>
      <c r="BJ25" s="164">
        <v>1699.014673805365</v>
      </c>
      <c r="BK25" s="171">
        <v>0</v>
      </c>
      <c r="BL25" s="172">
        <f t="shared" si="7"/>
        <v>-1017.6180000000001</v>
      </c>
      <c r="BM25" s="171">
        <f t="shared" si="8"/>
        <v>-1983.6499128446799</v>
      </c>
      <c r="BN25" s="171"/>
      <c r="BO25" s="164">
        <v>3623.087528295408</v>
      </c>
      <c r="BP25" s="173">
        <f t="shared" si="9"/>
        <v>-2664.2241675631344</v>
      </c>
      <c r="BQ25" s="173">
        <v>-3500.0640348131469</v>
      </c>
      <c r="BR25" s="164">
        <v>1743.6739066631892</v>
      </c>
      <c r="BS25" s="171">
        <v>0</v>
      </c>
      <c r="BT25" s="172">
        <f t="shared" si="10"/>
        <v>-1017.6180000000001</v>
      </c>
      <c r="BU25" s="171">
        <f t="shared" si="11"/>
        <v>-1815.1447674176843</v>
      </c>
      <c r="BV25" s="171"/>
      <c r="BW25" s="164">
        <v>3489.2281167619412</v>
      </c>
      <c r="BX25" s="173">
        <f t="shared" si="12"/>
        <v>-2664.2241675631344</v>
      </c>
      <c r="BY25" s="173">
        <v>-3369.7751146549394</v>
      </c>
      <c r="BZ25" s="164">
        <v>1795.0767064512936</v>
      </c>
      <c r="CA25" s="171">
        <v>0</v>
      </c>
      <c r="CB25" s="172">
        <f t="shared" si="13"/>
        <v>-1017.6180000000001</v>
      </c>
      <c r="CC25" s="171">
        <f t="shared" si="14"/>
        <v>-1767.3124590048392</v>
      </c>
      <c r="CD25" s="213">
        <v>9452</v>
      </c>
      <c r="CE25" s="210">
        <f t="shared" si="15"/>
        <v>1503.2591310750277</v>
      </c>
      <c r="CF25" s="164">
        <f t="shared" si="16"/>
        <v>1344.5841879991956</v>
      </c>
      <c r="CG25" s="164">
        <f t="shared" si="17"/>
        <v>1461.8772687039041</v>
      </c>
      <c r="CH25" s="164">
        <f t="shared" si="18"/>
        <v>-209.86562768140919</v>
      </c>
      <c r="CI25" s="164">
        <f t="shared" si="19"/>
        <v>-192.03816836835423</v>
      </c>
      <c r="CJ25" s="164">
        <f t="shared" si="20"/>
        <v>-186.97761944613194</v>
      </c>
      <c r="CK25" s="210">
        <f t="shared" si="21"/>
        <v>-158.67494307583206</v>
      </c>
      <c r="CL25" s="164">
        <f t="shared" si="22"/>
        <v>117.29308070470847</v>
      </c>
      <c r="CM25" s="164">
        <f t="shared" si="23"/>
        <v>-1671.7428963853133</v>
      </c>
      <c r="CN25" s="164">
        <f t="shared" si="24"/>
        <v>17.827459313054959</v>
      </c>
      <c r="CO25" s="164">
        <f t="shared" si="25"/>
        <v>5.0605489222222957</v>
      </c>
    </row>
    <row r="26" spans="1:93" ht="14.4" x14ac:dyDescent="0.3">
      <c r="A26" s="167">
        <v>52</v>
      </c>
      <c r="B26" s="166" t="s">
        <v>627</v>
      </c>
      <c r="C26" s="171"/>
      <c r="D26" s="171"/>
      <c r="E26" s="171"/>
      <c r="F26" s="171"/>
      <c r="G26" s="171"/>
      <c r="H26" s="171">
        <v>7727</v>
      </c>
      <c r="I26" s="171"/>
      <c r="J26" s="171"/>
      <c r="K26" s="171"/>
      <c r="L26" s="171"/>
      <c r="M26" s="171"/>
      <c r="N26" s="171">
        <v>8085</v>
      </c>
      <c r="O26" s="171"/>
      <c r="P26" s="171"/>
      <c r="Q26" s="171"/>
      <c r="R26" s="171"/>
      <c r="S26" s="171"/>
      <c r="T26" s="171">
        <v>8110</v>
      </c>
      <c r="U26" s="171"/>
      <c r="V26" s="171"/>
      <c r="W26" s="171"/>
      <c r="X26" s="171"/>
      <c r="Y26" s="171"/>
      <c r="Z26" s="171">
        <v>8389</v>
      </c>
      <c r="AA26" s="171"/>
      <c r="AB26" s="171"/>
      <c r="AC26" s="171"/>
      <c r="AD26" s="171"/>
      <c r="AE26" s="171"/>
      <c r="AF26" s="171">
        <v>8860</v>
      </c>
      <c r="AG26" s="171"/>
      <c r="AH26" s="175">
        <v>7937.0615747049605</v>
      </c>
      <c r="AI26" s="173"/>
      <c r="AJ26" s="172">
        <v>39.078704018920568</v>
      </c>
      <c r="AK26" s="173">
        <v>1516.7790325738483</v>
      </c>
      <c r="AL26" s="171">
        <v>0</v>
      </c>
      <c r="AM26" s="172">
        <v>222.37799999999999</v>
      </c>
      <c r="AN26" s="171">
        <f t="shared" si="3"/>
        <v>9715.2973112977306</v>
      </c>
      <c r="AP26" s="171"/>
      <c r="AQ26" s="175">
        <v>7910.9907041375709</v>
      </c>
      <c r="AR26" s="173"/>
      <c r="AS26" s="172">
        <v>-30.214770605432115</v>
      </c>
      <c r="AT26" s="174">
        <v>1615.0366395535757</v>
      </c>
      <c r="AU26" s="171">
        <v>0</v>
      </c>
      <c r="AV26" s="172">
        <v>153.67599999999999</v>
      </c>
      <c r="AW26" s="171">
        <f t="shared" si="4"/>
        <v>9649.4885730857131</v>
      </c>
      <c r="AX26" s="171"/>
      <c r="AY26" s="164">
        <v>8188.1225433812469</v>
      </c>
      <c r="AZ26" s="173"/>
      <c r="BA26" s="164">
        <v>-9.2862339800387108</v>
      </c>
      <c r="BB26" s="164">
        <v>1739.9870315024091</v>
      </c>
      <c r="BC26" s="171">
        <v>0</v>
      </c>
      <c r="BD26" s="172">
        <f t="shared" si="5"/>
        <v>153.67599999999999</v>
      </c>
      <c r="BE26" s="171">
        <f t="shared" si="6"/>
        <v>10072.499340903618</v>
      </c>
      <c r="BF26" s="171"/>
      <c r="BG26" s="164">
        <v>2150.4608580009417</v>
      </c>
      <c r="BH26" s="173">
        <v>407.34669706412149</v>
      </c>
      <c r="BI26" s="173">
        <v>195.4557123978046</v>
      </c>
      <c r="BJ26" s="164">
        <v>549.78550725093316</v>
      </c>
      <c r="BK26" s="171">
        <v>0</v>
      </c>
      <c r="BL26" s="172">
        <f t="shared" si="7"/>
        <v>153.67599999999999</v>
      </c>
      <c r="BM26" s="171">
        <f t="shared" si="8"/>
        <v>3456.7247747138013</v>
      </c>
      <c r="BN26" s="171"/>
      <c r="BO26" s="164">
        <v>2056.6577517496007</v>
      </c>
      <c r="BP26" s="173">
        <f t="shared" si="9"/>
        <v>407.34669706412149</v>
      </c>
      <c r="BQ26" s="173">
        <v>156.53238172442769</v>
      </c>
      <c r="BR26" s="164">
        <v>564.82435947940689</v>
      </c>
      <c r="BS26" s="171">
        <v>0</v>
      </c>
      <c r="BT26" s="172">
        <f t="shared" si="10"/>
        <v>153.67599999999999</v>
      </c>
      <c r="BU26" s="171">
        <f t="shared" si="11"/>
        <v>3339.0371900175564</v>
      </c>
      <c r="BV26" s="171"/>
      <c r="BW26" s="164">
        <v>1962.046550313363</v>
      </c>
      <c r="BX26" s="173">
        <f t="shared" si="12"/>
        <v>407.34669706412149</v>
      </c>
      <c r="BY26" s="173">
        <v>117.48490391454236</v>
      </c>
      <c r="BZ26" s="164">
        <v>581.09300782880121</v>
      </c>
      <c r="CA26" s="171">
        <v>0</v>
      </c>
      <c r="CB26" s="172">
        <f t="shared" si="13"/>
        <v>153.67599999999999</v>
      </c>
      <c r="CC26" s="171">
        <f t="shared" si="14"/>
        <v>3221.6471591208278</v>
      </c>
      <c r="CD26" s="213">
        <v>2408</v>
      </c>
      <c r="CE26" s="210">
        <f t="shared" si="15"/>
        <v>4034.5919066851043</v>
      </c>
      <c r="CF26" s="164">
        <f t="shared" si="16"/>
        <v>4007.2626964641663</v>
      </c>
      <c r="CG26" s="164">
        <f t="shared" si="17"/>
        <v>4182.9316199765854</v>
      </c>
      <c r="CH26" s="164">
        <f t="shared" si="18"/>
        <v>1435.5169330206816</v>
      </c>
      <c r="CI26" s="164">
        <f t="shared" si="19"/>
        <v>1386.6433513361944</v>
      </c>
      <c r="CJ26" s="164">
        <f t="shared" si="20"/>
        <v>1337.8933385053272</v>
      </c>
      <c r="CK26" s="210">
        <f t="shared" si="21"/>
        <v>-27.329210220937966</v>
      </c>
      <c r="CL26" s="164">
        <f t="shared" si="22"/>
        <v>175.66892351241904</v>
      </c>
      <c r="CM26" s="164">
        <f t="shared" si="23"/>
        <v>-2747.4146869559036</v>
      </c>
      <c r="CN26" s="164">
        <f t="shared" si="24"/>
        <v>-48.873581684487135</v>
      </c>
      <c r="CO26" s="164">
        <f t="shared" si="25"/>
        <v>-48.750012830867263</v>
      </c>
    </row>
    <row r="27" spans="1:93" ht="14.4" x14ac:dyDescent="0.3">
      <c r="A27" s="167">
        <v>61</v>
      </c>
      <c r="B27" s="166" t="s">
        <v>626</v>
      </c>
      <c r="C27" s="171"/>
      <c r="D27" s="171"/>
      <c r="E27" s="171"/>
      <c r="F27" s="171"/>
      <c r="G27" s="171"/>
      <c r="H27" s="171">
        <v>39912</v>
      </c>
      <c r="I27" s="171"/>
      <c r="J27" s="171"/>
      <c r="K27" s="171"/>
      <c r="L27" s="171"/>
      <c r="M27" s="171"/>
      <c r="N27" s="171">
        <v>41928</v>
      </c>
      <c r="O27" s="171"/>
      <c r="P27" s="171"/>
      <c r="Q27" s="171"/>
      <c r="R27" s="171"/>
      <c r="S27" s="171"/>
      <c r="T27" s="171">
        <v>40152</v>
      </c>
      <c r="U27" s="171"/>
      <c r="V27" s="171"/>
      <c r="W27" s="171"/>
      <c r="X27" s="171"/>
      <c r="Y27" s="171"/>
      <c r="Z27" s="171">
        <v>39953</v>
      </c>
      <c r="AA27" s="171"/>
      <c r="AB27" s="171"/>
      <c r="AC27" s="171"/>
      <c r="AD27" s="171"/>
      <c r="AE27" s="171"/>
      <c r="AF27" s="171">
        <v>40832</v>
      </c>
      <c r="AG27" s="171"/>
      <c r="AH27" s="175">
        <v>38974.333614233132</v>
      </c>
      <c r="AI27" s="173"/>
      <c r="AJ27" s="172">
        <v>303.97872964914905</v>
      </c>
      <c r="AK27" s="173">
        <v>8182.7838227887341</v>
      </c>
      <c r="AL27" s="171">
        <v>0</v>
      </c>
      <c r="AM27" s="172">
        <v>871.98400000000004</v>
      </c>
      <c r="AN27" s="171">
        <f t="shared" si="3"/>
        <v>48333.08016667101</v>
      </c>
      <c r="AP27" s="171"/>
      <c r="AQ27" s="175">
        <v>37606.568779285706</v>
      </c>
      <c r="AR27" s="173"/>
      <c r="AS27" s="172">
        <v>-235.82738250876213</v>
      </c>
      <c r="AT27" s="174">
        <v>8756.5002681750175</v>
      </c>
      <c r="AU27" s="171">
        <v>0</v>
      </c>
      <c r="AV27" s="172">
        <v>302.20299999999997</v>
      </c>
      <c r="AW27" s="171">
        <f t="shared" si="4"/>
        <v>46429.444664951967</v>
      </c>
      <c r="AX27" s="171"/>
      <c r="AY27" s="164">
        <v>39545.958972825996</v>
      </c>
      <c r="AZ27" s="173"/>
      <c r="BA27" s="164">
        <v>-72.700896531446091</v>
      </c>
      <c r="BB27" s="164">
        <v>9540.4474832942142</v>
      </c>
      <c r="BC27" s="171">
        <v>0</v>
      </c>
      <c r="BD27" s="172">
        <f t="shared" si="5"/>
        <v>302.20299999999997</v>
      </c>
      <c r="BE27" s="171">
        <f t="shared" si="6"/>
        <v>49315.908559588766</v>
      </c>
      <c r="BF27" s="171"/>
      <c r="BG27" s="164">
        <v>4934.3224149957423</v>
      </c>
      <c r="BH27" s="173">
        <v>1592.2149832149187</v>
      </c>
      <c r="BI27" s="173">
        <v>2190.2431585888107</v>
      </c>
      <c r="BJ27" s="164">
        <v>3028.3744058749153</v>
      </c>
      <c r="BK27" s="171">
        <v>0</v>
      </c>
      <c r="BL27" s="172">
        <f t="shared" si="7"/>
        <v>302.20299999999997</v>
      </c>
      <c r="BM27" s="171">
        <f t="shared" si="8"/>
        <v>12047.357962674387</v>
      </c>
      <c r="BN27" s="171"/>
      <c r="BO27" s="164">
        <v>4637.373174200321</v>
      </c>
      <c r="BP27" s="173">
        <f t="shared" si="9"/>
        <v>1592.2149832149187</v>
      </c>
      <c r="BQ27" s="173">
        <v>1918.6850376117627</v>
      </c>
      <c r="BR27" s="164">
        <v>3114.7366028133183</v>
      </c>
      <c r="BS27" s="171">
        <v>0</v>
      </c>
      <c r="BT27" s="172">
        <f t="shared" si="10"/>
        <v>302.20299999999997</v>
      </c>
      <c r="BU27" s="171">
        <f t="shared" si="11"/>
        <v>11565.21279784032</v>
      </c>
      <c r="BV27" s="171"/>
      <c r="BW27" s="164">
        <v>4273.1116307065449</v>
      </c>
      <c r="BX27" s="173">
        <f t="shared" si="12"/>
        <v>1592.2149832149187</v>
      </c>
      <c r="BY27" s="173">
        <v>1646.2607738218653</v>
      </c>
      <c r="BZ27" s="164">
        <v>3212.4240687321239</v>
      </c>
      <c r="CA27" s="171">
        <v>0</v>
      </c>
      <c r="CB27" s="172">
        <f t="shared" si="13"/>
        <v>302.20299999999997</v>
      </c>
      <c r="CC27" s="171">
        <f t="shared" si="14"/>
        <v>11026.214456475453</v>
      </c>
      <c r="CD27" s="213">
        <v>16800</v>
      </c>
      <c r="CE27" s="210">
        <f t="shared" si="15"/>
        <v>2876.9690575399409</v>
      </c>
      <c r="CF27" s="164">
        <f t="shared" si="16"/>
        <v>2763.6574205328552</v>
      </c>
      <c r="CG27" s="164">
        <f t="shared" si="17"/>
        <v>2935.4707475945693</v>
      </c>
      <c r="CH27" s="164">
        <f t="shared" si="18"/>
        <v>717.10464063538018</v>
      </c>
      <c r="CI27" s="164">
        <f t="shared" si="19"/>
        <v>688.40552368097144</v>
      </c>
      <c r="CJ27" s="164">
        <f t="shared" si="20"/>
        <v>656.3222890759198</v>
      </c>
      <c r="CK27" s="210">
        <f t="shared" si="21"/>
        <v>-113.31163700708566</v>
      </c>
      <c r="CL27" s="164">
        <f t="shared" si="22"/>
        <v>171.81332706171406</v>
      </c>
      <c r="CM27" s="164">
        <f t="shared" si="23"/>
        <v>-2218.366106959189</v>
      </c>
      <c r="CN27" s="164">
        <f t="shared" si="24"/>
        <v>-28.699116954408737</v>
      </c>
      <c r="CO27" s="164">
        <f t="shared" si="25"/>
        <v>-32.083234605051643</v>
      </c>
    </row>
    <row r="28" spans="1:93" ht="14.4" x14ac:dyDescent="0.3">
      <c r="A28" s="167">
        <v>69</v>
      </c>
      <c r="B28" s="166" t="s">
        <v>625</v>
      </c>
      <c r="C28" s="171"/>
      <c r="D28" s="171"/>
      <c r="E28" s="171"/>
      <c r="F28" s="171"/>
      <c r="G28" s="171"/>
      <c r="H28" s="171">
        <v>23465</v>
      </c>
      <c r="I28" s="171"/>
      <c r="J28" s="171"/>
      <c r="K28" s="171"/>
      <c r="L28" s="171"/>
      <c r="M28" s="171"/>
      <c r="N28" s="171">
        <v>23805</v>
      </c>
      <c r="O28" s="171"/>
      <c r="P28" s="171"/>
      <c r="Q28" s="171"/>
      <c r="R28" s="171"/>
      <c r="S28" s="171"/>
      <c r="T28" s="171">
        <v>23620</v>
      </c>
      <c r="U28" s="171"/>
      <c r="V28" s="171"/>
      <c r="W28" s="171"/>
      <c r="X28" s="171"/>
      <c r="Y28" s="171"/>
      <c r="Z28" s="171">
        <v>23467</v>
      </c>
      <c r="AA28" s="171"/>
      <c r="AB28" s="171"/>
      <c r="AC28" s="171"/>
      <c r="AD28" s="171"/>
      <c r="AE28" s="171"/>
      <c r="AF28" s="171">
        <v>23313</v>
      </c>
      <c r="AG28" s="171"/>
      <c r="AH28" s="175">
        <v>22326.778019664525</v>
      </c>
      <c r="AI28" s="173"/>
      <c r="AJ28" s="172">
        <v>115.40531050244819</v>
      </c>
      <c r="AK28" s="173">
        <v>3732.889701110802</v>
      </c>
      <c r="AL28" s="171">
        <v>970</v>
      </c>
      <c r="AM28" s="172">
        <v>510.68200000000002</v>
      </c>
      <c r="AN28" s="171">
        <f t="shared" si="3"/>
        <v>27655.755031277775</v>
      </c>
      <c r="AP28" s="171"/>
      <c r="AQ28" s="175">
        <v>21563.236498270937</v>
      </c>
      <c r="AR28" s="173"/>
      <c r="AS28" s="172">
        <v>-89.627235043268115</v>
      </c>
      <c r="AT28" s="174">
        <v>3987.2774871050256</v>
      </c>
      <c r="AU28" s="171">
        <v>0</v>
      </c>
      <c r="AV28" s="172">
        <v>70.977999999999994</v>
      </c>
      <c r="AW28" s="171">
        <f t="shared" si="4"/>
        <v>25531.864750332694</v>
      </c>
      <c r="AX28" s="171"/>
      <c r="AY28" s="164">
        <v>21942.152674095349</v>
      </c>
      <c r="AZ28" s="173"/>
      <c r="BA28" s="164">
        <v>-27.630363255893641</v>
      </c>
      <c r="BB28" s="164">
        <v>4321.6451707376718</v>
      </c>
      <c r="BC28" s="171">
        <v>0</v>
      </c>
      <c r="BD28" s="172">
        <f t="shared" si="5"/>
        <v>70.977999999999994</v>
      </c>
      <c r="BE28" s="171">
        <f t="shared" si="6"/>
        <v>26307.145481577129</v>
      </c>
      <c r="BF28" s="171"/>
      <c r="BG28" s="164">
        <v>7657.0162307802939</v>
      </c>
      <c r="BH28" s="173">
        <v>-1743.0708984745363</v>
      </c>
      <c r="BI28" s="173">
        <v>-1873.1908869903702</v>
      </c>
      <c r="BJ28" s="164">
        <v>1374.2876703089084</v>
      </c>
      <c r="BK28" s="171">
        <v>0</v>
      </c>
      <c r="BL28" s="172">
        <f t="shared" si="7"/>
        <v>70.977999999999994</v>
      </c>
      <c r="BM28" s="171">
        <f t="shared" si="8"/>
        <v>5486.0201156242965</v>
      </c>
      <c r="BN28" s="171"/>
      <c r="BO28" s="164">
        <v>7648.9337419608819</v>
      </c>
      <c r="BP28" s="173">
        <f t="shared" si="9"/>
        <v>-1743.0708984745363</v>
      </c>
      <c r="BQ28" s="173">
        <v>-1777.7790299819014</v>
      </c>
      <c r="BR28" s="164">
        <v>1413.7596634335305</v>
      </c>
      <c r="BS28" s="171">
        <v>0</v>
      </c>
      <c r="BT28" s="172">
        <f t="shared" si="10"/>
        <v>70.977999999999994</v>
      </c>
      <c r="BU28" s="171">
        <f t="shared" si="11"/>
        <v>5612.8214769379747</v>
      </c>
      <c r="BV28" s="171"/>
      <c r="BW28" s="164">
        <v>7384.6605092088448</v>
      </c>
      <c r="BX28" s="173">
        <f t="shared" si="12"/>
        <v>-1743.0708984745363</v>
      </c>
      <c r="BY28" s="173">
        <v>-1682.7227039756594</v>
      </c>
      <c r="BZ28" s="164">
        <v>1456.8947860206924</v>
      </c>
      <c r="CA28" s="171">
        <v>0</v>
      </c>
      <c r="CB28" s="172">
        <f t="shared" si="13"/>
        <v>70.977999999999994</v>
      </c>
      <c r="CC28" s="171">
        <f t="shared" si="14"/>
        <v>5486.7396927793416</v>
      </c>
      <c r="CD28" s="213">
        <v>6896</v>
      </c>
      <c r="CE28" s="210">
        <f t="shared" si="15"/>
        <v>4010.4053119602345</v>
      </c>
      <c r="CF28" s="164">
        <f t="shared" si="16"/>
        <v>3702.4165821248107</v>
      </c>
      <c r="CG28" s="164">
        <f t="shared" si="17"/>
        <v>3814.841282131254</v>
      </c>
      <c r="CH28" s="164">
        <f t="shared" si="18"/>
        <v>795.53655969029819</v>
      </c>
      <c r="CI28" s="164">
        <f t="shared" si="19"/>
        <v>813.92422809425386</v>
      </c>
      <c r="CJ28" s="164">
        <f t="shared" si="20"/>
        <v>795.64090672554255</v>
      </c>
      <c r="CK28" s="210">
        <f t="shared" si="21"/>
        <v>-307.98872983542378</v>
      </c>
      <c r="CL28" s="164">
        <f t="shared" si="22"/>
        <v>112.42470000644335</v>
      </c>
      <c r="CM28" s="164">
        <f t="shared" si="23"/>
        <v>-3019.3047224409556</v>
      </c>
      <c r="CN28" s="164">
        <f t="shared" si="24"/>
        <v>18.387668403955672</v>
      </c>
      <c r="CO28" s="164">
        <f t="shared" si="25"/>
        <v>-18.283321368711313</v>
      </c>
    </row>
    <row r="29" spans="1:93" ht="14.4" x14ac:dyDescent="0.3">
      <c r="A29" s="167">
        <v>71</v>
      </c>
      <c r="B29" s="166" t="s">
        <v>624</v>
      </c>
      <c r="C29" s="171"/>
      <c r="D29" s="171"/>
      <c r="E29" s="171"/>
      <c r="F29" s="171"/>
      <c r="G29" s="171"/>
      <c r="H29" s="171">
        <v>22139</v>
      </c>
      <c r="I29" s="171"/>
      <c r="J29" s="171"/>
      <c r="K29" s="171"/>
      <c r="L29" s="171"/>
      <c r="M29" s="171"/>
      <c r="N29" s="171">
        <v>22953</v>
      </c>
      <c r="O29" s="171"/>
      <c r="P29" s="171"/>
      <c r="Q29" s="171"/>
      <c r="R29" s="171"/>
      <c r="S29" s="171"/>
      <c r="T29" s="171">
        <v>23997</v>
      </c>
      <c r="U29" s="171"/>
      <c r="V29" s="171"/>
      <c r="W29" s="171"/>
      <c r="X29" s="171"/>
      <c r="Y29" s="171"/>
      <c r="Z29" s="171">
        <v>24524</v>
      </c>
      <c r="AA29" s="171"/>
      <c r="AB29" s="171"/>
      <c r="AC29" s="171"/>
      <c r="AD29" s="171"/>
      <c r="AE29" s="171"/>
      <c r="AF29" s="171">
        <v>24589</v>
      </c>
      <c r="AG29" s="171"/>
      <c r="AH29" s="175">
        <v>22900.260043333201</v>
      </c>
      <c r="AI29" s="173"/>
      <c r="AJ29" s="172">
        <v>101.29314024170522</v>
      </c>
      <c r="AK29" s="173">
        <v>3668.6304714965768</v>
      </c>
      <c r="AL29" s="171">
        <v>0</v>
      </c>
      <c r="AM29" s="172">
        <v>160.596</v>
      </c>
      <c r="AN29" s="171">
        <f t="shared" si="3"/>
        <v>26830.779655071485</v>
      </c>
      <c r="AP29" s="171"/>
      <c r="AQ29" s="175">
        <v>22054.045428799516</v>
      </c>
      <c r="AR29" s="173"/>
      <c r="AS29" s="172">
        <v>-78.655651179516738</v>
      </c>
      <c r="AT29" s="174">
        <v>3914.0884969074823</v>
      </c>
      <c r="AU29" s="171">
        <v>0</v>
      </c>
      <c r="AV29" s="172">
        <v>293.72300000000001</v>
      </c>
      <c r="AW29" s="171">
        <f t="shared" si="4"/>
        <v>26183.201274527484</v>
      </c>
      <c r="AX29" s="171"/>
      <c r="AY29" s="164">
        <v>23692.529317871682</v>
      </c>
      <c r="AZ29" s="173"/>
      <c r="BA29" s="164">
        <v>-24.271707921623143</v>
      </c>
      <c r="BB29" s="164">
        <v>4234.4056054786533</v>
      </c>
      <c r="BC29" s="171">
        <v>0</v>
      </c>
      <c r="BD29" s="172">
        <f t="shared" si="5"/>
        <v>293.72300000000001</v>
      </c>
      <c r="BE29" s="171">
        <f t="shared" si="6"/>
        <v>28196.386215428713</v>
      </c>
      <c r="BF29" s="171"/>
      <c r="BG29" s="164">
        <v>8787.1820356808457</v>
      </c>
      <c r="BH29" s="173">
        <v>407.08382981538233</v>
      </c>
      <c r="BI29" s="173">
        <v>-358.31756259460258</v>
      </c>
      <c r="BJ29" s="164">
        <v>1333.0282670619283</v>
      </c>
      <c r="BK29" s="171">
        <v>0</v>
      </c>
      <c r="BL29" s="172">
        <f t="shared" si="7"/>
        <v>293.72300000000001</v>
      </c>
      <c r="BM29" s="171">
        <f t="shared" si="8"/>
        <v>10462.699569963555</v>
      </c>
      <c r="BN29" s="171"/>
      <c r="BO29" s="164">
        <v>8728.5414900757496</v>
      </c>
      <c r="BP29" s="173">
        <f t="shared" si="9"/>
        <v>407.08382981538233</v>
      </c>
      <c r="BQ29" s="173">
        <v>-266.07410977043497</v>
      </c>
      <c r="BR29" s="164">
        <v>1370.6042675340288</v>
      </c>
      <c r="BS29" s="171">
        <v>0</v>
      </c>
      <c r="BT29" s="172">
        <f t="shared" si="10"/>
        <v>293.72300000000001</v>
      </c>
      <c r="BU29" s="171">
        <f t="shared" si="11"/>
        <v>10533.878477654725</v>
      </c>
      <c r="BV29" s="171"/>
      <c r="BW29" s="164">
        <v>8586.9324891387041</v>
      </c>
      <c r="BX29" s="173">
        <f t="shared" si="12"/>
        <v>407.08382981538233</v>
      </c>
      <c r="BY29" s="173">
        <v>-174.17438159705682</v>
      </c>
      <c r="BZ29" s="164">
        <v>1412.0160536525361</v>
      </c>
      <c r="CA29" s="171">
        <v>0</v>
      </c>
      <c r="CB29" s="172">
        <f t="shared" si="13"/>
        <v>293.72300000000001</v>
      </c>
      <c r="CC29" s="171">
        <f t="shared" si="14"/>
        <v>10525.580991009567</v>
      </c>
      <c r="CD29" s="213">
        <v>6667</v>
      </c>
      <c r="CE29" s="210">
        <f t="shared" si="15"/>
        <v>4024.4157274743493</v>
      </c>
      <c r="CF29" s="164">
        <f t="shared" si="16"/>
        <v>3927.283826987773</v>
      </c>
      <c r="CG29" s="164">
        <f t="shared" si="17"/>
        <v>4229.2464699908078</v>
      </c>
      <c r="CH29" s="164">
        <f t="shared" si="18"/>
        <v>1569.3264691710749</v>
      </c>
      <c r="CI29" s="164">
        <f t="shared" si="19"/>
        <v>1580.0027715096332</v>
      </c>
      <c r="CJ29" s="164">
        <f t="shared" si="20"/>
        <v>1578.758210740898</v>
      </c>
      <c r="CK29" s="210">
        <f t="shared" si="21"/>
        <v>-97.131900486576342</v>
      </c>
      <c r="CL29" s="164">
        <f t="shared" si="22"/>
        <v>301.96264300303483</v>
      </c>
      <c r="CM29" s="164">
        <f t="shared" si="23"/>
        <v>-2659.9200008197331</v>
      </c>
      <c r="CN29" s="164">
        <f t="shared" si="24"/>
        <v>10.676302338558344</v>
      </c>
      <c r="CO29" s="164">
        <f t="shared" si="25"/>
        <v>-1.2445607687352549</v>
      </c>
    </row>
    <row r="30" spans="1:93" ht="14.4" x14ac:dyDescent="0.3">
      <c r="A30" s="167">
        <v>72</v>
      </c>
      <c r="B30" s="166" t="s">
        <v>623</v>
      </c>
      <c r="C30" s="171"/>
      <c r="D30" s="171"/>
      <c r="E30" s="171"/>
      <c r="F30" s="171"/>
      <c r="G30" s="171"/>
      <c r="H30" s="171">
        <v>3397</v>
      </c>
      <c r="I30" s="171"/>
      <c r="J30" s="171"/>
      <c r="K30" s="171"/>
      <c r="L30" s="171"/>
      <c r="M30" s="171"/>
      <c r="N30" s="171">
        <v>3345</v>
      </c>
      <c r="O30" s="171"/>
      <c r="P30" s="171"/>
      <c r="Q30" s="171"/>
      <c r="R30" s="171"/>
      <c r="S30" s="171"/>
      <c r="T30" s="171">
        <v>3476</v>
      </c>
      <c r="U30" s="171"/>
      <c r="V30" s="171"/>
      <c r="W30" s="171"/>
      <c r="X30" s="171"/>
      <c r="Y30" s="171"/>
      <c r="Z30" s="171">
        <v>3446</v>
      </c>
      <c r="AA30" s="171"/>
      <c r="AB30" s="171"/>
      <c r="AC30" s="171"/>
      <c r="AD30" s="171"/>
      <c r="AE30" s="171"/>
      <c r="AF30" s="171">
        <v>3426</v>
      </c>
      <c r="AG30" s="171"/>
      <c r="AH30" s="175">
        <v>3559.5012886396589</v>
      </c>
      <c r="AI30" s="173"/>
      <c r="AJ30" s="172">
        <v>18.760308841768435</v>
      </c>
      <c r="AK30" s="173">
        <v>464.53177322109593</v>
      </c>
      <c r="AL30" s="171">
        <v>0</v>
      </c>
      <c r="AM30" s="172">
        <v>-199.33600000000001</v>
      </c>
      <c r="AN30" s="171">
        <f t="shared" si="3"/>
        <v>3843.4573707025238</v>
      </c>
      <c r="AP30" s="171"/>
      <c r="AQ30" s="175">
        <v>3529.8325331186707</v>
      </c>
      <c r="AR30" s="173"/>
      <c r="AS30" s="172">
        <v>-14.6410724117912</v>
      </c>
      <c r="AT30" s="174">
        <v>494.16244462870299</v>
      </c>
      <c r="AU30" s="171">
        <v>0</v>
      </c>
      <c r="AV30" s="172">
        <v>-258.08600000000001</v>
      </c>
      <c r="AW30" s="171">
        <f t="shared" si="4"/>
        <v>3751.2679053355823</v>
      </c>
      <c r="AX30" s="171"/>
      <c r="AY30" s="164">
        <v>3672.2423151270818</v>
      </c>
      <c r="AZ30" s="173"/>
      <c r="BA30" s="164">
        <v>-4.5306641933959808</v>
      </c>
      <c r="BB30" s="164">
        <v>535.23814059654387</v>
      </c>
      <c r="BC30" s="171">
        <v>0</v>
      </c>
      <c r="BD30" s="172">
        <f t="shared" si="5"/>
        <v>-258.08600000000001</v>
      </c>
      <c r="BE30" s="171">
        <f t="shared" si="6"/>
        <v>3944.8637915302288</v>
      </c>
      <c r="BF30" s="171"/>
      <c r="BG30" s="164">
        <v>1626.6710862308669</v>
      </c>
      <c r="BH30" s="173">
        <v>-268.68274560419167</v>
      </c>
      <c r="BI30" s="173">
        <v>-145.56248258425191</v>
      </c>
      <c r="BJ30" s="164">
        <v>168.69068716396723</v>
      </c>
      <c r="BK30" s="171">
        <v>0</v>
      </c>
      <c r="BL30" s="172">
        <f t="shared" si="7"/>
        <v>-258.08600000000001</v>
      </c>
      <c r="BM30" s="171">
        <f t="shared" si="8"/>
        <v>1123.0305452063903</v>
      </c>
      <c r="BN30" s="171"/>
      <c r="BO30" s="164">
        <v>1628.1686638906556</v>
      </c>
      <c r="BP30" s="173">
        <f t="shared" si="9"/>
        <v>-268.68274560419167</v>
      </c>
      <c r="BQ30" s="173">
        <v>-132.43228358468167</v>
      </c>
      <c r="BR30" s="164">
        <v>172.99161157152469</v>
      </c>
      <c r="BS30" s="171">
        <v>0</v>
      </c>
      <c r="BT30" s="172">
        <f t="shared" si="10"/>
        <v>-258.08600000000001</v>
      </c>
      <c r="BU30" s="171">
        <f t="shared" si="11"/>
        <v>1141.9592462733069</v>
      </c>
      <c r="BV30" s="171"/>
      <c r="BW30" s="164">
        <v>1671.198425665822</v>
      </c>
      <c r="BX30" s="173">
        <f t="shared" si="12"/>
        <v>-268.68274560419167</v>
      </c>
      <c r="BY30" s="173">
        <v>-119.35101134281336</v>
      </c>
      <c r="BZ30" s="164">
        <v>177.98876877203799</v>
      </c>
      <c r="CA30" s="171">
        <v>0</v>
      </c>
      <c r="CB30" s="172">
        <f t="shared" si="13"/>
        <v>-258.08600000000001</v>
      </c>
      <c r="CC30" s="171">
        <f t="shared" si="14"/>
        <v>1203.0674374908549</v>
      </c>
      <c r="CD30" s="213">
        <v>949</v>
      </c>
      <c r="CE30" s="210">
        <f t="shared" si="15"/>
        <v>4050.0077668098247</v>
      </c>
      <c r="CF30" s="164">
        <f t="shared" si="16"/>
        <v>3952.8639676876528</v>
      </c>
      <c r="CG30" s="164">
        <f t="shared" si="17"/>
        <v>4156.8638477663108</v>
      </c>
      <c r="CH30" s="164">
        <f t="shared" si="18"/>
        <v>1183.3830824092627</v>
      </c>
      <c r="CI30" s="164">
        <f t="shared" si="19"/>
        <v>1203.3290266315141</v>
      </c>
      <c r="CJ30" s="164">
        <f t="shared" si="20"/>
        <v>1267.721219695316</v>
      </c>
      <c r="CK30" s="210">
        <f t="shared" si="21"/>
        <v>-97.143799122171913</v>
      </c>
      <c r="CL30" s="164">
        <f t="shared" si="22"/>
        <v>203.99988007865795</v>
      </c>
      <c r="CM30" s="164">
        <f t="shared" si="23"/>
        <v>-2973.4807653570479</v>
      </c>
      <c r="CN30" s="164">
        <f t="shared" si="24"/>
        <v>19.945944222251455</v>
      </c>
      <c r="CO30" s="164">
        <f t="shared" si="25"/>
        <v>64.392193063801869</v>
      </c>
    </row>
    <row r="31" spans="1:93" ht="14.4" x14ac:dyDescent="0.3">
      <c r="A31" s="167">
        <v>74</v>
      </c>
      <c r="B31" s="166" t="s">
        <v>622</v>
      </c>
      <c r="C31" s="171"/>
      <c r="D31" s="171"/>
      <c r="E31" s="171"/>
      <c r="F31" s="171"/>
      <c r="G31" s="171"/>
      <c r="H31" s="171">
        <v>3604</v>
      </c>
      <c r="I31" s="171"/>
      <c r="J31" s="171"/>
      <c r="K31" s="171"/>
      <c r="L31" s="171"/>
      <c r="M31" s="171"/>
      <c r="N31" s="171">
        <v>3921</v>
      </c>
      <c r="O31" s="171"/>
      <c r="P31" s="171"/>
      <c r="Q31" s="171"/>
      <c r="R31" s="171"/>
      <c r="S31" s="171"/>
      <c r="T31" s="171">
        <v>4155</v>
      </c>
      <c r="U31" s="171"/>
      <c r="V31" s="171"/>
      <c r="W31" s="171"/>
      <c r="X31" s="171"/>
      <c r="Y31" s="171"/>
      <c r="Z31" s="171">
        <v>4327</v>
      </c>
      <c r="AA31" s="171"/>
      <c r="AB31" s="171"/>
      <c r="AC31" s="171"/>
      <c r="AD31" s="171"/>
      <c r="AE31" s="171"/>
      <c r="AF31" s="171">
        <v>4149</v>
      </c>
      <c r="AG31" s="171"/>
      <c r="AH31" s="175">
        <v>4224.2391980563443</v>
      </c>
      <c r="AI31" s="173"/>
      <c r="AJ31" s="172">
        <v>18.858311770258247</v>
      </c>
      <c r="AK31" s="173">
        <v>740.02796346781849</v>
      </c>
      <c r="AL31" s="171">
        <v>160</v>
      </c>
      <c r="AM31" s="172">
        <v>-285.83</v>
      </c>
      <c r="AN31" s="171">
        <f t="shared" si="3"/>
        <v>4857.2954732944208</v>
      </c>
      <c r="AP31" s="171"/>
      <c r="AQ31" s="175">
        <v>4010.0509055249299</v>
      </c>
      <c r="AR31" s="173"/>
      <c r="AS31" s="172">
        <v>-14.500641813030951</v>
      </c>
      <c r="AT31" s="174">
        <v>791.53002980122358</v>
      </c>
      <c r="AU31" s="171">
        <v>0</v>
      </c>
      <c r="AV31" s="172">
        <v>-296.887</v>
      </c>
      <c r="AW31" s="171">
        <f t="shared" si="4"/>
        <v>4490.1932935131226</v>
      </c>
      <c r="AX31" s="171"/>
      <c r="AY31" s="164">
        <v>4290.8521988550738</v>
      </c>
      <c r="AZ31" s="173"/>
      <c r="BA31" s="164">
        <v>-4.4342110528096725</v>
      </c>
      <c r="BB31" s="164">
        <v>859.90103995028619</v>
      </c>
      <c r="BC31" s="171">
        <v>0</v>
      </c>
      <c r="BD31" s="172">
        <f t="shared" si="5"/>
        <v>-296.887</v>
      </c>
      <c r="BE31" s="171">
        <f t="shared" si="6"/>
        <v>4849.4320277525503</v>
      </c>
      <c r="BF31" s="171"/>
      <c r="BG31" s="164">
        <v>989.88282317572464</v>
      </c>
      <c r="BH31" s="173">
        <v>116.17259583826937</v>
      </c>
      <c r="BI31" s="173">
        <v>24.973181805348645</v>
      </c>
      <c r="BJ31" s="164">
        <v>274.01177209460604</v>
      </c>
      <c r="BK31" s="171">
        <v>0</v>
      </c>
      <c r="BL31" s="172">
        <f t="shared" si="7"/>
        <v>-296.887</v>
      </c>
      <c r="BM31" s="171">
        <f t="shared" si="8"/>
        <v>1108.1533729139485</v>
      </c>
      <c r="BN31" s="171"/>
      <c r="BO31" s="164">
        <v>1024.4101970002416</v>
      </c>
      <c r="BP31" s="173">
        <f t="shared" si="9"/>
        <v>116.17259583826937</v>
      </c>
      <c r="BQ31" s="173">
        <v>7.1440980292959777</v>
      </c>
      <c r="BR31" s="164">
        <v>281.72433191029285</v>
      </c>
      <c r="BS31" s="171">
        <v>0</v>
      </c>
      <c r="BT31" s="172">
        <f t="shared" si="10"/>
        <v>-296.887</v>
      </c>
      <c r="BU31" s="171">
        <f t="shared" si="11"/>
        <v>1132.5642227781</v>
      </c>
      <c r="BV31" s="171"/>
      <c r="BW31" s="164">
        <v>1024.5971245277865</v>
      </c>
      <c r="BX31" s="173">
        <f t="shared" si="12"/>
        <v>116.17259583826937</v>
      </c>
      <c r="BY31" s="173">
        <v>1.9014881897734353</v>
      </c>
      <c r="BZ31" s="164">
        <v>290.18743760413105</v>
      </c>
      <c r="CA31" s="171">
        <v>0</v>
      </c>
      <c r="CB31" s="172">
        <f t="shared" si="13"/>
        <v>-296.887</v>
      </c>
      <c r="CC31" s="171">
        <f t="shared" si="14"/>
        <v>1135.9716461599605</v>
      </c>
      <c r="CD31" s="213">
        <v>1103</v>
      </c>
      <c r="CE31" s="210">
        <f t="shared" si="15"/>
        <v>4403.7130310919501</v>
      </c>
      <c r="CF31" s="164">
        <f t="shared" si="16"/>
        <v>4070.8914719067297</v>
      </c>
      <c r="CG31" s="164">
        <f t="shared" si="17"/>
        <v>4396.5838873549865</v>
      </c>
      <c r="CH31" s="164">
        <f t="shared" si="18"/>
        <v>1004.6721422610593</v>
      </c>
      <c r="CI31" s="164">
        <f t="shared" si="19"/>
        <v>1026.8034658006347</v>
      </c>
      <c r="CJ31" s="164">
        <f t="shared" si="20"/>
        <v>1029.8926982411247</v>
      </c>
      <c r="CK31" s="210">
        <f t="shared" si="21"/>
        <v>-332.82155918522039</v>
      </c>
      <c r="CL31" s="164">
        <f t="shared" si="22"/>
        <v>325.69241544825672</v>
      </c>
      <c r="CM31" s="164">
        <f t="shared" si="23"/>
        <v>-3391.911745093927</v>
      </c>
      <c r="CN31" s="164">
        <f t="shared" si="24"/>
        <v>22.131323539575419</v>
      </c>
      <c r="CO31" s="164">
        <f t="shared" si="25"/>
        <v>3.0892324404899227</v>
      </c>
    </row>
    <row r="32" spans="1:93" ht="14.4" x14ac:dyDescent="0.3">
      <c r="A32" s="167">
        <v>75</v>
      </c>
      <c r="B32" s="166" t="s">
        <v>621</v>
      </c>
      <c r="C32" s="171"/>
      <c r="D32" s="171"/>
      <c r="E32" s="171"/>
      <c r="F32" s="171"/>
      <c r="G32" s="171"/>
      <c r="H32" s="171">
        <v>34183</v>
      </c>
      <c r="I32" s="171"/>
      <c r="J32" s="171"/>
      <c r="K32" s="171"/>
      <c r="L32" s="171"/>
      <c r="M32" s="171"/>
      <c r="N32" s="171">
        <v>37167</v>
      </c>
      <c r="O32" s="171"/>
      <c r="P32" s="171"/>
      <c r="Q32" s="171"/>
      <c r="R32" s="171"/>
      <c r="S32" s="171"/>
      <c r="T32" s="171">
        <v>37419</v>
      </c>
      <c r="U32" s="171"/>
      <c r="V32" s="171"/>
      <c r="W32" s="171"/>
      <c r="X32" s="171"/>
      <c r="Y32" s="171"/>
      <c r="Z32" s="171">
        <v>37357</v>
      </c>
      <c r="AA32" s="171"/>
      <c r="AB32" s="171"/>
      <c r="AC32" s="171"/>
      <c r="AD32" s="171"/>
      <c r="AE32" s="171"/>
      <c r="AF32" s="171">
        <v>38153</v>
      </c>
      <c r="AG32" s="171"/>
      <c r="AH32" s="175">
        <v>39570.941875184726</v>
      </c>
      <c r="AI32" s="173"/>
      <c r="AJ32" s="172">
        <v>418.41449425302801</v>
      </c>
      <c r="AK32" s="173">
        <v>8734.4609669895362</v>
      </c>
      <c r="AL32" s="171">
        <v>0</v>
      </c>
      <c r="AM32" s="172">
        <v>-1824.1469999999999</v>
      </c>
      <c r="AN32" s="171">
        <f t="shared" si="3"/>
        <v>46899.670336427291</v>
      </c>
      <c r="AP32" s="171"/>
      <c r="AQ32" s="175">
        <v>34257.375743686869</v>
      </c>
      <c r="AR32" s="173"/>
      <c r="AS32" s="172">
        <v>-322.31299139151969</v>
      </c>
      <c r="AT32" s="174">
        <v>9362.6264510551955</v>
      </c>
      <c r="AU32" s="171">
        <v>0</v>
      </c>
      <c r="AV32" s="172">
        <v>-1778.7729999999999</v>
      </c>
      <c r="AW32" s="171">
        <f t="shared" si="4"/>
        <v>41518.916203350542</v>
      </c>
      <c r="AX32" s="171"/>
      <c r="AY32" s="164">
        <v>33869.489452658083</v>
      </c>
      <c r="AZ32" s="173"/>
      <c r="BA32" s="164">
        <v>-98.937461027595944</v>
      </c>
      <c r="BB32" s="164">
        <v>10199.075099909889</v>
      </c>
      <c r="BC32" s="171">
        <v>0</v>
      </c>
      <c r="BD32" s="172">
        <f t="shared" si="5"/>
        <v>-1778.7729999999999</v>
      </c>
      <c r="BE32" s="171">
        <f t="shared" si="6"/>
        <v>42190.854091540372</v>
      </c>
      <c r="BF32" s="171"/>
      <c r="BG32" s="164">
        <v>651.12323480666691</v>
      </c>
      <c r="BH32" s="173">
        <v>532.28264930335922</v>
      </c>
      <c r="BI32" s="173">
        <v>1915.8692612089567</v>
      </c>
      <c r="BJ32" s="164">
        <v>3265.4169079379112</v>
      </c>
      <c r="BK32" s="171">
        <v>0</v>
      </c>
      <c r="BL32" s="172">
        <f t="shared" si="7"/>
        <v>-1778.7729999999999</v>
      </c>
      <c r="BM32" s="171">
        <f t="shared" si="8"/>
        <v>4585.9190532568946</v>
      </c>
      <c r="BN32" s="171"/>
      <c r="BO32" s="164">
        <v>917.3507169508124</v>
      </c>
      <c r="BP32" s="173">
        <f t="shared" si="9"/>
        <v>532.28264930335922</v>
      </c>
      <c r="BQ32" s="173">
        <v>1594.5739772410514</v>
      </c>
      <c r="BR32" s="164">
        <v>3361.9513173942182</v>
      </c>
      <c r="BS32" s="171">
        <v>0</v>
      </c>
      <c r="BT32" s="172">
        <f t="shared" si="10"/>
        <v>-1778.7729999999999</v>
      </c>
      <c r="BU32" s="171">
        <f t="shared" si="11"/>
        <v>4627.3856608894412</v>
      </c>
      <c r="BV32" s="171"/>
      <c r="BW32" s="164">
        <v>548.67306158300153</v>
      </c>
      <c r="BX32" s="173">
        <f t="shared" si="12"/>
        <v>532.28264930335922</v>
      </c>
      <c r="BY32" s="173">
        <v>1272.2539122796352</v>
      </c>
      <c r="BZ32" s="164">
        <v>3468.9784598762963</v>
      </c>
      <c r="CA32" s="171">
        <v>0</v>
      </c>
      <c r="CB32" s="172">
        <f t="shared" si="13"/>
        <v>-1778.7729999999999</v>
      </c>
      <c r="CC32" s="171">
        <f t="shared" si="14"/>
        <v>4043.4150830422923</v>
      </c>
      <c r="CD32" s="213">
        <v>19877</v>
      </c>
      <c r="CE32" s="210">
        <f t="shared" si="15"/>
        <v>2359.4944074270411</v>
      </c>
      <c r="CF32" s="164">
        <f t="shared" si="16"/>
        <v>2088.7918802309473</v>
      </c>
      <c r="CG32" s="164">
        <f t="shared" si="17"/>
        <v>2122.5966741228744</v>
      </c>
      <c r="CH32" s="164">
        <f t="shared" si="18"/>
        <v>230.71484898409693</v>
      </c>
      <c r="CI32" s="164">
        <f t="shared" si="19"/>
        <v>232.80100925136796</v>
      </c>
      <c r="CJ32" s="164">
        <f t="shared" si="20"/>
        <v>203.42179821111296</v>
      </c>
      <c r="CK32" s="210">
        <f t="shared" si="21"/>
        <v>-270.7025271960938</v>
      </c>
      <c r="CL32" s="164">
        <f t="shared" si="22"/>
        <v>33.804793891927147</v>
      </c>
      <c r="CM32" s="164">
        <f t="shared" si="23"/>
        <v>-1891.8818251387775</v>
      </c>
      <c r="CN32" s="164">
        <f t="shared" si="24"/>
        <v>2.0861602672710262</v>
      </c>
      <c r="CO32" s="164">
        <f t="shared" si="25"/>
        <v>-29.379211040255001</v>
      </c>
    </row>
    <row r="33" spans="1:93" ht="14.4" x14ac:dyDescent="0.3">
      <c r="A33" s="167">
        <v>77</v>
      </c>
      <c r="B33" s="166" t="s">
        <v>620</v>
      </c>
      <c r="C33" s="171"/>
      <c r="D33" s="171"/>
      <c r="E33" s="171"/>
      <c r="F33" s="171"/>
      <c r="G33" s="171"/>
      <c r="H33" s="171">
        <v>18640</v>
      </c>
      <c r="I33" s="171"/>
      <c r="J33" s="171"/>
      <c r="K33" s="171"/>
      <c r="L33" s="171"/>
      <c r="M33" s="171"/>
      <c r="N33" s="171">
        <v>19893</v>
      </c>
      <c r="O33" s="171"/>
      <c r="P33" s="171"/>
      <c r="Q33" s="171"/>
      <c r="R33" s="171"/>
      <c r="S33" s="171"/>
      <c r="T33" s="171">
        <v>19127</v>
      </c>
      <c r="U33" s="171"/>
      <c r="V33" s="171"/>
      <c r="W33" s="171"/>
      <c r="X33" s="171"/>
      <c r="Y33" s="171"/>
      <c r="Z33" s="171">
        <v>18812</v>
      </c>
      <c r="AA33" s="171"/>
      <c r="AB33" s="171"/>
      <c r="AC33" s="171"/>
      <c r="AD33" s="171"/>
      <c r="AE33" s="171"/>
      <c r="AF33" s="171">
        <v>18486</v>
      </c>
      <c r="AG33" s="171"/>
      <c r="AH33" s="175">
        <v>16898.151736972566</v>
      </c>
      <c r="AI33" s="173"/>
      <c r="AJ33" s="172">
        <v>74.794143915907782</v>
      </c>
      <c r="AK33" s="173">
        <v>2937.6385837878538</v>
      </c>
      <c r="AL33" s="171">
        <v>670</v>
      </c>
      <c r="AM33" s="172">
        <v>8.9949999999999992</v>
      </c>
      <c r="AN33" s="171">
        <f t="shared" si="3"/>
        <v>20589.579464676328</v>
      </c>
      <c r="AP33" s="171"/>
      <c r="AQ33" s="175">
        <v>16185.268746530463</v>
      </c>
      <c r="AR33" s="173"/>
      <c r="AS33" s="172">
        <v>-57.962662140028307</v>
      </c>
      <c r="AT33" s="174">
        <v>3118.6094237802627</v>
      </c>
      <c r="AU33" s="171">
        <v>0</v>
      </c>
      <c r="AV33" s="172">
        <v>40.082999999999998</v>
      </c>
      <c r="AW33" s="171">
        <f t="shared" si="4"/>
        <v>19285.998508170698</v>
      </c>
      <c r="AX33" s="171"/>
      <c r="AY33" s="164">
        <v>16365.321603752844</v>
      </c>
      <c r="AZ33" s="173"/>
      <c r="BA33" s="164">
        <v>-17.855156733539502</v>
      </c>
      <c r="BB33" s="164">
        <v>3362.8009635683316</v>
      </c>
      <c r="BC33" s="171">
        <v>0</v>
      </c>
      <c r="BD33" s="172">
        <f t="shared" si="5"/>
        <v>40.082999999999998</v>
      </c>
      <c r="BE33" s="171">
        <f t="shared" si="6"/>
        <v>19750.350410587635</v>
      </c>
      <c r="BF33" s="171"/>
      <c r="BG33" s="164">
        <v>3759.3900922925941</v>
      </c>
      <c r="BH33" s="173">
        <v>265.64715194800948</v>
      </c>
      <c r="BI33" s="173">
        <v>199.59101288138498</v>
      </c>
      <c r="BJ33" s="164">
        <v>1071.0431745381659</v>
      </c>
      <c r="BK33" s="171">
        <v>0</v>
      </c>
      <c r="BL33" s="172">
        <f t="shared" si="7"/>
        <v>40.082999999999998</v>
      </c>
      <c r="BM33" s="171">
        <f t="shared" si="8"/>
        <v>5335.7544316601543</v>
      </c>
      <c r="BN33" s="171"/>
      <c r="BO33" s="164">
        <v>3696.4327661544121</v>
      </c>
      <c r="BP33" s="173">
        <f t="shared" si="9"/>
        <v>265.64715194800948</v>
      </c>
      <c r="BQ33" s="173">
        <v>122.29393344613216</v>
      </c>
      <c r="BR33" s="164">
        <v>1098.7301478690524</v>
      </c>
      <c r="BS33" s="171">
        <v>0</v>
      </c>
      <c r="BT33" s="172">
        <f t="shared" si="10"/>
        <v>40.082999999999998</v>
      </c>
      <c r="BU33" s="171">
        <f t="shared" si="11"/>
        <v>5223.1869994176059</v>
      </c>
      <c r="BV33" s="171"/>
      <c r="BW33" s="164">
        <v>3519.268866623182</v>
      </c>
      <c r="BX33" s="173">
        <f t="shared" si="12"/>
        <v>265.64715194800948</v>
      </c>
      <c r="BY33" s="173">
        <v>44.750312645936326</v>
      </c>
      <c r="BZ33" s="164">
        <v>1129.1217050922924</v>
      </c>
      <c r="CA33" s="171">
        <v>0</v>
      </c>
      <c r="CB33" s="172">
        <f t="shared" si="13"/>
        <v>40.082999999999998</v>
      </c>
      <c r="CC33" s="171">
        <f t="shared" si="14"/>
        <v>4998.8710363094206</v>
      </c>
      <c r="CD33" s="213">
        <v>4782</v>
      </c>
      <c r="CE33" s="210">
        <f t="shared" si="15"/>
        <v>4305.6418788532683</v>
      </c>
      <c r="CF33" s="164">
        <f t="shared" si="16"/>
        <v>4033.0402568320155</v>
      </c>
      <c r="CG33" s="164">
        <f t="shared" si="17"/>
        <v>4130.1443769526632</v>
      </c>
      <c r="CH33" s="164">
        <f t="shared" si="18"/>
        <v>1115.799755679664</v>
      </c>
      <c r="CI33" s="164">
        <f t="shared" si="19"/>
        <v>1092.2599329606035</v>
      </c>
      <c r="CJ33" s="164">
        <f t="shared" si="20"/>
        <v>1045.3515341508617</v>
      </c>
      <c r="CK33" s="210">
        <f t="shared" si="21"/>
        <v>-272.60162202125275</v>
      </c>
      <c r="CL33" s="164">
        <f t="shared" si="22"/>
        <v>97.104120120647622</v>
      </c>
      <c r="CM33" s="164">
        <f t="shared" si="23"/>
        <v>-3014.3446212729991</v>
      </c>
      <c r="CN33" s="164">
        <f t="shared" si="24"/>
        <v>-23.539822719060567</v>
      </c>
      <c r="CO33" s="164">
        <f t="shared" si="25"/>
        <v>-46.908398809741811</v>
      </c>
    </row>
    <row r="34" spans="1:93" ht="14.4" x14ac:dyDescent="0.3">
      <c r="A34" s="167">
        <v>78</v>
      </c>
      <c r="B34" s="166" t="s">
        <v>619</v>
      </c>
      <c r="C34" s="171"/>
      <c r="D34" s="171"/>
      <c r="E34" s="171"/>
      <c r="F34" s="171"/>
      <c r="G34" s="171"/>
      <c r="H34" s="171">
        <v>12123</v>
      </c>
      <c r="I34" s="171"/>
      <c r="J34" s="171"/>
      <c r="K34" s="171"/>
      <c r="L34" s="171"/>
      <c r="M34" s="171"/>
      <c r="N34" s="171">
        <v>12898</v>
      </c>
      <c r="O34" s="171"/>
      <c r="P34" s="171"/>
      <c r="Q34" s="171"/>
      <c r="R34" s="171"/>
      <c r="S34" s="171"/>
      <c r="T34" s="171">
        <v>12668</v>
      </c>
      <c r="U34" s="171"/>
      <c r="V34" s="171"/>
      <c r="W34" s="171"/>
      <c r="X34" s="171"/>
      <c r="Y34" s="171"/>
      <c r="Z34" s="171">
        <v>12372</v>
      </c>
      <c r="AA34" s="171"/>
      <c r="AB34" s="171"/>
      <c r="AC34" s="171"/>
      <c r="AD34" s="171"/>
      <c r="AE34" s="171"/>
      <c r="AF34" s="171">
        <v>12613</v>
      </c>
      <c r="AG34" s="171"/>
      <c r="AH34" s="175">
        <v>12847.190179289473</v>
      </c>
      <c r="AI34" s="173"/>
      <c r="AJ34" s="172">
        <v>190.92159093992461</v>
      </c>
      <c r="AK34" s="173">
        <v>3399.7831040184778</v>
      </c>
      <c r="AL34" s="171">
        <v>0</v>
      </c>
      <c r="AM34" s="172">
        <v>-555.11099999999999</v>
      </c>
      <c r="AN34" s="171">
        <f t="shared" si="3"/>
        <v>15882.783874247874</v>
      </c>
      <c r="AP34" s="171"/>
      <c r="AQ34" s="175">
        <v>11389.389584578195</v>
      </c>
      <c r="AR34" s="173"/>
      <c r="AS34" s="172">
        <v>-147.61990375457751</v>
      </c>
      <c r="AT34" s="174">
        <v>3637.2674294529138</v>
      </c>
      <c r="AU34" s="171">
        <v>0</v>
      </c>
      <c r="AV34" s="172">
        <v>-728.37800000000004</v>
      </c>
      <c r="AW34" s="171">
        <f t="shared" si="4"/>
        <v>14150.659110276531</v>
      </c>
      <c r="AX34" s="171"/>
      <c r="AY34" s="164">
        <v>12084.425118119778</v>
      </c>
      <c r="AZ34" s="173"/>
      <c r="BA34" s="164">
        <v>-45.45039513411399</v>
      </c>
      <c r="BB34" s="164">
        <v>3978.1661854119993</v>
      </c>
      <c r="BC34" s="171">
        <v>0</v>
      </c>
      <c r="BD34" s="172">
        <f t="shared" si="5"/>
        <v>-728.37800000000004</v>
      </c>
      <c r="BE34" s="171">
        <f t="shared" si="6"/>
        <v>15288.762908397663</v>
      </c>
      <c r="BF34" s="171"/>
      <c r="BG34" s="164">
        <v>1063.0756339708303</v>
      </c>
      <c r="BH34" s="173">
        <v>-1393.607193495935</v>
      </c>
      <c r="BI34" s="173">
        <v>-191.29030590559566</v>
      </c>
      <c r="BJ34" s="164">
        <v>1266.0189411106376</v>
      </c>
      <c r="BK34" s="171">
        <v>0</v>
      </c>
      <c r="BL34" s="172">
        <f t="shared" si="7"/>
        <v>-728.37800000000004</v>
      </c>
      <c r="BM34" s="171">
        <f t="shared" si="8"/>
        <v>15.8190756799371</v>
      </c>
      <c r="BN34" s="171"/>
      <c r="BO34" s="164">
        <v>1165.5883291131142</v>
      </c>
      <c r="BP34" s="173">
        <f t="shared" si="9"/>
        <v>-1393.607193495935</v>
      </c>
      <c r="BQ34" s="173">
        <v>-80.022592149490094</v>
      </c>
      <c r="BR34" s="164">
        <v>1300.1864931271855</v>
      </c>
      <c r="BS34" s="171">
        <v>0</v>
      </c>
      <c r="BT34" s="172">
        <f t="shared" si="10"/>
        <v>-728.37800000000004</v>
      </c>
      <c r="BU34" s="171">
        <f t="shared" si="11"/>
        <v>263.76703659487464</v>
      </c>
      <c r="BV34" s="171"/>
      <c r="BW34" s="164">
        <v>956.73227223835147</v>
      </c>
      <c r="BX34" s="173">
        <f t="shared" si="12"/>
        <v>-1393.607193495935</v>
      </c>
      <c r="BY34" s="173">
        <v>13.863796937586553</v>
      </c>
      <c r="BZ34" s="164">
        <v>1340.8479158498169</v>
      </c>
      <c r="CA34" s="171">
        <v>0</v>
      </c>
      <c r="CB34" s="172">
        <f t="shared" si="13"/>
        <v>-728.37800000000004</v>
      </c>
      <c r="CC34" s="171">
        <f t="shared" si="14"/>
        <v>189.45879152981991</v>
      </c>
      <c r="CD34" s="213">
        <v>8042</v>
      </c>
      <c r="CE34" s="210">
        <f t="shared" si="15"/>
        <v>1974.9793427316433</v>
      </c>
      <c r="CF34" s="164">
        <f t="shared" si="16"/>
        <v>1759.594517567338</v>
      </c>
      <c r="CG34" s="164">
        <f t="shared" si="17"/>
        <v>1901.1145123598189</v>
      </c>
      <c r="CH34" s="164">
        <f t="shared" si="18"/>
        <v>1.9670574085970034</v>
      </c>
      <c r="CI34" s="164">
        <f t="shared" si="19"/>
        <v>32.798686470389782</v>
      </c>
      <c r="CJ34" s="164">
        <f t="shared" si="20"/>
        <v>23.558665945016152</v>
      </c>
      <c r="CK34" s="210">
        <f t="shared" si="21"/>
        <v>-215.38482516430531</v>
      </c>
      <c r="CL34" s="164">
        <f t="shared" si="22"/>
        <v>141.51999479248093</v>
      </c>
      <c r="CM34" s="164">
        <f t="shared" si="23"/>
        <v>-1899.147454951222</v>
      </c>
      <c r="CN34" s="164">
        <f t="shared" si="24"/>
        <v>30.831629061792778</v>
      </c>
      <c r="CO34" s="164">
        <f t="shared" si="25"/>
        <v>-9.2400205253736303</v>
      </c>
    </row>
    <row r="35" spans="1:93" ht="14.4" x14ac:dyDescent="0.3">
      <c r="A35" s="167">
        <v>79</v>
      </c>
      <c r="B35" s="166" t="s">
        <v>618</v>
      </c>
      <c r="C35" s="171"/>
      <c r="D35" s="171"/>
      <c r="E35" s="171"/>
      <c r="F35" s="171"/>
      <c r="G35" s="171"/>
      <c r="H35" s="171">
        <v>12673</v>
      </c>
      <c r="I35" s="171"/>
      <c r="J35" s="171"/>
      <c r="K35" s="171"/>
      <c r="L35" s="171"/>
      <c r="M35" s="171"/>
      <c r="N35" s="171">
        <v>12147</v>
      </c>
      <c r="O35" s="171"/>
      <c r="P35" s="171"/>
      <c r="Q35" s="171"/>
      <c r="R35" s="171"/>
      <c r="S35" s="171"/>
      <c r="T35" s="171">
        <v>11726</v>
      </c>
      <c r="U35" s="171"/>
      <c r="V35" s="171"/>
      <c r="W35" s="171"/>
      <c r="X35" s="171"/>
      <c r="Y35" s="171"/>
      <c r="Z35" s="171">
        <v>11079</v>
      </c>
      <c r="AA35" s="171"/>
      <c r="AB35" s="171"/>
      <c r="AC35" s="171"/>
      <c r="AD35" s="171"/>
      <c r="AE35" s="171"/>
      <c r="AF35" s="171">
        <v>10331</v>
      </c>
      <c r="AG35" s="171"/>
      <c r="AH35" s="175">
        <v>10674.741743505219</v>
      </c>
      <c r="AI35" s="173"/>
      <c r="AJ35" s="172">
        <v>164.35740215221369</v>
      </c>
      <c r="AK35" s="173">
        <v>2963.7727141655655</v>
      </c>
      <c r="AL35" s="171">
        <v>0</v>
      </c>
      <c r="AM35" s="172">
        <v>-427.94400000000002</v>
      </c>
      <c r="AN35" s="171">
        <f t="shared" si="3"/>
        <v>13374.927859822999</v>
      </c>
      <c r="AP35" s="171"/>
      <c r="AQ35" s="175">
        <v>10718.616689249917</v>
      </c>
      <c r="AR35" s="173"/>
      <c r="AS35" s="172">
        <v>-123.79327748405586</v>
      </c>
      <c r="AT35" s="174">
        <v>3180.2398392883492</v>
      </c>
      <c r="AU35" s="171">
        <v>0</v>
      </c>
      <c r="AV35" s="172">
        <v>-492.09800000000001</v>
      </c>
      <c r="AW35" s="171">
        <f t="shared" si="4"/>
        <v>13282.965251054211</v>
      </c>
      <c r="AX35" s="171"/>
      <c r="AY35" s="164">
        <v>10405.427046452603</v>
      </c>
      <c r="AZ35" s="173"/>
      <c r="BA35" s="164">
        <v>-37.454913833898047</v>
      </c>
      <c r="BB35" s="164">
        <v>3487.386596985305</v>
      </c>
      <c r="BC35" s="171">
        <v>0</v>
      </c>
      <c r="BD35" s="172">
        <f t="shared" si="5"/>
        <v>-492.09800000000001</v>
      </c>
      <c r="BE35" s="171">
        <f t="shared" si="6"/>
        <v>13363.26072960401</v>
      </c>
      <c r="BF35" s="171"/>
      <c r="BG35" s="164">
        <v>-93.4082124691584</v>
      </c>
      <c r="BH35" s="173">
        <v>-1372.4137191929892</v>
      </c>
      <c r="BI35" s="173">
        <v>-1155.6580013410548</v>
      </c>
      <c r="BJ35" s="164">
        <v>1121.7864576260788</v>
      </c>
      <c r="BK35" s="171">
        <v>0</v>
      </c>
      <c r="BL35" s="172">
        <f t="shared" si="7"/>
        <v>-492.09800000000001</v>
      </c>
      <c r="BM35" s="171">
        <f t="shared" si="8"/>
        <v>-1991.7914753771236</v>
      </c>
      <c r="BN35" s="171"/>
      <c r="BO35" s="164">
        <v>-145.7163754019991</v>
      </c>
      <c r="BP35" s="173">
        <f t="shared" si="9"/>
        <v>-1372.4137191929892</v>
      </c>
      <c r="BQ35" s="173">
        <v>-1060.6197116381593</v>
      </c>
      <c r="BR35" s="164">
        <v>1153.1706549787004</v>
      </c>
      <c r="BS35" s="171">
        <v>0</v>
      </c>
      <c r="BT35" s="172">
        <f t="shared" si="10"/>
        <v>-492.09800000000001</v>
      </c>
      <c r="BU35" s="171">
        <f t="shared" si="11"/>
        <v>-1917.6771512544474</v>
      </c>
      <c r="BV35" s="171"/>
      <c r="BW35" s="164">
        <v>-185.72548103672534</v>
      </c>
      <c r="BX35" s="173">
        <f t="shared" si="12"/>
        <v>-1372.4137191929892</v>
      </c>
      <c r="BY35" s="173">
        <v>-965.93556092225481</v>
      </c>
      <c r="BZ35" s="164">
        <v>1190.0648977847966</v>
      </c>
      <c r="CA35" s="171">
        <v>0</v>
      </c>
      <c r="CB35" s="172">
        <f t="shared" si="13"/>
        <v>-492.09800000000001</v>
      </c>
      <c r="CC35" s="171">
        <f t="shared" si="14"/>
        <v>-1826.1078633671725</v>
      </c>
      <c r="CD35" s="213">
        <v>6869</v>
      </c>
      <c r="CE35" s="210">
        <f t="shared" si="15"/>
        <v>1947.1433774673169</v>
      </c>
      <c r="CF35" s="164">
        <f t="shared" si="16"/>
        <v>1933.7553138818184</v>
      </c>
      <c r="CG35" s="164">
        <f t="shared" si="17"/>
        <v>1945.4448580002925</v>
      </c>
      <c r="CH35" s="164">
        <f t="shared" si="18"/>
        <v>-289.96818683609308</v>
      </c>
      <c r="CI35" s="164">
        <f t="shared" si="19"/>
        <v>-279.17850505960803</v>
      </c>
      <c r="CJ35" s="164">
        <f t="shared" si="20"/>
        <v>-265.84770175675823</v>
      </c>
      <c r="CK35" s="210">
        <f t="shared" si="21"/>
        <v>-13.388063585498458</v>
      </c>
      <c r="CL35" s="164">
        <f t="shared" si="22"/>
        <v>11.689544118474032</v>
      </c>
      <c r="CM35" s="164">
        <f t="shared" si="23"/>
        <v>-2235.4130448363858</v>
      </c>
      <c r="CN35" s="164">
        <f t="shared" si="24"/>
        <v>10.789681776485054</v>
      </c>
      <c r="CO35" s="164">
        <f t="shared" si="25"/>
        <v>13.330803302849802</v>
      </c>
    </row>
    <row r="36" spans="1:93" ht="14.4" x14ac:dyDescent="0.3">
      <c r="A36" s="167">
        <v>81</v>
      </c>
      <c r="B36" s="166" t="s">
        <v>617</v>
      </c>
      <c r="C36" s="171"/>
      <c r="D36" s="171"/>
      <c r="E36" s="171"/>
      <c r="F36" s="171"/>
      <c r="G36" s="171"/>
      <c r="H36" s="171">
        <v>8802</v>
      </c>
      <c r="I36" s="171"/>
      <c r="J36" s="171"/>
      <c r="K36" s="171"/>
      <c r="L36" s="171"/>
      <c r="M36" s="171"/>
      <c r="N36" s="171">
        <v>9062</v>
      </c>
      <c r="O36" s="171"/>
      <c r="P36" s="171"/>
      <c r="Q36" s="171"/>
      <c r="R36" s="171"/>
      <c r="S36" s="171"/>
      <c r="T36" s="171">
        <v>9153</v>
      </c>
      <c r="U36" s="171"/>
      <c r="V36" s="171"/>
      <c r="W36" s="171"/>
      <c r="X36" s="171"/>
      <c r="Y36" s="171"/>
      <c r="Z36" s="171">
        <v>8888</v>
      </c>
      <c r="AA36" s="171"/>
      <c r="AB36" s="171"/>
      <c r="AC36" s="171"/>
      <c r="AD36" s="171"/>
      <c r="AE36" s="171"/>
      <c r="AF36" s="171">
        <v>8632</v>
      </c>
      <c r="AG36" s="171"/>
      <c r="AH36" s="175">
        <v>8842.988089333021</v>
      </c>
      <c r="AI36" s="173"/>
      <c r="AJ36" s="172">
        <v>46.675055911587975</v>
      </c>
      <c r="AK36" s="173">
        <v>1812.9716716051039</v>
      </c>
      <c r="AL36" s="171">
        <v>370</v>
      </c>
      <c r="AM36" s="172">
        <v>-538.83699999999999</v>
      </c>
      <c r="AN36" s="171">
        <f t="shared" si="3"/>
        <v>10533.797816849714</v>
      </c>
      <c r="AP36" s="171"/>
      <c r="AQ36" s="175">
        <v>8203.3406694087935</v>
      </c>
      <c r="AR36" s="173"/>
      <c r="AS36" s="172">
        <v>-35.636762303868167</v>
      </c>
      <c r="AT36" s="174">
        <v>1925.8658629310337</v>
      </c>
      <c r="AU36" s="171">
        <v>0</v>
      </c>
      <c r="AV36" s="172">
        <v>-627.62900000000002</v>
      </c>
      <c r="AW36" s="171">
        <f t="shared" si="4"/>
        <v>9465.9407700359588</v>
      </c>
      <c r="AX36" s="171"/>
      <c r="AY36" s="164">
        <v>8464.6044166637748</v>
      </c>
      <c r="AZ36" s="173"/>
      <c r="BA36" s="164">
        <v>-10.818807460280429</v>
      </c>
      <c r="BB36" s="164">
        <v>2080.0839128024968</v>
      </c>
      <c r="BC36" s="171">
        <v>0</v>
      </c>
      <c r="BD36" s="172">
        <f t="shared" si="5"/>
        <v>-627.62900000000002</v>
      </c>
      <c r="BE36" s="171">
        <f t="shared" si="6"/>
        <v>9906.24052200599</v>
      </c>
      <c r="BF36" s="171"/>
      <c r="BG36" s="164">
        <v>213.26804940972502</v>
      </c>
      <c r="BH36" s="173">
        <v>142.00463446052063</v>
      </c>
      <c r="BI36" s="173">
        <v>329.94032058329469</v>
      </c>
      <c r="BJ36" s="164">
        <v>659.44924912661202</v>
      </c>
      <c r="BK36" s="171">
        <v>0</v>
      </c>
      <c r="BL36" s="172">
        <f t="shared" si="7"/>
        <v>-627.62900000000002</v>
      </c>
      <c r="BM36" s="171">
        <f t="shared" si="8"/>
        <v>717.03325358015252</v>
      </c>
      <c r="BN36" s="171"/>
      <c r="BO36" s="164">
        <v>208.28838467435858</v>
      </c>
      <c r="BP36" s="173">
        <f t="shared" si="9"/>
        <v>142.00463446052063</v>
      </c>
      <c r="BQ36" s="173">
        <v>287.02443896460028</v>
      </c>
      <c r="BR36" s="164">
        <v>675.99997580818501</v>
      </c>
      <c r="BS36" s="171">
        <v>0</v>
      </c>
      <c r="BT36" s="172">
        <f t="shared" si="10"/>
        <v>-627.62900000000002</v>
      </c>
      <c r="BU36" s="171">
        <f t="shared" si="11"/>
        <v>685.68843390766449</v>
      </c>
      <c r="BV36" s="171"/>
      <c r="BW36" s="164">
        <v>8.7224212336777125</v>
      </c>
      <c r="BX36" s="173">
        <f t="shared" si="12"/>
        <v>142.00463446052063</v>
      </c>
      <c r="BY36" s="173">
        <v>243.97167584780397</v>
      </c>
      <c r="BZ36" s="164">
        <v>694.44042595440987</v>
      </c>
      <c r="CA36" s="171">
        <v>0</v>
      </c>
      <c r="CB36" s="172">
        <f t="shared" si="13"/>
        <v>-627.62900000000002</v>
      </c>
      <c r="CC36" s="171">
        <f t="shared" si="14"/>
        <v>461.51015749641226</v>
      </c>
      <c r="CD36" s="213">
        <v>2655</v>
      </c>
      <c r="CE36" s="210">
        <f t="shared" si="15"/>
        <v>3967.532134406672</v>
      </c>
      <c r="CF36" s="164">
        <f t="shared" si="16"/>
        <v>3565.3260904090243</v>
      </c>
      <c r="CG36" s="164">
        <f t="shared" si="17"/>
        <v>3731.1640384203351</v>
      </c>
      <c r="CH36" s="164">
        <f t="shared" si="18"/>
        <v>270.06902206408756</v>
      </c>
      <c r="CI36" s="164">
        <f t="shared" si="19"/>
        <v>258.26306361870604</v>
      </c>
      <c r="CJ36" s="164">
        <f t="shared" si="20"/>
        <v>173.82680131691612</v>
      </c>
      <c r="CK36" s="210">
        <f t="shared" si="21"/>
        <v>-402.20604399764761</v>
      </c>
      <c r="CL36" s="164">
        <f t="shared" si="22"/>
        <v>165.8379480113108</v>
      </c>
      <c r="CM36" s="164">
        <f t="shared" si="23"/>
        <v>-3461.0950163562475</v>
      </c>
      <c r="CN36" s="164">
        <f t="shared" si="24"/>
        <v>-11.805958445381521</v>
      </c>
      <c r="CO36" s="164">
        <f t="shared" si="25"/>
        <v>-84.436262301789924</v>
      </c>
    </row>
    <row r="37" spans="1:93" ht="14.4" x14ac:dyDescent="0.3">
      <c r="A37" s="167">
        <v>82</v>
      </c>
      <c r="B37" s="166" t="s">
        <v>616</v>
      </c>
      <c r="C37" s="171"/>
      <c r="D37" s="171"/>
      <c r="E37" s="171"/>
      <c r="F37" s="171"/>
      <c r="G37" s="171"/>
      <c r="H37" s="171">
        <v>9488</v>
      </c>
      <c r="I37" s="171"/>
      <c r="J37" s="171"/>
      <c r="K37" s="171"/>
      <c r="L37" s="171"/>
      <c r="M37" s="171"/>
      <c r="N37" s="171">
        <v>9912</v>
      </c>
      <c r="O37" s="171"/>
      <c r="P37" s="171"/>
      <c r="Q37" s="171"/>
      <c r="R37" s="171"/>
      <c r="S37" s="171"/>
      <c r="T37" s="171">
        <v>9659</v>
      </c>
      <c r="U37" s="171"/>
      <c r="V37" s="171"/>
      <c r="W37" s="171"/>
      <c r="X37" s="171"/>
      <c r="Y37" s="171"/>
      <c r="Z37" s="171">
        <v>9329</v>
      </c>
      <c r="AA37" s="171"/>
      <c r="AB37" s="171"/>
      <c r="AC37" s="171"/>
      <c r="AD37" s="171"/>
      <c r="AE37" s="171"/>
      <c r="AF37" s="171">
        <v>9721</v>
      </c>
      <c r="AG37" s="171"/>
      <c r="AH37" s="175">
        <v>11992.95368183386</v>
      </c>
      <c r="AI37" s="173"/>
      <c r="AJ37" s="172">
        <v>189.44791181877966</v>
      </c>
      <c r="AK37" s="173">
        <v>3776.1218034083536</v>
      </c>
      <c r="AL37" s="171">
        <v>0</v>
      </c>
      <c r="AM37" s="172">
        <v>-1928.423</v>
      </c>
      <c r="AN37" s="171">
        <f t="shared" si="3"/>
        <v>14030.100397060993</v>
      </c>
      <c r="AP37" s="171"/>
      <c r="AQ37" s="175">
        <v>10275.356250522924</v>
      </c>
      <c r="AR37" s="173"/>
      <c r="AS37" s="172">
        <v>-147.75132264733548</v>
      </c>
      <c r="AT37" s="174">
        <v>4057.1089457092348</v>
      </c>
      <c r="AU37" s="171">
        <v>0</v>
      </c>
      <c r="AV37" s="172">
        <v>-1969.9970000000001</v>
      </c>
      <c r="AW37" s="171">
        <f t="shared" si="4"/>
        <v>12214.716873584824</v>
      </c>
      <c r="AX37" s="171"/>
      <c r="AY37" s="164">
        <v>11158.352904895197</v>
      </c>
      <c r="AZ37" s="173"/>
      <c r="BA37" s="164">
        <v>-45.809784798577745</v>
      </c>
      <c r="BB37" s="164">
        <v>4420.7175150140001</v>
      </c>
      <c r="BC37" s="171">
        <v>0</v>
      </c>
      <c r="BD37" s="172">
        <f t="shared" si="5"/>
        <v>-1969.9970000000001</v>
      </c>
      <c r="BE37" s="171">
        <f t="shared" si="6"/>
        <v>13563.263635110619</v>
      </c>
      <c r="BF37" s="171"/>
      <c r="BG37" s="164">
        <v>5088.7110920591294</v>
      </c>
      <c r="BH37" s="173">
        <v>523.72540753742544</v>
      </c>
      <c r="BI37" s="173">
        <v>266.0898560810063</v>
      </c>
      <c r="BJ37" s="164">
        <v>1389.4284434982403</v>
      </c>
      <c r="BK37" s="171">
        <v>0</v>
      </c>
      <c r="BL37" s="172">
        <f t="shared" si="7"/>
        <v>-1969.9970000000001</v>
      </c>
      <c r="BM37" s="171">
        <f t="shared" si="8"/>
        <v>5297.9577991758015</v>
      </c>
      <c r="BN37" s="171"/>
      <c r="BO37" s="164">
        <v>4540.1485189031237</v>
      </c>
      <c r="BP37" s="173">
        <f t="shared" si="9"/>
        <v>523.72540753742544</v>
      </c>
      <c r="BQ37" s="173">
        <v>114.3244276373449</v>
      </c>
      <c r="BR37" s="164">
        <v>1431.1684833529662</v>
      </c>
      <c r="BS37" s="171">
        <v>0</v>
      </c>
      <c r="BT37" s="172">
        <f t="shared" si="10"/>
        <v>-1969.9970000000001</v>
      </c>
      <c r="BU37" s="171">
        <f t="shared" si="11"/>
        <v>4639.3698374308606</v>
      </c>
      <c r="BV37" s="171"/>
      <c r="BW37" s="164">
        <v>4411.6752415578694</v>
      </c>
      <c r="BX37" s="173">
        <f t="shared" si="12"/>
        <v>523.72540753742544</v>
      </c>
      <c r="BY37" s="173">
        <v>16.185922587291735</v>
      </c>
      <c r="BZ37" s="164">
        <v>1478.7007968435219</v>
      </c>
      <c r="CA37" s="171">
        <v>0</v>
      </c>
      <c r="CB37" s="172">
        <f t="shared" si="13"/>
        <v>-1969.9970000000001</v>
      </c>
      <c r="CC37" s="171">
        <f t="shared" si="14"/>
        <v>4460.2903685261081</v>
      </c>
      <c r="CD37" s="213">
        <v>9389</v>
      </c>
      <c r="CE37" s="210">
        <f t="shared" si="15"/>
        <v>1494.3125356332935</v>
      </c>
      <c r="CF37" s="164">
        <f t="shared" si="16"/>
        <v>1300.9603657029315</v>
      </c>
      <c r="CG37" s="164">
        <f t="shared" si="17"/>
        <v>1444.5908653861559</v>
      </c>
      <c r="CH37" s="164">
        <f t="shared" si="18"/>
        <v>564.27285112107802</v>
      </c>
      <c r="CI37" s="164">
        <f t="shared" si="19"/>
        <v>494.12821785396324</v>
      </c>
      <c r="CJ37" s="164">
        <f t="shared" si="20"/>
        <v>475.05489067271355</v>
      </c>
      <c r="CK37" s="210">
        <f t="shared" si="21"/>
        <v>-193.35216993036192</v>
      </c>
      <c r="CL37" s="164">
        <f t="shared" si="22"/>
        <v>143.63049968322434</v>
      </c>
      <c r="CM37" s="164">
        <f t="shared" si="23"/>
        <v>-880.31801426507786</v>
      </c>
      <c r="CN37" s="164">
        <f t="shared" si="24"/>
        <v>-70.144633267114784</v>
      </c>
      <c r="CO37" s="164">
        <f t="shared" si="25"/>
        <v>-19.073327181249681</v>
      </c>
    </row>
    <row r="38" spans="1:93" ht="14.4" x14ac:dyDescent="0.3">
      <c r="A38" s="167">
        <v>86</v>
      </c>
      <c r="B38" s="166" t="s">
        <v>615</v>
      </c>
      <c r="C38" s="171"/>
      <c r="D38" s="171"/>
      <c r="E38" s="171"/>
      <c r="F38" s="171"/>
      <c r="G38" s="171"/>
      <c r="H38" s="171">
        <v>12474</v>
      </c>
      <c r="I38" s="171"/>
      <c r="J38" s="171"/>
      <c r="K38" s="171"/>
      <c r="L38" s="171"/>
      <c r="M38" s="171"/>
      <c r="N38" s="171">
        <v>13464</v>
      </c>
      <c r="O38" s="171"/>
      <c r="P38" s="171"/>
      <c r="Q38" s="171"/>
      <c r="R38" s="171"/>
      <c r="S38" s="171"/>
      <c r="T38" s="171">
        <v>13575</v>
      </c>
      <c r="U38" s="171"/>
      <c r="V38" s="171"/>
      <c r="W38" s="171"/>
      <c r="X38" s="171"/>
      <c r="Y38" s="171"/>
      <c r="Z38" s="171">
        <v>13374</v>
      </c>
      <c r="AA38" s="171"/>
      <c r="AB38" s="171"/>
      <c r="AC38" s="171"/>
      <c r="AD38" s="171"/>
      <c r="AE38" s="171"/>
      <c r="AF38" s="171">
        <v>13454</v>
      </c>
      <c r="AG38" s="171"/>
      <c r="AH38" s="175">
        <v>13982.503341337329</v>
      </c>
      <c r="AI38" s="173"/>
      <c r="AJ38" s="172">
        <v>158.72055714244712</v>
      </c>
      <c r="AK38" s="173">
        <v>3761.3268227863337</v>
      </c>
      <c r="AL38" s="171">
        <v>0</v>
      </c>
      <c r="AM38" s="172">
        <v>-1207.1010000000001</v>
      </c>
      <c r="AN38" s="171">
        <f t="shared" si="3"/>
        <v>16695.449721266112</v>
      </c>
      <c r="AP38" s="171"/>
      <c r="AQ38" s="175">
        <v>12605.503474995832</v>
      </c>
      <c r="AR38" s="173"/>
      <c r="AS38" s="172">
        <v>-123.69533005641449</v>
      </c>
      <c r="AT38" s="174">
        <v>4039.920078002182</v>
      </c>
      <c r="AU38" s="171">
        <v>0</v>
      </c>
      <c r="AV38" s="172">
        <v>-1160.325</v>
      </c>
      <c r="AW38" s="171">
        <f t="shared" si="4"/>
        <v>15361.403222941601</v>
      </c>
      <c r="AX38" s="171"/>
      <c r="AY38" s="164">
        <v>12903.656712339591</v>
      </c>
      <c r="AZ38" s="173"/>
      <c r="BA38" s="164">
        <v>-38.34926009483079</v>
      </c>
      <c r="BB38" s="164">
        <v>4397.538096265831</v>
      </c>
      <c r="BC38" s="171">
        <v>0</v>
      </c>
      <c r="BD38" s="172">
        <f t="shared" si="5"/>
        <v>-1160.325</v>
      </c>
      <c r="BE38" s="171">
        <f t="shared" si="6"/>
        <v>16102.520548510591</v>
      </c>
      <c r="BF38" s="171"/>
      <c r="BG38" s="164">
        <v>5691.8630602890644</v>
      </c>
      <c r="BH38" s="173">
        <v>202.45727216727715</v>
      </c>
      <c r="BI38" s="173">
        <v>-37.473722820604195</v>
      </c>
      <c r="BJ38" s="164">
        <v>1388.124242780998</v>
      </c>
      <c r="BK38" s="171">
        <v>0</v>
      </c>
      <c r="BL38" s="172">
        <f t="shared" si="7"/>
        <v>-1160.325</v>
      </c>
      <c r="BM38" s="171">
        <f t="shared" si="8"/>
        <v>6084.6458524167365</v>
      </c>
      <c r="BN38" s="171"/>
      <c r="BO38" s="164">
        <v>5401.2576922274957</v>
      </c>
      <c r="BP38" s="173">
        <f t="shared" si="9"/>
        <v>202.45727216727715</v>
      </c>
      <c r="BQ38" s="173">
        <v>24.03167147949231</v>
      </c>
      <c r="BR38" s="164">
        <v>1429.1005110822045</v>
      </c>
      <c r="BS38" s="171">
        <v>0</v>
      </c>
      <c r="BT38" s="172">
        <f t="shared" si="10"/>
        <v>-1160.325</v>
      </c>
      <c r="BU38" s="171">
        <f t="shared" si="11"/>
        <v>5896.5221469564704</v>
      </c>
      <c r="BV38" s="171"/>
      <c r="BW38" s="164">
        <v>5208.1803124654907</v>
      </c>
      <c r="BX38" s="173">
        <f t="shared" si="12"/>
        <v>202.45727216727715</v>
      </c>
      <c r="BY38" s="173">
        <v>14.093078831729677</v>
      </c>
      <c r="BZ38" s="164">
        <v>1475.577695513871</v>
      </c>
      <c r="CA38" s="171">
        <v>0</v>
      </c>
      <c r="CB38" s="172">
        <f t="shared" si="13"/>
        <v>-1160.325</v>
      </c>
      <c r="CC38" s="171">
        <f t="shared" si="14"/>
        <v>5739.9833589783693</v>
      </c>
      <c r="CD38" s="213">
        <v>8175</v>
      </c>
      <c r="CE38" s="210">
        <f t="shared" si="15"/>
        <v>2042.2568466380565</v>
      </c>
      <c r="CF38" s="164">
        <f t="shared" si="16"/>
        <v>1879.070730635058</v>
      </c>
      <c r="CG38" s="164">
        <f t="shared" si="17"/>
        <v>1969.7272842214791</v>
      </c>
      <c r="CH38" s="164">
        <f t="shared" si="18"/>
        <v>744.29918683996766</v>
      </c>
      <c r="CI38" s="164">
        <f t="shared" si="19"/>
        <v>721.28711277754996</v>
      </c>
      <c r="CJ38" s="164">
        <f t="shared" si="20"/>
        <v>702.13863718389837</v>
      </c>
      <c r="CK38" s="210">
        <f t="shared" si="21"/>
        <v>-163.18611600299846</v>
      </c>
      <c r="CL38" s="164">
        <f t="shared" si="22"/>
        <v>90.656553586421069</v>
      </c>
      <c r="CM38" s="164">
        <f t="shared" si="23"/>
        <v>-1225.4280973815114</v>
      </c>
      <c r="CN38" s="164">
        <f t="shared" si="24"/>
        <v>-23.012074062417696</v>
      </c>
      <c r="CO38" s="164">
        <f t="shared" si="25"/>
        <v>-19.148475593651597</v>
      </c>
    </row>
    <row r="39" spans="1:93" ht="14.4" x14ac:dyDescent="0.3">
      <c r="A39" s="167">
        <v>90</v>
      </c>
      <c r="B39" s="166" t="s">
        <v>614</v>
      </c>
      <c r="C39" s="171"/>
      <c r="D39" s="171"/>
      <c r="E39" s="171"/>
      <c r="F39" s="171"/>
      <c r="G39" s="171"/>
      <c r="H39" s="171">
        <v>13509</v>
      </c>
      <c r="I39" s="171"/>
      <c r="J39" s="171"/>
      <c r="K39" s="171"/>
      <c r="L39" s="171"/>
      <c r="M39" s="171"/>
      <c r="N39" s="171">
        <v>13922</v>
      </c>
      <c r="O39" s="171"/>
      <c r="P39" s="171"/>
      <c r="Q39" s="171"/>
      <c r="R39" s="171"/>
      <c r="S39" s="171"/>
      <c r="T39" s="171">
        <v>13942</v>
      </c>
      <c r="U39" s="171"/>
      <c r="V39" s="171"/>
      <c r="W39" s="171"/>
      <c r="X39" s="171"/>
      <c r="Y39" s="171"/>
      <c r="Z39" s="171">
        <v>13532</v>
      </c>
      <c r="AA39" s="171"/>
      <c r="AB39" s="171"/>
      <c r="AC39" s="171"/>
      <c r="AD39" s="171"/>
      <c r="AE39" s="171"/>
      <c r="AF39" s="171">
        <v>13570</v>
      </c>
      <c r="AG39" s="171"/>
      <c r="AH39" s="175">
        <v>12484.964024588322</v>
      </c>
      <c r="AI39" s="173"/>
      <c r="AJ39" s="172">
        <v>57.113972516477006</v>
      </c>
      <c r="AK39" s="173">
        <v>2045.1468312013483</v>
      </c>
      <c r="AL39" s="171">
        <v>0</v>
      </c>
      <c r="AM39" s="172">
        <v>-49.872</v>
      </c>
      <c r="AN39" s="171">
        <f t="shared" si="3"/>
        <v>14537.352828306148</v>
      </c>
      <c r="AP39" s="171"/>
      <c r="AQ39" s="175">
        <v>11800.467066838732</v>
      </c>
      <c r="AR39" s="173"/>
      <c r="AS39" s="172">
        <v>-43.057995798951289</v>
      </c>
      <c r="AT39" s="174">
        <v>2163.2075754687316</v>
      </c>
      <c r="AU39" s="171">
        <v>0</v>
      </c>
      <c r="AV39" s="172">
        <v>-135.393</v>
      </c>
      <c r="AW39" s="171">
        <f t="shared" si="4"/>
        <v>13785.223646508512</v>
      </c>
      <c r="AX39" s="171"/>
      <c r="AY39" s="164">
        <v>11424.932656846595</v>
      </c>
      <c r="AZ39" s="173"/>
      <c r="BA39" s="164">
        <v>-12.980423601841101</v>
      </c>
      <c r="BB39" s="164">
        <v>2327.5991882299354</v>
      </c>
      <c r="BC39" s="171">
        <v>0</v>
      </c>
      <c r="BD39" s="172">
        <f t="shared" si="5"/>
        <v>-135.393</v>
      </c>
      <c r="BE39" s="171">
        <f t="shared" si="6"/>
        <v>13604.158421474689</v>
      </c>
      <c r="BF39" s="171"/>
      <c r="BG39" s="164">
        <v>1256.1295982502218</v>
      </c>
      <c r="BH39" s="173">
        <v>43.017125063766336</v>
      </c>
      <c r="BI39" s="173">
        <v>-690.87238228352328</v>
      </c>
      <c r="BJ39" s="164">
        <v>743.27881340214958</v>
      </c>
      <c r="BK39" s="171">
        <v>0</v>
      </c>
      <c r="BL39" s="172">
        <f t="shared" si="7"/>
        <v>-135.393</v>
      </c>
      <c r="BM39" s="171">
        <f t="shared" si="8"/>
        <v>1216.1601544326145</v>
      </c>
      <c r="BN39" s="171"/>
      <c r="BO39" s="164">
        <v>1571.318523227977</v>
      </c>
      <c r="BP39" s="173">
        <f t="shared" si="9"/>
        <v>43.017125063766336</v>
      </c>
      <c r="BQ39" s="173">
        <v>-646.65308196463332</v>
      </c>
      <c r="BR39" s="164">
        <v>760.89332874642014</v>
      </c>
      <c r="BS39" s="171">
        <v>0</v>
      </c>
      <c r="BT39" s="172">
        <f t="shared" si="10"/>
        <v>-135.393</v>
      </c>
      <c r="BU39" s="171">
        <f t="shared" si="11"/>
        <v>1593.1828950735303</v>
      </c>
      <c r="BV39" s="171"/>
      <c r="BW39" s="164">
        <v>1527.452910989279</v>
      </c>
      <c r="BX39" s="173">
        <f t="shared" si="12"/>
        <v>43.017125063766336</v>
      </c>
      <c r="BY39" s="173">
        <v>-602.59855500466381</v>
      </c>
      <c r="BZ39" s="164">
        <v>780.61997276189243</v>
      </c>
      <c r="CA39" s="171">
        <v>0</v>
      </c>
      <c r="CB39" s="172">
        <f t="shared" si="13"/>
        <v>-135.393</v>
      </c>
      <c r="CC39" s="171">
        <f t="shared" si="14"/>
        <v>1613.0984538102739</v>
      </c>
      <c r="CD39" s="213">
        <v>3196</v>
      </c>
      <c r="CE39" s="210">
        <f t="shared" si="15"/>
        <v>4548.6085194950401</v>
      </c>
      <c r="CF39" s="164">
        <f t="shared" si="16"/>
        <v>4313.2739820114239</v>
      </c>
      <c r="CG39" s="164">
        <f t="shared" si="17"/>
        <v>4256.6202820634198</v>
      </c>
      <c r="CH39" s="164">
        <f t="shared" si="18"/>
        <v>380.52570539193198</v>
      </c>
      <c r="CI39" s="164">
        <f t="shared" si="19"/>
        <v>498.49277067382047</v>
      </c>
      <c r="CJ39" s="164">
        <f t="shared" si="20"/>
        <v>504.724172030749</v>
      </c>
      <c r="CK39" s="210">
        <f t="shared" si="21"/>
        <v>-235.33453748361626</v>
      </c>
      <c r="CL39" s="164">
        <f t="shared" si="22"/>
        <v>-56.653699948004032</v>
      </c>
      <c r="CM39" s="164">
        <f t="shared" si="23"/>
        <v>-3876.0945766714876</v>
      </c>
      <c r="CN39" s="164">
        <f t="shared" si="24"/>
        <v>117.96706528188849</v>
      </c>
      <c r="CO39" s="164">
        <f t="shared" si="25"/>
        <v>6.2314013569285294</v>
      </c>
    </row>
    <row r="40" spans="1:93" ht="14.4" x14ac:dyDescent="0.3">
      <c r="A40" s="167">
        <v>91</v>
      </c>
      <c r="B40" s="166" t="s">
        <v>613</v>
      </c>
      <c r="C40" s="171"/>
      <c r="D40" s="171"/>
      <c r="E40" s="171"/>
      <c r="F40" s="171"/>
      <c r="G40" s="171"/>
      <c r="H40" s="171">
        <v>270288</v>
      </c>
      <c r="I40" s="171"/>
      <c r="J40" s="171"/>
      <c r="K40" s="171"/>
      <c r="L40" s="171"/>
      <c r="M40" s="171"/>
      <c r="N40" s="171">
        <v>316331</v>
      </c>
      <c r="O40" s="171"/>
      <c r="P40" s="171"/>
      <c r="Q40" s="171"/>
      <c r="R40" s="171"/>
      <c r="S40" s="171"/>
      <c r="T40" s="171">
        <v>220442</v>
      </c>
      <c r="U40" s="171"/>
      <c r="V40" s="171"/>
      <c r="W40" s="171"/>
      <c r="X40" s="171"/>
      <c r="Y40" s="171"/>
      <c r="Z40" s="171">
        <v>197308</v>
      </c>
      <c r="AA40" s="171"/>
      <c r="AB40" s="171"/>
      <c r="AC40" s="171"/>
      <c r="AD40" s="171"/>
      <c r="AE40" s="171"/>
      <c r="AF40" s="171">
        <v>232776</v>
      </c>
      <c r="AG40" s="171"/>
      <c r="AH40" s="175">
        <v>198370.95149911774</v>
      </c>
      <c r="AI40" s="173"/>
      <c r="AJ40" s="172">
        <v>16621.717895709888</v>
      </c>
      <c r="AK40" s="173">
        <v>235824.41898236086</v>
      </c>
      <c r="AL40" s="171">
        <v>0</v>
      </c>
      <c r="AM40" s="172">
        <v>28741.149000000001</v>
      </c>
      <c r="AN40" s="171">
        <f t="shared" si="3"/>
        <v>479558.23737718846</v>
      </c>
      <c r="AP40" s="171"/>
      <c r="AQ40" s="175">
        <v>54499.853649929581</v>
      </c>
      <c r="AR40" s="173"/>
      <c r="AS40" s="172">
        <v>-12683.027809349915</v>
      </c>
      <c r="AT40" s="174">
        <v>257046.43825277669</v>
      </c>
      <c r="AU40" s="171">
        <v>0</v>
      </c>
      <c r="AV40" s="172">
        <v>22943.636999999999</v>
      </c>
      <c r="AW40" s="171">
        <f t="shared" si="4"/>
        <v>321806.90109335631</v>
      </c>
      <c r="AX40" s="171"/>
      <c r="AY40" s="164">
        <v>58519.79766366339</v>
      </c>
      <c r="AZ40" s="173"/>
      <c r="BA40" s="164">
        <v>-3867.5916228921369</v>
      </c>
      <c r="BB40" s="164">
        <v>280946.73174446862</v>
      </c>
      <c r="BC40" s="171">
        <v>0</v>
      </c>
      <c r="BD40" s="172">
        <f t="shared" si="5"/>
        <v>22943.636999999999</v>
      </c>
      <c r="BE40" s="171">
        <f t="shared" si="6"/>
        <v>358542.57478523988</v>
      </c>
      <c r="BF40" s="171"/>
      <c r="BG40" s="164">
        <v>143589.04910237892</v>
      </c>
      <c r="BH40" s="173">
        <v>51404.010095884201</v>
      </c>
      <c r="BI40" s="173">
        <v>-47690.389261543678</v>
      </c>
      <c r="BJ40" s="164">
        <v>88131.120816810275</v>
      </c>
      <c r="BK40" s="171">
        <v>0</v>
      </c>
      <c r="BL40" s="172">
        <f t="shared" si="7"/>
        <v>22943.636999999999</v>
      </c>
      <c r="BM40" s="171">
        <f t="shared" si="8"/>
        <v>258377.42775352974</v>
      </c>
      <c r="BN40" s="171"/>
      <c r="BO40" s="164">
        <v>166421.92374237519</v>
      </c>
      <c r="BP40" s="173">
        <f t="shared" si="9"/>
        <v>51404.010095884201</v>
      </c>
      <c r="BQ40" s="173">
        <v>-38601.358358701007</v>
      </c>
      <c r="BR40" s="164">
        <v>91093.174143244833</v>
      </c>
      <c r="BS40" s="171">
        <v>0</v>
      </c>
      <c r="BT40" s="172">
        <f t="shared" si="10"/>
        <v>22943.636999999999</v>
      </c>
      <c r="BU40" s="171">
        <f t="shared" si="11"/>
        <v>293261.38662280317</v>
      </c>
      <c r="BV40" s="171"/>
      <c r="BW40" s="164">
        <v>185459.96628825864</v>
      </c>
      <c r="BX40" s="173">
        <f t="shared" si="12"/>
        <v>51404.010095884201</v>
      </c>
      <c r="BY40" s="173">
        <v>-29546.195702085501</v>
      </c>
      <c r="BZ40" s="164">
        <v>94320.687105267731</v>
      </c>
      <c r="CA40" s="171">
        <v>0</v>
      </c>
      <c r="CB40" s="172">
        <f t="shared" si="13"/>
        <v>22943.636999999999</v>
      </c>
      <c r="CC40" s="171">
        <f t="shared" si="14"/>
        <v>324582.10478732508</v>
      </c>
      <c r="CD40" s="213">
        <v>656920</v>
      </c>
      <c r="CE40" s="210">
        <f t="shared" si="15"/>
        <v>730.01010378309149</v>
      </c>
      <c r="CF40" s="164">
        <f t="shared" si="16"/>
        <v>489.8722844385257</v>
      </c>
      <c r="CG40" s="164">
        <f t="shared" si="17"/>
        <v>545.7933611173961</v>
      </c>
      <c r="CH40" s="164">
        <f t="shared" si="18"/>
        <v>393.31642780480081</v>
      </c>
      <c r="CI40" s="164">
        <f t="shared" si="19"/>
        <v>446.41872164464951</v>
      </c>
      <c r="CJ40" s="164">
        <f t="shared" si="20"/>
        <v>494.09685317439732</v>
      </c>
      <c r="CK40" s="210">
        <f t="shared" si="21"/>
        <v>-240.1378193445658</v>
      </c>
      <c r="CL40" s="164">
        <f t="shared" si="22"/>
        <v>55.921076678870406</v>
      </c>
      <c r="CM40" s="164">
        <f t="shared" si="23"/>
        <v>-152.47693331259529</v>
      </c>
      <c r="CN40" s="164">
        <f t="shared" si="24"/>
        <v>53.102293839848699</v>
      </c>
      <c r="CO40" s="164">
        <f t="shared" si="25"/>
        <v>47.678131529747816</v>
      </c>
    </row>
    <row r="41" spans="1:93" ht="14.4" x14ac:dyDescent="0.3">
      <c r="A41" s="167">
        <v>92</v>
      </c>
      <c r="B41" s="166" t="s">
        <v>612</v>
      </c>
      <c r="C41" s="171"/>
      <c r="D41" s="171"/>
      <c r="E41" s="171"/>
      <c r="F41" s="171"/>
      <c r="G41" s="171"/>
      <c r="H41" s="171">
        <v>149663</v>
      </c>
      <c r="I41" s="171"/>
      <c r="J41" s="171"/>
      <c r="K41" s="171"/>
      <c r="L41" s="171"/>
      <c r="M41" s="171"/>
      <c r="N41" s="171">
        <v>189353</v>
      </c>
      <c r="O41" s="171"/>
      <c r="P41" s="171"/>
      <c r="Q41" s="171"/>
      <c r="R41" s="171"/>
      <c r="S41" s="171"/>
      <c r="T41" s="171">
        <v>168934</v>
      </c>
      <c r="U41" s="171"/>
      <c r="V41" s="171"/>
      <c r="W41" s="171"/>
      <c r="X41" s="171"/>
      <c r="Y41" s="171"/>
      <c r="Z41" s="171">
        <v>173387</v>
      </c>
      <c r="AA41" s="171"/>
      <c r="AB41" s="171"/>
      <c r="AC41" s="171"/>
      <c r="AD41" s="171"/>
      <c r="AE41" s="171"/>
      <c r="AF41" s="171">
        <v>184319</v>
      </c>
      <c r="AG41" s="171"/>
      <c r="AH41" s="175">
        <v>189843.48308494463</v>
      </c>
      <c r="AI41" s="173"/>
      <c r="AJ41" s="172">
        <v>5113.1936570157959</v>
      </c>
      <c r="AK41" s="173">
        <v>76401.573821764119</v>
      </c>
      <c r="AL41" s="171">
        <v>0</v>
      </c>
      <c r="AM41" s="172">
        <v>21679.421999999999</v>
      </c>
      <c r="AN41" s="171">
        <f t="shared" si="3"/>
        <v>293037.67256372457</v>
      </c>
      <c r="AP41" s="171"/>
      <c r="AQ41" s="175">
        <v>151468.04729322231</v>
      </c>
      <c r="AR41" s="173"/>
      <c r="AS41" s="172">
        <v>-3954.0964818170755</v>
      </c>
      <c r="AT41" s="174">
        <v>84119.007918567324</v>
      </c>
      <c r="AU41" s="171">
        <v>0</v>
      </c>
      <c r="AV41" s="172">
        <v>17019.048999999999</v>
      </c>
      <c r="AW41" s="171">
        <f t="shared" si="4"/>
        <v>248652.00772997254</v>
      </c>
      <c r="AX41" s="171"/>
      <c r="AY41" s="164">
        <v>166864.41021522903</v>
      </c>
      <c r="AZ41" s="173"/>
      <c r="BA41" s="164">
        <v>-1217.0748887401246</v>
      </c>
      <c r="BB41" s="164">
        <v>93025.682675902382</v>
      </c>
      <c r="BC41" s="171">
        <v>0</v>
      </c>
      <c r="BD41" s="172">
        <f t="shared" si="5"/>
        <v>17019.048999999999</v>
      </c>
      <c r="BE41" s="171">
        <f t="shared" si="6"/>
        <v>275692.06700239133</v>
      </c>
      <c r="BF41" s="171"/>
      <c r="BG41" s="164">
        <v>157461.00904391502</v>
      </c>
      <c r="BH41" s="173">
        <v>-262.35884312094294</v>
      </c>
      <c r="BI41" s="173">
        <v>14838.179402413767</v>
      </c>
      <c r="BJ41" s="164">
        <v>29956.875039269551</v>
      </c>
      <c r="BK41" s="171">
        <v>0</v>
      </c>
      <c r="BL41" s="172">
        <f t="shared" si="7"/>
        <v>17019.048999999999</v>
      </c>
      <c r="BM41" s="171">
        <f t="shared" si="8"/>
        <v>219012.75364247739</v>
      </c>
      <c r="BN41" s="171"/>
      <c r="BO41" s="164">
        <v>170642.92365238673</v>
      </c>
      <c r="BP41" s="173">
        <f t="shared" si="9"/>
        <v>-262.35884312094294</v>
      </c>
      <c r="BQ41" s="173">
        <v>11003.536271609823</v>
      </c>
      <c r="BR41" s="164">
        <v>31083.861138927175</v>
      </c>
      <c r="BS41" s="171">
        <v>0</v>
      </c>
      <c r="BT41" s="172">
        <f t="shared" si="10"/>
        <v>17019.048999999999</v>
      </c>
      <c r="BU41" s="171">
        <f t="shared" si="11"/>
        <v>229487.01121980278</v>
      </c>
      <c r="BV41" s="171"/>
      <c r="BW41" s="164">
        <v>185195.13988273992</v>
      </c>
      <c r="BX41" s="173">
        <f t="shared" si="12"/>
        <v>-262.35884312094294</v>
      </c>
      <c r="BY41" s="173">
        <v>7156.6624309466561</v>
      </c>
      <c r="BZ41" s="164">
        <v>32312.657336863474</v>
      </c>
      <c r="CA41" s="171">
        <v>0</v>
      </c>
      <c r="CB41" s="172">
        <f t="shared" si="13"/>
        <v>17019.048999999999</v>
      </c>
      <c r="CC41" s="171">
        <f t="shared" si="14"/>
        <v>241421.14980742912</v>
      </c>
      <c r="CD41" s="213">
        <v>237231</v>
      </c>
      <c r="CE41" s="210">
        <f t="shared" si="15"/>
        <v>1235.2419058374519</v>
      </c>
      <c r="CF41" s="164">
        <f t="shared" si="16"/>
        <v>1048.1429818614454</v>
      </c>
      <c r="CG41" s="164">
        <f t="shared" si="17"/>
        <v>1162.1249625992866</v>
      </c>
      <c r="CH41" s="164">
        <f t="shared" si="18"/>
        <v>923.20461340413942</v>
      </c>
      <c r="CI41" s="164">
        <f t="shared" si="19"/>
        <v>967.35675868584951</v>
      </c>
      <c r="CJ41" s="164">
        <f t="shared" si="20"/>
        <v>1017.6627414099721</v>
      </c>
      <c r="CK41" s="210">
        <f t="shared" si="21"/>
        <v>-187.09892397600652</v>
      </c>
      <c r="CL41" s="164">
        <f t="shared" si="22"/>
        <v>113.98198073784124</v>
      </c>
      <c r="CM41" s="164">
        <f t="shared" si="23"/>
        <v>-238.9203491951472</v>
      </c>
      <c r="CN41" s="164">
        <f t="shared" si="24"/>
        <v>44.152145281710091</v>
      </c>
      <c r="CO41" s="164">
        <f t="shared" si="25"/>
        <v>50.3059827241226</v>
      </c>
    </row>
    <row r="42" spans="1:93" ht="14.4" x14ac:dyDescent="0.3">
      <c r="A42" s="167">
        <v>97</v>
      </c>
      <c r="B42" s="166" t="s">
        <v>611</v>
      </c>
      <c r="C42" s="171"/>
      <c r="D42" s="171"/>
      <c r="E42" s="171"/>
      <c r="F42" s="171"/>
      <c r="G42" s="171"/>
      <c r="H42" s="171">
        <v>7056</v>
      </c>
      <c r="I42" s="171"/>
      <c r="J42" s="171"/>
      <c r="K42" s="171"/>
      <c r="L42" s="171"/>
      <c r="M42" s="171"/>
      <c r="N42" s="171">
        <v>7135</v>
      </c>
      <c r="O42" s="171"/>
      <c r="P42" s="171"/>
      <c r="Q42" s="171"/>
      <c r="R42" s="171"/>
      <c r="S42" s="171"/>
      <c r="T42" s="171">
        <v>7348</v>
      </c>
      <c r="U42" s="171"/>
      <c r="V42" s="171"/>
      <c r="W42" s="171"/>
      <c r="X42" s="171"/>
      <c r="Y42" s="171"/>
      <c r="Z42" s="171">
        <v>7115</v>
      </c>
      <c r="AA42" s="171"/>
      <c r="AB42" s="171"/>
      <c r="AC42" s="171"/>
      <c r="AD42" s="171"/>
      <c r="AE42" s="171"/>
      <c r="AF42" s="171">
        <v>6866</v>
      </c>
      <c r="AG42" s="171"/>
      <c r="AH42" s="175">
        <v>6662.6861387039307</v>
      </c>
      <c r="AI42" s="173"/>
      <c r="AJ42" s="172">
        <v>37.590233288100698</v>
      </c>
      <c r="AK42" s="173">
        <v>1288.9040023300706</v>
      </c>
      <c r="AL42" s="171">
        <v>0</v>
      </c>
      <c r="AM42" s="172">
        <v>-545.24900000000002</v>
      </c>
      <c r="AN42" s="171">
        <f t="shared" si="3"/>
        <v>7443.9313743221019</v>
      </c>
      <c r="AP42" s="171"/>
      <c r="AQ42" s="175">
        <v>6465.8976861351503</v>
      </c>
      <c r="AR42" s="173"/>
      <c r="AS42" s="172">
        <v>-28.798628953490574</v>
      </c>
      <c r="AT42" s="174">
        <v>1366.5698621109761</v>
      </c>
      <c r="AU42" s="171">
        <v>0</v>
      </c>
      <c r="AV42" s="172">
        <v>-561.03</v>
      </c>
      <c r="AW42" s="171">
        <f t="shared" si="4"/>
        <v>7242.6389192926363</v>
      </c>
      <c r="AX42" s="171"/>
      <c r="AY42" s="164">
        <v>6448.1173844717869</v>
      </c>
      <c r="AZ42" s="173"/>
      <c r="BA42" s="164">
        <v>-8.7407850605080633</v>
      </c>
      <c r="BB42" s="164">
        <v>1471.070938514262</v>
      </c>
      <c r="BC42" s="171">
        <v>0</v>
      </c>
      <c r="BD42" s="172">
        <f t="shared" si="5"/>
        <v>-561.03</v>
      </c>
      <c r="BE42" s="171">
        <f t="shared" si="6"/>
        <v>7349.4175379255412</v>
      </c>
      <c r="BF42" s="171"/>
      <c r="BG42" s="164">
        <v>861.37618683188111</v>
      </c>
      <c r="BH42" s="173">
        <v>-187.70415690790429</v>
      </c>
      <c r="BI42" s="173">
        <v>343.54512211251108</v>
      </c>
      <c r="BJ42" s="164">
        <v>466.00600583971561</v>
      </c>
      <c r="BK42" s="171">
        <v>0</v>
      </c>
      <c r="BL42" s="172">
        <f t="shared" si="7"/>
        <v>-561.03</v>
      </c>
      <c r="BM42" s="171">
        <f t="shared" si="8"/>
        <v>922.19315787620349</v>
      </c>
      <c r="BN42" s="171"/>
      <c r="BO42" s="164">
        <v>843.45205383733128</v>
      </c>
      <c r="BP42" s="173">
        <f t="shared" si="9"/>
        <v>-187.70415690790429</v>
      </c>
      <c r="BQ42" s="173">
        <v>308.69516325378981</v>
      </c>
      <c r="BR42" s="164">
        <v>477.55933118420757</v>
      </c>
      <c r="BS42" s="171">
        <v>0</v>
      </c>
      <c r="BT42" s="172">
        <f t="shared" si="10"/>
        <v>-561.03</v>
      </c>
      <c r="BU42" s="171">
        <f t="shared" si="11"/>
        <v>880.97239136742451</v>
      </c>
      <c r="BV42" s="171"/>
      <c r="BW42" s="164">
        <v>920.13143564705865</v>
      </c>
      <c r="BX42" s="173">
        <f t="shared" si="12"/>
        <v>-187.70415690790429</v>
      </c>
      <c r="BY42" s="173">
        <v>273.73404940075301</v>
      </c>
      <c r="BZ42" s="164">
        <v>490.41523865799149</v>
      </c>
      <c r="CA42" s="171">
        <v>0</v>
      </c>
      <c r="CB42" s="172">
        <f t="shared" si="13"/>
        <v>-561.03</v>
      </c>
      <c r="CC42" s="171">
        <f t="shared" si="14"/>
        <v>935.546566797899</v>
      </c>
      <c r="CD42" s="213">
        <v>2156</v>
      </c>
      <c r="CE42" s="210">
        <f t="shared" si="15"/>
        <v>3452.6583368840916</v>
      </c>
      <c r="CF42" s="164">
        <f t="shared" si="16"/>
        <v>3359.2944894678276</v>
      </c>
      <c r="CG42" s="164">
        <f t="shared" si="17"/>
        <v>3408.8207504292864</v>
      </c>
      <c r="CH42" s="164">
        <f t="shared" si="18"/>
        <v>427.7333756383133</v>
      </c>
      <c r="CI42" s="164">
        <f t="shared" si="19"/>
        <v>408.61428171030821</v>
      </c>
      <c r="CJ42" s="164">
        <f t="shared" si="20"/>
        <v>433.92697903427597</v>
      </c>
      <c r="CK42" s="210">
        <f t="shared" si="21"/>
        <v>-93.36384741626398</v>
      </c>
      <c r="CL42" s="164">
        <f t="shared" si="22"/>
        <v>49.526260961458775</v>
      </c>
      <c r="CM42" s="164">
        <f t="shared" si="23"/>
        <v>-2981.0873747909732</v>
      </c>
      <c r="CN42" s="164">
        <f t="shared" si="24"/>
        <v>-19.1190939280051</v>
      </c>
      <c r="CO42" s="164">
        <f t="shared" si="25"/>
        <v>25.312697323967768</v>
      </c>
    </row>
    <row r="43" spans="1:93" ht="14.4" x14ac:dyDescent="0.3">
      <c r="A43" s="167">
        <v>98</v>
      </c>
      <c r="B43" s="166" t="s">
        <v>610</v>
      </c>
      <c r="C43" s="171"/>
      <c r="D43" s="171"/>
      <c r="E43" s="171"/>
      <c r="F43" s="171"/>
      <c r="G43" s="171"/>
      <c r="H43" s="171">
        <v>31969</v>
      </c>
      <c r="I43" s="171"/>
      <c r="J43" s="171"/>
      <c r="K43" s="171"/>
      <c r="L43" s="171"/>
      <c r="M43" s="171"/>
      <c r="N43" s="171">
        <v>35755</v>
      </c>
      <c r="O43" s="171"/>
      <c r="P43" s="171"/>
      <c r="Q43" s="171"/>
      <c r="R43" s="171"/>
      <c r="S43" s="171"/>
      <c r="T43" s="171">
        <v>36771</v>
      </c>
      <c r="U43" s="171"/>
      <c r="V43" s="171"/>
      <c r="W43" s="171"/>
      <c r="X43" s="171"/>
      <c r="Y43" s="171"/>
      <c r="Z43" s="171">
        <v>36417</v>
      </c>
      <c r="AA43" s="171"/>
      <c r="AB43" s="171"/>
      <c r="AC43" s="171"/>
      <c r="AD43" s="171"/>
      <c r="AE43" s="171"/>
      <c r="AF43" s="171">
        <v>37747</v>
      </c>
      <c r="AG43" s="171"/>
      <c r="AH43" s="175">
        <v>42855.690034119922</v>
      </c>
      <c r="AI43" s="173"/>
      <c r="AJ43" s="172">
        <v>458.0244561468221</v>
      </c>
      <c r="AK43" s="173">
        <v>9501.0333444647185</v>
      </c>
      <c r="AL43" s="171">
        <v>0</v>
      </c>
      <c r="AM43" s="172">
        <v>-4559.8220000000001</v>
      </c>
      <c r="AN43" s="171">
        <f t="shared" si="3"/>
        <v>48254.925834731461</v>
      </c>
      <c r="AP43" s="171"/>
      <c r="AQ43" s="175">
        <v>38120.276561622617</v>
      </c>
      <c r="AR43" s="173"/>
      <c r="AS43" s="172">
        <v>-356.97152543856618</v>
      </c>
      <c r="AT43" s="174">
        <v>10193.44638051774</v>
      </c>
      <c r="AU43" s="171">
        <v>0</v>
      </c>
      <c r="AV43" s="172">
        <v>-4380.72</v>
      </c>
      <c r="AW43" s="171">
        <f t="shared" si="4"/>
        <v>43576.031416701793</v>
      </c>
      <c r="AX43" s="171"/>
      <c r="AY43" s="164">
        <v>40882.806567550855</v>
      </c>
      <c r="AZ43" s="173"/>
      <c r="BA43" s="164">
        <v>-110.60693905888991</v>
      </c>
      <c r="BB43" s="164">
        <v>11108.57223032902</v>
      </c>
      <c r="BC43" s="171">
        <v>0</v>
      </c>
      <c r="BD43" s="172">
        <f t="shared" si="5"/>
        <v>-4380.72</v>
      </c>
      <c r="BE43" s="171">
        <f t="shared" si="6"/>
        <v>47500.051858820982</v>
      </c>
      <c r="BF43" s="171"/>
      <c r="BG43" s="164">
        <v>12882.191116281887</v>
      </c>
      <c r="BH43" s="173">
        <v>3953.4300639961029</v>
      </c>
      <c r="BI43" s="173">
        <v>2901.09967561337</v>
      </c>
      <c r="BJ43" s="164">
        <v>3515.9788774844305</v>
      </c>
      <c r="BK43" s="171">
        <v>0</v>
      </c>
      <c r="BL43" s="172">
        <f t="shared" si="7"/>
        <v>-4380.72</v>
      </c>
      <c r="BM43" s="171">
        <f t="shared" si="8"/>
        <v>18871.979733375792</v>
      </c>
      <c r="BN43" s="171"/>
      <c r="BO43" s="164">
        <v>11855.565074349195</v>
      </c>
      <c r="BP43" s="173">
        <f t="shared" si="9"/>
        <v>3953.4300639961029</v>
      </c>
      <c r="BQ43" s="173">
        <v>2525.2664690159072</v>
      </c>
      <c r="BR43" s="164">
        <v>3617.375003149557</v>
      </c>
      <c r="BS43" s="171">
        <v>0</v>
      </c>
      <c r="BT43" s="172">
        <f t="shared" si="10"/>
        <v>-4380.72</v>
      </c>
      <c r="BU43" s="171">
        <f t="shared" si="11"/>
        <v>17570.916610510762</v>
      </c>
      <c r="BV43" s="171"/>
      <c r="BW43" s="164">
        <v>11342.476976126824</v>
      </c>
      <c r="BX43" s="173">
        <f t="shared" si="12"/>
        <v>3953.4300639961029</v>
      </c>
      <c r="BY43" s="173">
        <v>2148.2345310766864</v>
      </c>
      <c r="BZ43" s="164">
        <v>3733.5317516441651</v>
      </c>
      <c r="CA43" s="171">
        <v>0</v>
      </c>
      <c r="CB43" s="172">
        <f t="shared" si="13"/>
        <v>-4380.72</v>
      </c>
      <c r="CC43" s="171">
        <f t="shared" si="14"/>
        <v>16796.953322843776</v>
      </c>
      <c r="CD43" s="213">
        <v>23251</v>
      </c>
      <c r="CE43" s="210">
        <f t="shared" si="15"/>
        <v>2075.3914169167547</v>
      </c>
      <c r="CF43" s="164">
        <f t="shared" si="16"/>
        <v>1874.1573014795833</v>
      </c>
      <c r="CG43" s="164">
        <f t="shared" si="17"/>
        <v>2042.9251154281958</v>
      </c>
      <c r="CH43" s="164">
        <f t="shared" si="18"/>
        <v>811.66314280571987</v>
      </c>
      <c r="CI43" s="164">
        <f t="shared" si="19"/>
        <v>755.7058453619527</v>
      </c>
      <c r="CJ43" s="164">
        <f t="shared" si="20"/>
        <v>722.41853351872066</v>
      </c>
      <c r="CK43" s="210">
        <f t="shared" si="21"/>
        <v>-201.23411543717134</v>
      </c>
      <c r="CL43" s="164">
        <f t="shared" si="22"/>
        <v>168.76781394861246</v>
      </c>
      <c r="CM43" s="164">
        <f t="shared" si="23"/>
        <v>-1231.2619726224759</v>
      </c>
      <c r="CN43" s="164">
        <f t="shared" si="24"/>
        <v>-55.957297443767175</v>
      </c>
      <c r="CO43" s="164">
        <f t="shared" si="25"/>
        <v>-33.287311843232033</v>
      </c>
    </row>
    <row r="44" spans="1:93" ht="14.4" x14ac:dyDescent="0.3">
      <c r="A44" s="167">
        <v>102</v>
      </c>
      <c r="B44" s="166" t="s">
        <v>609</v>
      </c>
      <c r="C44" s="171"/>
      <c r="D44" s="171"/>
      <c r="E44" s="171"/>
      <c r="F44" s="171"/>
      <c r="G44" s="171"/>
      <c r="H44" s="171">
        <v>25202</v>
      </c>
      <c r="I44" s="171"/>
      <c r="J44" s="171"/>
      <c r="K44" s="171"/>
      <c r="L44" s="171"/>
      <c r="M44" s="171"/>
      <c r="N44" s="171">
        <v>26258</v>
      </c>
      <c r="O44" s="171"/>
      <c r="P44" s="171"/>
      <c r="Q44" s="171"/>
      <c r="R44" s="171"/>
      <c r="S44" s="171"/>
      <c r="T44" s="171">
        <v>26010</v>
      </c>
      <c r="U44" s="171"/>
      <c r="V44" s="171"/>
      <c r="W44" s="171"/>
      <c r="X44" s="171"/>
      <c r="Y44" s="171"/>
      <c r="Z44" s="171">
        <v>26259</v>
      </c>
      <c r="AA44" s="171"/>
      <c r="AB44" s="171"/>
      <c r="AC44" s="171"/>
      <c r="AD44" s="171"/>
      <c r="AE44" s="171"/>
      <c r="AF44" s="171">
        <v>26079</v>
      </c>
      <c r="AG44" s="171"/>
      <c r="AH44" s="175">
        <v>23758.179771125742</v>
      </c>
      <c r="AI44" s="173"/>
      <c r="AJ44" s="172">
        <v>168.52420214858338</v>
      </c>
      <c r="AK44" s="173">
        <v>5481.4683482821592</v>
      </c>
      <c r="AL44" s="171">
        <v>0</v>
      </c>
      <c r="AM44" s="172">
        <v>573.62</v>
      </c>
      <c r="AN44" s="171">
        <f t="shared" si="3"/>
        <v>29981.792321556484</v>
      </c>
      <c r="AP44" s="171"/>
      <c r="AQ44" s="175">
        <v>21694.481939044959</v>
      </c>
      <c r="AR44" s="173"/>
      <c r="AS44" s="172">
        <v>-130.69386271349134</v>
      </c>
      <c r="AT44" s="174">
        <v>5855.9999352396153</v>
      </c>
      <c r="AU44" s="171">
        <v>0</v>
      </c>
      <c r="AV44" s="172">
        <v>144.25899999999999</v>
      </c>
      <c r="AW44" s="171">
        <f t="shared" si="4"/>
        <v>27564.047011571081</v>
      </c>
      <c r="AX44" s="171"/>
      <c r="AY44" s="164">
        <v>22435.306718732387</v>
      </c>
      <c r="AZ44" s="173"/>
      <c r="BA44" s="164">
        <v>-40.327368288060342</v>
      </c>
      <c r="BB44" s="164">
        <v>6339.9257950575702</v>
      </c>
      <c r="BC44" s="171">
        <v>0</v>
      </c>
      <c r="BD44" s="172">
        <f t="shared" si="5"/>
        <v>144.25899999999999</v>
      </c>
      <c r="BE44" s="171">
        <f t="shared" si="6"/>
        <v>28879.164145501894</v>
      </c>
      <c r="BF44" s="171"/>
      <c r="BG44" s="164">
        <v>5484.9754865862678</v>
      </c>
      <c r="BH44" s="173">
        <v>-819.90648200298551</v>
      </c>
      <c r="BI44" s="173">
        <v>-573.11925849266891</v>
      </c>
      <c r="BJ44" s="164">
        <v>1996.700649044712</v>
      </c>
      <c r="BK44" s="171">
        <v>0</v>
      </c>
      <c r="BL44" s="172">
        <f t="shared" si="7"/>
        <v>144.25899999999999</v>
      </c>
      <c r="BM44" s="171">
        <f t="shared" si="8"/>
        <v>6232.9093951353261</v>
      </c>
      <c r="BN44" s="171"/>
      <c r="BO44" s="164">
        <v>5318.1414473620043</v>
      </c>
      <c r="BP44" s="173">
        <f t="shared" si="9"/>
        <v>-819.90648200298551</v>
      </c>
      <c r="BQ44" s="173">
        <v>-435.63265421581974</v>
      </c>
      <c r="BR44" s="164">
        <v>2053.5753660427936</v>
      </c>
      <c r="BS44" s="171">
        <v>0</v>
      </c>
      <c r="BT44" s="172">
        <f t="shared" si="10"/>
        <v>144.25899999999999</v>
      </c>
      <c r="BU44" s="171">
        <f t="shared" si="11"/>
        <v>6260.4366771859932</v>
      </c>
      <c r="BV44" s="171"/>
      <c r="BW44" s="164">
        <v>4999.6756421859955</v>
      </c>
      <c r="BX44" s="173">
        <f t="shared" si="12"/>
        <v>-819.90648200298551</v>
      </c>
      <c r="BY44" s="173">
        <v>-298.65836310154663</v>
      </c>
      <c r="BZ44" s="164">
        <v>2116.4189283578544</v>
      </c>
      <c r="CA44" s="171">
        <v>0</v>
      </c>
      <c r="CB44" s="172">
        <f t="shared" si="13"/>
        <v>144.25899999999999</v>
      </c>
      <c r="CC44" s="171">
        <f t="shared" si="14"/>
        <v>6141.7887254393181</v>
      </c>
      <c r="CD44" s="213">
        <v>9937</v>
      </c>
      <c r="CE44" s="210">
        <f t="shared" si="15"/>
        <v>3017.187513490639</v>
      </c>
      <c r="CF44" s="164">
        <f t="shared" si="16"/>
        <v>2773.8801460773957</v>
      </c>
      <c r="CG44" s="164">
        <f t="shared" si="17"/>
        <v>2906.2256360573506</v>
      </c>
      <c r="CH44" s="164">
        <f t="shared" si="18"/>
        <v>627.24256768997952</v>
      </c>
      <c r="CI44" s="164">
        <f t="shared" si="19"/>
        <v>630.01274803119588</v>
      </c>
      <c r="CJ44" s="164">
        <f t="shared" si="20"/>
        <v>618.07273074764203</v>
      </c>
      <c r="CK44" s="210">
        <f t="shared" si="21"/>
        <v>-243.30736741324336</v>
      </c>
      <c r="CL44" s="164">
        <f t="shared" si="22"/>
        <v>132.34548997995489</v>
      </c>
      <c r="CM44" s="164">
        <f t="shared" si="23"/>
        <v>-2278.9830683673708</v>
      </c>
      <c r="CN44" s="164">
        <f t="shared" si="24"/>
        <v>2.7701803412163599</v>
      </c>
      <c r="CO44" s="164">
        <f t="shared" si="25"/>
        <v>-11.940017283553857</v>
      </c>
    </row>
    <row r="45" spans="1:93" ht="14.4" x14ac:dyDescent="0.3">
      <c r="A45" s="167">
        <v>103</v>
      </c>
      <c r="B45" s="166" t="s">
        <v>608</v>
      </c>
      <c r="C45" s="171"/>
      <c r="D45" s="171"/>
      <c r="E45" s="171"/>
      <c r="F45" s="171"/>
      <c r="G45" s="171"/>
      <c r="H45" s="171">
        <v>6174</v>
      </c>
      <c r="I45" s="171"/>
      <c r="J45" s="171"/>
      <c r="K45" s="171"/>
      <c r="L45" s="171"/>
      <c r="M45" s="171"/>
      <c r="N45" s="171">
        <v>6240</v>
      </c>
      <c r="O45" s="171"/>
      <c r="P45" s="171"/>
      <c r="Q45" s="171"/>
      <c r="R45" s="171"/>
      <c r="S45" s="171"/>
      <c r="T45" s="171">
        <v>6053</v>
      </c>
      <c r="U45" s="171"/>
      <c r="V45" s="171"/>
      <c r="W45" s="171"/>
      <c r="X45" s="171"/>
      <c r="Y45" s="171"/>
      <c r="Z45" s="171">
        <v>5821</v>
      </c>
      <c r="AA45" s="171"/>
      <c r="AB45" s="171"/>
      <c r="AC45" s="171"/>
      <c r="AD45" s="171"/>
      <c r="AE45" s="171"/>
      <c r="AF45" s="171">
        <v>5701</v>
      </c>
      <c r="AG45" s="171"/>
      <c r="AH45" s="175">
        <v>5358.5784763832517</v>
      </c>
      <c r="AI45" s="173"/>
      <c r="AJ45" s="172">
        <v>36.1722206972442</v>
      </c>
      <c r="AK45" s="173">
        <v>1319.5581568054138</v>
      </c>
      <c r="AL45" s="171">
        <v>0</v>
      </c>
      <c r="AM45" s="172">
        <v>-497.07799999999997</v>
      </c>
      <c r="AN45" s="171">
        <f t="shared" si="3"/>
        <v>6217.2308538859106</v>
      </c>
      <c r="AP45" s="171"/>
      <c r="AQ45" s="175">
        <v>4962.3970271538483</v>
      </c>
      <c r="AR45" s="173"/>
      <c r="AS45" s="172">
        <v>-28.06769517647124</v>
      </c>
      <c r="AT45" s="174">
        <v>1407.6567727325039</v>
      </c>
      <c r="AU45" s="171">
        <v>0</v>
      </c>
      <c r="AV45" s="172">
        <v>-566.27</v>
      </c>
      <c r="AW45" s="171">
        <f t="shared" si="4"/>
        <v>5775.7161047098816</v>
      </c>
      <c r="AX45" s="171"/>
      <c r="AY45" s="164">
        <v>5027.8872203147394</v>
      </c>
      <c r="AZ45" s="173"/>
      <c r="BA45" s="164">
        <v>-8.6577494869615688</v>
      </c>
      <c r="BB45" s="164">
        <v>1521.1934555141936</v>
      </c>
      <c r="BC45" s="171">
        <v>0</v>
      </c>
      <c r="BD45" s="172">
        <f t="shared" si="5"/>
        <v>-566.27</v>
      </c>
      <c r="BE45" s="171">
        <f t="shared" si="6"/>
        <v>5974.1529263419707</v>
      </c>
      <c r="BF45" s="171"/>
      <c r="BG45" s="164">
        <v>1217.4640048200044</v>
      </c>
      <c r="BH45" s="173">
        <v>465.58348048392457</v>
      </c>
      <c r="BI45" s="173">
        <v>298.43884479511212</v>
      </c>
      <c r="BJ45" s="164">
        <v>484.16911207669506</v>
      </c>
      <c r="BK45" s="171">
        <v>0</v>
      </c>
      <c r="BL45" s="172">
        <f t="shared" si="7"/>
        <v>-566.27</v>
      </c>
      <c r="BM45" s="171">
        <f t="shared" si="8"/>
        <v>1899.3854421757364</v>
      </c>
      <c r="BN45" s="171"/>
      <c r="BO45" s="164">
        <v>1003.5552570851621</v>
      </c>
      <c r="BP45" s="173">
        <f t="shared" si="9"/>
        <v>465.58348048392457</v>
      </c>
      <c r="BQ45" s="173">
        <v>263.29793080677263</v>
      </c>
      <c r="BR45" s="164">
        <v>497.86361289740375</v>
      </c>
      <c r="BS45" s="171">
        <v>0</v>
      </c>
      <c r="BT45" s="172">
        <f t="shared" si="10"/>
        <v>-566.27</v>
      </c>
      <c r="BU45" s="171">
        <f t="shared" si="11"/>
        <v>1664.030281273263</v>
      </c>
      <c r="BV45" s="171"/>
      <c r="BW45" s="164">
        <v>859.41563764818318</v>
      </c>
      <c r="BX45" s="173">
        <f t="shared" si="12"/>
        <v>465.58348048392457</v>
      </c>
      <c r="BY45" s="173">
        <v>228.04493381396088</v>
      </c>
      <c r="BZ45" s="164">
        <v>512.71150890756724</v>
      </c>
      <c r="CA45" s="171">
        <v>0</v>
      </c>
      <c r="CB45" s="172">
        <f t="shared" si="13"/>
        <v>-566.27</v>
      </c>
      <c r="CC45" s="171">
        <f t="shared" si="14"/>
        <v>1499.4855608536359</v>
      </c>
      <c r="CD45" s="213">
        <v>2174</v>
      </c>
      <c r="CE45" s="210">
        <f t="shared" si="15"/>
        <v>2859.8118003155064</v>
      </c>
      <c r="CF45" s="164">
        <f t="shared" si="16"/>
        <v>2656.7231392409758</v>
      </c>
      <c r="CG45" s="164">
        <f t="shared" si="17"/>
        <v>2748.0004261002623</v>
      </c>
      <c r="CH45" s="164">
        <f t="shared" si="18"/>
        <v>873.68235610659451</v>
      </c>
      <c r="CI45" s="164">
        <f t="shared" si="19"/>
        <v>765.42331245320293</v>
      </c>
      <c r="CJ45" s="164">
        <f t="shared" si="20"/>
        <v>689.73576856193006</v>
      </c>
      <c r="CK45" s="210">
        <f t="shared" si="21"/>
        <v>-203.08866107453059</v>
      </c>
      <c r="CL45" s="164">
        <f t="shared" si="22"/>
        <v>91.277286859286505</v>
      </c>
      <c r="CM45" s="164">
        <f t="shared" si="23"/>
        <v>-1874.3180699936679</v>
      </c>
      <c r="CN45" s="164">
        <f t="shared" si="24"/>
        <v>-108.25904365339159</v>
      </c>
      <c r="CO45" s="164">
        <f t="shared" si="25"/>
        <v>-75.687543891272867</v>
      </c>
    </row>
    <row r="46" spans="1:93" ht="14.4" x14ac:dyDescent="0.3">
      <c r="A46" s="167">
        <v>105</v>
      </c>
      <c r="B46" s="166" t="s">
        <v>607</v>
      </c>
      <c r="C46" s="171"/>
      <c r="D46" s="171"/>
      <c r="E46" s="171"/>
      <c r="F46" s="171"/>
      <c r="G46" s="171"/>
      <c r="H46" s="171">
        <v>10279</v>
      </c>
      <c r="I46" s="171"/>
      <c r="J46" s="171"/>
      <c r="K46" s="171"/>
      <c r="L46" s="171"/>
      <c r="M46" s="171"/>
      <c r="N46" s="171">
        <v>10106</v>
      </c>
      <c r="O46" s="171"/>
      <c r="P46" s="171"/>
      <c r="Q46" s="171"/>
      <c r="R46" s="171"/>
      <c r="S46" s="171"/>
      <c r="T46" s="171">
        <v>11169</v>
      </c>
      <c r="U46" s="171"/>
      <c r="V46" s="171"/>
      <c r="W46" s="171"/>
      <c r="X46" s="171"/>
      <c r="Y46" s="171"/>
      <c r="Z46" s="171">
        <v>11343</v>
      </c>
      <c r="AA46" s="171"/>
      <c r="AB46" s="171"/>
      <c r="AC46" s="171"/>
      <c r="AD46" s="171"/>
      <c r="AE46" s="171"/>
      <c r="AF46" s="171">
        <v>11004</v>
      </c>
      <c r="AG46" s="171"/>
      <c r="AH46" s="175">
        <v>9757.6554631251656</v>
      </c>
      <c r="AI46" s="173"/>
      <c r="AJ46" s="172">
        <v>38.746309586528163</v>
      </c>
      <c r="AK46" s="173">
        <v>1413.0643348777976</v>
      </c>
      <c r="AL46" s="171">
        <v>315</v>
      </c>
      <c r="AM46" s="172">
        <v>-490.51900000000001</v>
      </c>
      <c r="AN46" s="171">
        <f t="shared" si="3"/>
        <v>11033.947107589491</v>
      </c>
      <c r="AP46" s="171"/>
      <c r="AQ46" s="175">
        <v>9649.4142365035605</v>
      </c>
      <c r="AR46" s="173"/>
      <c r="AS46" s="172">
        <v>-29.855486784285272</v>
      </c>
      <c r="AT46" s="174">
        <v>1491.5252281159669</v>
      </c>
      <c r="AU46" s="171">
        <v>0</v>
      </c>
      <c r="AV46" s="172">
        <v>-477.83199999999999</v>
      </c>
      <c r="AW46" s="171">
        <f t="shared" si="4"/>
        <v>10633.251977835242</v>
      </c>
      <c r="AX46" s="171"/>
      <c r="AY46" s="164">
        <v>11044.76372122974</v>
      </c>
      <c r="AZ46" s="173"/>
      <c r="BA46" s="164">
        <v>-9.1148745553537918</v>
      </c>
      <c r="BB46" s="164">
        <v>1607.127082132673</v>
      </c>
      <c r="BC46" s="171">
        <v>0</v>
      </c>
      <c r="BD46" s="172">
        <f t="shared" si="5"/>
        <v>-477.83199999999999</v>
      </c>
      <c r="BE46" s="171">
        <f t="shared" si="6"/>
        <v>12164.943928807057</v>
      </c>
      <c r="BF46" s="171"/>
      <c r="BG46" s="164">
        <v>1810.4032880591819</v>
      </c>
      <c r="BH46" s="173">
        <v>933.71626010873229</v>
      </c>
      <c r="BI46" s="173">
        <v>748.99873514952242</v>
      </c>
      <c r="BJ46" s="164">
        <v>513.06325406927363</v>
      </c>
      <c r="BK46" s="171">
        <v>0</v>
      </c>
      <c r="BL46" s="172">
        <f t="shared" si="7"/>
        <v>-477.83199999999999</v>
      </c>
      <c r="BM46" s="171">
        <f t="shared" si="8"/>
        <v>3528.3495373867104</v>
      </c>
      <c r="BN46" s="171"/>
      <c r="BO46" s="164">
        <v>1849.5149810039341</v>
      </c>
      <c r="BP46" s="173">
        <f t="shared" si="9"/>
        <v>933.71626010873229</v>
      </c>
      <c r="BQ46" s="173">
        <v>713.4537168144908</v>
      </c>
      <c r="BR46" s="164">
        <v>524.91401768192179</v>
      </c>
      <c r="BS46" s="171">
        <v>0</v>
      </c>
      <c r="BT46" s="172">
        <f t="shared" si="10"/>
        <v>-477.83199999999999</v>
      </c>
      <c r="BU46" s="171">
        <f t="shared" si="11"/>
        <v>3543.7669756090791</v>
      </c>
      <c r="BV46" s="171"/>
      <c r="BW46" s="164">
        <v>1780.6552006155582</v>
      </c>
      <c r="BX46" s="173">
        <f t="shared" si="12"/>
        <v>933.71626010873229</v>
      </c>
      <c r="BY46" s="173">
        <v>677.79532657199172</v>
      </c>
      <c r="BZ46" s="164">
        <v>538.28386858373619</v>
      </c>
      <c r="CA46" s="171">
        <v>0</v>
      </c>
      <c r="CB46" s="172">
        <f t="shared" si="13"/>
        <v>-477.83199999999999</v>
      </c>
      <c r="CC46" s="171">
        <f t="shared" si="14"/>
        <v>3452.6186558800187</v>
      </c>
      <c r="CD46" s="213">
        <v>2199</v>
      </c>
      <c r="CE46" s="210">
        <f t="shared" si="15"/>
        <v>5017.7112813049071</v>
      </c>
      <c r="CF46" s="164">
        <f t="shared" si="16"/>
        <v>4835.4943055185277</v>
      </c>
      <c r="CG46" s="164">
        <f t="shared" si="17"/>
        <v>5532.0345287890214</v>
      </c>
      <c r="CH46" s="164">
        <f t="shared" si="18"/>
        <v>1604.5245736183313</v>
      </c>
      <c r="CI46" s="164">
        <f t="shared" si="19"/>
        <v>1611.5356869527418</v>
      </c>
      <c r="CJ46" s="164">
        <f t="shared" si="20"/>
        <v>1570.0857916689488</v>
      </c>
      <c r="CK46" s="210">
        <f t="shared" si="21"/>
        <v>-182.21697578637941</v>
      </c>
      <c r="CL46" s="164">
        <f t="shared" si="22"/>
        <v>696.5402232704937</v>
      </c>
      <c r="CM46" s="164">
        <f t="shared" si="23"/>
        <v>-3927.5099551706899</v>
      </c>
      <c r="CN46" s="164">
        <f t="shared" si="24"/>
        <v>7.0111133344105383</v>
      </c>
      <c r="CO46" s="164">
        <f t="shared" si="25"/>
        <v>-41.449895283793012</v>
      </c>
    </row>
    <row r="47" spans="1:93" ht="14.4" x14ac:dyDescent="0.3">
      <c r="A47" s="167">
        <v>106</v>
      </c>
      <c r="B47" s="166" t="s">
        <v>606</v>
      </c>
      <c r="C47" s="171"/>
      <c r="D47" s="171"/>
      <c r="E47" s="171"/>
      <c r="F47" s="171"/>
      <c r="G47" s="171"/>
      <c r="H47" s="171">
        <v>46906</v>
      </c>
      <c r="I47" s="171"/>
      <c r="J47" s="171"/>
      <c r="K47" s="171"/>
      <c r="L47" s="171"/>
      <c r="M47" s="171"/>
      <c r="N47" s="171">
        <v>53470</v>
      </c>
      <c r="O47" s="171"/>
      <c r="P47" s="171"/>
      <c r="Q47" s="171"/>
      <c r="R47" s="171"/>
      <c r="S47" s="171"/>
      <c r="T47" s="171">
        <v>51169</v>
      </c>
      <c r="U47" s="171"/>
      <c r="V47" s="171"/>
      <c r="W47" s="171"/>
      <c r="X47" s="171"/>
      <c r="Y47" s="171"/>
      <c r="Z47" s="171">
        <v>51806</v>
      </c>
      <c r="AA47" s="171"/>
      <c r="AB47" s="171"/>
      <c r="AC47" s="171"/>
      <c r="AD47" s="171"/>
      <c r="AE47" s="171"/>
      <c r="AF47" s="171">
        <v>52983</v>
      </c>
      <c r="AG47" s="171"/>
      <c r="AH47" s="175">
        <v>57608.297486119794</v>
      </c>
      <c r="AI47" s="173"/>
      <c r="AJ47" s="172">
        <v>1006.0158450316839</v>
      </c>
      <c r="AK47" s="173">
        <v>17150.384743636798</v>
      </c>
      <c r="AL47" s="171">
        <v>0</v>
      </c>
      <c r="AM47" s="172">
        <v>-2498.9679999999998</v>
      </c>
      <c r="AN47" s="171">
        <f t="shared" si="3"/>
        <v>73265.730074788284</v>
      </c>
      <c r="AP47" s="171"/>
      <c r="AQ47" s="175">
        <v>48850.999194875745</v>
      </c>
      <c r="AR47" s="173"/>
      <c r="AS47" s="172">
        <v>-778.97730774786248</v>
      </c>
      <c r="AT47" s="174">
        <v>18551.943063225179</v>
      </c>
      <c r="AU47" s="171">
        <v>0</v>
      </c>
      <c r="AV47" s="172">
        <v>-2271.9589999999998</v>
      </c>
      <c r="AW47" s="171">
        <f t="shared" si="4"/>
        <v>64352.005950353065</v>
      </c>
      <c r="AX47" s="171"/>
      <c r="AY47" s="164">
        <v>50773.925743982996</v>
      </c>
      <c r="AZ47" s="173"/>
      <c r="BA47" s="164">
        <v>-240.22084721019431</v>
      </c>
      <c r="BB47" s="164">
        <v>20349.786486369863</v>
      </c>
      <c r="BC47" s="171">
        <v>0</v>
      </c>
      <c r="BD47" s="172">
        <f t="shared" si="5"/>
        <v>-2271.9589999999998</v>
      </c>
      <c r="BE47" s="171">
        <f t="shared" si="6"/>
        <v>68611.532383142665</v>
      </c>
      <c r="BF47" s="171"/>
      <c r="BG47" s="164">
        <v>10986.001509656826</v>
      </c>
      <c r="BH47" s="173">
        <v>-3810.9811859452943</v>
      </c>
      <c r="BI47" s="173">
        <v>778.4976073869002</v>
      </c>
      <c r="BJ47" s="164">
        <v>6461.2115743408558</v>
      </c>
      <c r="BK47" s="171">
        <v>0</v>
      </c>
      <c r="BL47" s="172">
        <f t="shared" si="7"/>
        <v>-2271.9589999999998</v>
      </c>
      <c r="BM47" s="171">
        <f t="shared" si="8"/>
        <v>12142.770505439286</v>
      </c>
      <c r="BN47" s="171"/>
      <c r="BO47" s="164">
        <v>11788.983235275622</v>
      </c>
      <c r="BP47" s="173">
        <f t="shared" si="9"/>
        <v>-3810.9811859452943</v>
      </c>
      <c r="BQ47" s="173">
        <v>136.91732487202862</v>
      </c>
      <c r="BR47" s="164">
        <v>6667.5486846014128</v>
      </c>
      <c r="BS47" s="171">
        <v>0</v>
      </c>
      <c r="BT47" s="172">
        <f t="shared" si="10"/>
        <v>-2271.9589999999998</v>
      </c>
      <c r="BU47" s="171">
        <f t="shared" si="11"/>
        <v>12510.509058803771</v>
      </c>
      <c r="BV47" s="171"/>
      <c r="BW47" s="164">
        <v>12221.703275870257</v>
      </c>
      <c r="BX47" s="173">
        <f t="shared" si="12"/>
        <v>-3810.9811859452943</v>
      </c>
      <c r="BY47" s="173">
        <v>80.293484974512708</v>
      </c>
      <c r="BZ47" s="164">
        <v>6901.1901018403041</v>
      </c>
      <c r="CA47" s="171">
        <v>0</v>
      </c>
      <c r="CB47" s="172">
        <f t="shared" si="13"/>
        <v>-2271.9589999999998</v>
      </c>
      <c r="CC47" s="171">
        <f t="shared" si="14"/>
        <v>13120.246676739778</v>
      </c>
      <c r="CD47" s="213">
        <v>46576</v>
      </c>
      <c r="CE47" s="210">
        <f t="shared" si="15"/>
        <v>1573.0361146253067</v>
      </c>
      <c r="CF47" s="164">
        <f t="shared" si="16"/>
        <v>1381.6559161446467</v>
      </c>
      <c r="CG47" s="164">
        <f t="shared" si="17"/>
        <v>1473.1091631557597</v>
      </c>
      <c r="CH47" s="164">
        <f t="shared" si="18"/>
        <v>260.70874496391463</v>
      </c>
      <c r="CI47" s="164">
        <f t="shared" si="19"/>
        <v>268.60419655624725</v>
      </c>
      <c r="CJ47" s="164">
        <f t="shared" si="20"/>
        <v>281.69543706500724</v>
      </c>
      <c r="CK47" s="210">
        <f t="shared" si="21"/>
        <v>-191.38019848066006</v>
      </c>
      <c r="CL47" s="164">
        <f t="shared" si="22"/>
        <v>91.453247011113035</v>
      </c>
      <c r="CM47" s="164">
        <f t="shared" si="23"/>
        <v>-1212.4004181918451</v>
      </c>
      <c r="CN47" s="164">
        <f t="shared" si="24"/>
        <v>7.8954515923326198</v>
      </c>
      <c r="CO47" s="164">
        <f t="shared" si="25"/>
        <v>13.091240508759995</v>
      </c>
    </row>
    <row r="48" spans="1:93" ht="14.4" x14ac:dyDescent="0.3">
      <c r="A48" s="167">
        <v>108</v>
      </c>
      <c r="B48" s="166" t="s">
        <v>605</v>
      </c>
      <c r="C48" s="171"/>
      <c r="D48" s="171"/>
      <c r="E48" s="171"/>
      <c r="F48" s="171"/>
      <c r="G48" s="171"/>
      <c r="H48" s="171">
        <v>20988</v>
      </c>
      <c r="I48" s="171"/>
      <c r="J48" s="171"/>
      <c r="K48" s="171"/>
      <c r="L48" s="171"/>
      <c r="M48" s="171"/>
      <c r="N48" s="171">
        <v>22307</v>
      </c>
      <c r="O48" s="171"/>
      <c r="P48" s="171"/>
      <c r="Q48" s="171"/>
      <c r="R48" s="171"/>
      <c r="S48" s="171"/>
      <c r="T48" s="171">
        <v>21765</v>
      </c>
      <c r="U48" s="171"/>
      <c r="V48" s="171"/>
      <c r="W48" s="171"/>
      <c r="X48" s="171"/>
      <c r="Y48" s="171"/>
      <c r="Z48" s="171">
        <v>21575</v>
      </c>
      <c r="AA48" s="171"/>
      <c r="AB48" s="171"/>
      <c r="AC48" s="171"/>
      <c r="AD48" s="171"/>
      <c r="AE48" s="171"/>
      <c r="AF48" s="171">
        <v>21841</v>
      </c>
      <c r="AG48" s="171"/>
      <c r="AH48" s="175">
        <v>21923.295606333602</v>
      </c>
      <c r="AI48" s="173"/>
      <c r="AJ48" s="172">
        <v>191.15706072749444</v>
      </c>
      <c r="AK48" s="173">
        <v>4668.7898443527283</v>
      </c>
      <c r="AL48" s="171">
        <v>0</v>
      </c>
      <c r="AM48" s="172">
        <v>-1251.9179999999999</v>
      </c>
      <c r="AN48" s="171">
        <f t="shared" si="3"/>
        <v>25531.324511413823</v>
      </c>
      <c r="AP48" s="171"/>
      <c r="AQ48" s="175">
        <v>19809.157776516466</v>
      </c>
      <c r="AR48" s="173"/>
      <c r="AS48" s="172">
        <v>-148.71665815321714</v>
      </c>
      <c r="AT48" s="174">
        <v>5036.3951140008612</v>
      </c>
      <c r="AU48" s="171">
        <v>0</v>
      </c>
      <c r="AV48" s="172">
        <v>-1110.7950000000001</v>
      </c>
      <c r="AW48" s="171">
        <f t="shared" si="4"/>
        <v>23586.041232364107</v>
      </c>
      <c r="AX48" s="171"/>
      <c r="AY48" s="164">
        <v>20978.406232400233</v>
      </c>
      <c r="AZ48" s="173"/>
      <c r="BA48" s="164">
        <v>-46.049716824300056</v>
      </c>
      <c r="BB48" s="164">
        <v>5518.3818089144852</v>
      </c>
      <c r="BC48" s="171">
        <v>0</v>
      </c>
      <c r="BD48" s="172">
        <f t="shared" si="5"/>
        <v>-1110.7950000000001</v>
      </c>
      <c r="BE48" s="171">
        <f t="shared" si="6"/>
        <v>25339.943324490414</v>
      </c>
      <c r="BF48" s="171"/>
      <c r="BG48" s="164">
        <v>7067.2235687770826</v>
      </c>
      <c r="BH48" s="173">
        <v>1486.830183398205</v>
      </c>
      <c r="BI48" s="173">
        <v>719.94240572117008</v>
      </c>
      <c r="BJ48" s="164">
        <v>1760.5117808868797</v>
      </c>
      <c r="BK48" s="171">
        <v>0</v>
      </c>
      <c r="BL48" s="172">
        <f t="shared" si="7"/>
        <v>-1110.7950000000001</v>
      </c>
      <c r="BM48" s="171">
        <f t="shared" si="8"/>
        <v>9923.7129387833393</v>
      </c>
      <c r="BN48" s="171"/>
      <c r="BO48" s="164">
        <v>6939.8487650154866</v>
      </c>
      <c r="BP48" s="173">
        <f t="shared" si="9"/>
        <v>1486.830183398205</v>
      </c>
      <c r="BQ48" s="173">
        <v>552.74019123387325</v>
      </c>
      <c r="BR48" s="164">
        <v>1815.7003125132524</v>
      </c>
      <c r="BS48" s="171">
        <v>0</v>
      </c>
      <c r="BT48" s="172">
        <f t="shared" si="10"/>
        <v>-1110.7950000000001</v>
      </c>
      <c r="BU48" s="171">
        <f t="shared" si="11"/>
        <v>9684.3244521608176</v>
      </c>
      <c r="BV48" s="171"/>
      <c r="BW48" s="164">
        <v>6659.5246124870109</v>
      </c>
      <c r="BX48" s="173">
        <f t="shared" si="12"/>
        <v>1486.830183398205</v>
      </c>
      <c r="BY48" s="173">
        <v>385.00468024323629</v>
      </c>
      <c r="BZ48" s="164">
        <v>1877.8933090234125</v>
      </c>
      <c r="CA48" s="171">
        <v>0</v>
      </c>
      <c r="CB48" s="172">
        <f t="shared" si="13"/>
        <v>-1110.7950000000001</v>
      </c>
      <c r="CC48" s="171">
        <f t="shared" si="14"/>
        <v>9298.4577851518661</v>
      </c>
      <c r="CD48" s="213">
        <v>10344</v>
      </c>
      <c r="CE48" s="210">
        <f t="shared" si="15"/>
        <v>2468.2254941428678</v>
      </c>
      <c r="CF48" s="164">
        <f t="shared" si="16"/>
        <v>2280.1663991071255</v>
      </c>
      <c r="CG48" s="164">
        <f t="shared" si="17"/>
        <v>2449.7238326073484</v>
      </c>
      <c r="CH48" s="164">
        <f t="shared" si="18"/>
        <v>959.36900026907779</v>
      </c>
      <c r="CI48" s="164">
        <f t="shared" si="19"/>
        <v>936.22626180982388</v>
      </c>
      <c r="CJ48" s="164">
        <f t="shared" si="20"/>
        <v>898.92283305799162</v>
      </c>
      <c r="CK48" s="210">
        <f t="shared" si="21"/>
        <v>-188.0590950357423</v>
      </c>
      <c r="CL48" s="164">
        <f t="shared" si="22"/>
        <v>169.55743350022294</v>
      </c>
      <c r="CM48" s="164">
        <f t="shared" si="23"/>
        <v>-1490.3548323382706</v>
      </c>
      <c r="CN48" s="164">
        <f t="shared" si="24"/>
        <v>-23.142738459253906</v>
      </c>
      <c r="CO48" s="164">
        <f t="shared" si="25"/>
        <v>-37.303428751832257</v>
      </c>
    </row>
    <row r="49" spans="1:93" ht="14.4" x14ac:dyDescent="0.3">
      <c r="A49" s="167">
        <v>109</v>
      </c>
      <c r="B49" s="166" t="s">
        <v>604</v>
      </c>
      <c r="C49" s="171"/>
      <c r="D49" s="171"/>
      <c r="E49" s="171"/>
      <c r="F49" s="171"/>
      <c r="G49" s="171"/>
      <c r="H49" s="171">
        <v>86892</v>
      </c>
      <c r="I49" s="171"/>
      <c r="J49" s="171"/>
      <c r="K49" s="171"/>
      <c r="L49" s="171"/>
      <c r="M49" s="171"/>
      <c r="N49" s="171">
        <v>91435</v>
      </c>
      <c r="O49" s="171"/>
      <c r="P49" s="171"/>
      <c r="Q49" s="171"/>
      <c r="R49" s="171"/>
      <c r="S49" s="171"/>
      <c r="T49" s="171">
        <v>90782</v>
      </c>
      <c r="U49" s="171"/>
      <c r="V49" s="171"/>
      <c r="W49" s="171"/>
      <c r="X49" s="171"/>
      <c r="Y49" s="171"/>
      <c r="Z49" s="171">
        <v>91264</v>
      </c>
      <c r="AA49" s="171"/>
      <c r="AB49" s="171"/>
      <c r="AC49" s="171"/>
      <c r="AD49" s="171"/>
      <c r="AE49" s="171"/>
      <c r="AF49" s="171">
        <v>90981</v>
      </c>
      <c r="AG49" s="171"/>
      <c r="AH49" s="175">
        <v>103394.19780948175</v>
      </c>
      <c r="AI49" s="173"/>
      <c r="AJ49" s="172">
        <v>1445.2747900594891</v>
      </c>
      <c r="AK49" s="173">
        <v>27616.615144259962</v>
      </c>
      <c r="AL49" s="171">
        <v>2600</v>
      </c>
      <c r="AM49" s="172">
        <v>-12154.118</v>
      </c>
      <c r="AN49" s="171">
        <f t="shared" si="3"/>
        <v>122901.96974380118</v>
      </c>
      <c r="AP49" s="171"/>
      <c r="AQ49" s="175">
        <v>94215.760497658048</v>
      </c>
      <c r="AR49" s="173"/>
      <c r="AS49" s="172">
        <v>-1121.6039231644454</v>
      </c>
      <c r="AT49" s="174">
        <v>29784.486951715215</v>
      </c>
      <c r="AU49" s="171">
        <v>0</v>
      </c>
      <c r="AV49" s="172">
        <v>-13091.739</v>
      </c>
      <c r="AW49" s="171">
        <f t="shared" si="4"/>
        <v>109786.90452620882</v>
      </c>
      <c r="AX49" s="171"/>
      <c r="AY49" s="164">
        <v>99258.802863707548</v>
      </c>
      <c r="AZ49" s="173"/>
      <c r="BA49" s="164">
        <v>-345.62392840985893</v>
      </c>
      <c r="BB49" s="164">
        <v>32608.772914256628</v>
      </c>
      <c r="BC49" s="171">
        <v>0</v>
      </c>
      <c r="BD49" s="172">
        <f t="shared" si="5"/>
        <v>-13091.739</v>
      </c>
      <c r="BE49" s="171">
        <f t="shared" si="6"/>
        <v>118430.21284955431</v>
      </c>
      <c r="BF49" s="171"/>
      <c r="BG49" s="164">
        <v>15715.243835186706</v>
      </c>
      <c r="BH49" s="173">
        <v>1672.8318141081329</v>
      </c>
      <c r="BI49" s="173">
        <v>4194.8513037050652</v>
      </c>
      <c r="BJ49" s="164">
        <v>10416.60916402262</v>
      </c>
      <c r="BK49" s="171">
        <v>0</v>
      </c>
      <c r="BL49" s="172">
        <f t="shared" si="7"/>
        <v>-13091.739</v>
      </c>
      <c r="BM49" s="171">
        <f t="shared" si="8"/>
        <v>18907.797117022521</v>
      </c>
      <c r="BN49" s="171"/>
      <c r="BO49" s="164">
        <v>13855.546176339392</v>
      </c>
      <c r="BP49" s="173">
        <f t="shared" si="9"/>
        <v>1672.8318141081329</v>
      </c>
      <c r="BQ49" s="173">
        <v>3098.1444351306131</v>
      </c>
      <c r="BR49" s="164">
        <v>10742.920946635946</v>
      </c>
      <c r="BS49" s="171">
        <v>0</v>
      </c>
      <c r="BT49" s="172">
        <f t="shared" si="10"/>
        <v>-13091.739</v>
      </c>
      <c r="BU49" s="171">
        <f t="shared" si="11"/>
        <v>16277.704372214086</v>
      </c>
      <c r="BV49" s="171"/>
      <c r="BW49" s="164">
        <v>13118.649245979701</v>
      </c>
      <c r="BX49" s="173">
        <f t="shared" si="12"/>
        <v>1672.8318141081329</v>
      </c>
      <c r="BY49" s="173">
        <v>1997.9395869391267</v>
      </c>
      <c r="BZ49" s="164">
        <v>11106.935586105843</v>
      </c>
      <c r="CA49" s="171">
        <v>0</v>
      </c>
      <c r="CB49" s="172">
        <f t="shared" si="13"/>
        <v>-13091.739</v>
      </c>
      <c r="CC49" s="171">
        <f t="shared" si="14"/>
        <v>14804.617233132803</v>
      </c>
      <c r="CD49" s="213">
        <v>67848</v>
      </c>
      <c r="CE49" s="210">
        <f t="shared" si="15"/>
        <v>1811.4309890313816</v>
      </c>
      <c r="CF49" s="164">
        <f t="shared" si="16"/>
        <v>1618.130298994942</v>
      </c>
      <c r="CG49" s="164">
        <f t="shared" si="17"/>
        <v>1745.5225334505706</v>
      </c>
      <c r="CH49" s="164">
        <f t="shared" si="18"/>
        <v>278.67876896920353</v>
      </c>
      <c r="CI49" s="164">
        <f t="shared" si="19"/>
        <v>239.91428446253516</v>
      </c>
      <c r="CJ49" s="164">
        <f t="shared" si="20"/>
        <v>218.20270653715369</v>
      </c>
      <c r="CK49" s="210">
        <f t="shared" si="21"/>
        <v>-193.30069003643962</v>
      </c>
      <c r="CL49" s="164">
        <f t="shared" si="22"/>
        <v>127.39223445562857</v>
      </c>
      <c r="CM49" s="164">
        <f t="shared" si="23"/>
        <v>-1466.8437644813671</v>
      </c>
      <c r="CN49" s="164">
        <f t="shared" si="24"/>
        <v>-38.764484506668367</v>
      </c>
      <c r="CO49" s="164">
        <f t="shared" si="25"/>
        <v>-21.711577925381476</v>
      </c>
    </row>
    <row r="50" spans="1:93" ht="14.4" x14ac:dyDescent="0.3">
      <c r="A50" s="167">
        <v>111</v>
      </c>
      <c r="B50" s="166" t="s">
        <v>603</v>
      </c>
      <c r="C50" s="171"/>
      <c r="D50" s="171"/>
      <c r="E50" s="171"/>
      <c r="F50" s="171"/>
      <c r="G50" s="171"/>
      <c r="H50" s="171">
        <v>37395</v>
      </c>
      <c r="I50" s="171"/>
      <c r="J50" s="171"/>
      <c r="K50" s="171"/>
      <c r="L50" s="171"/>
      <c r="M50" s="171"/>
      <c r="N50" s="171">
        <v>41022</v>
      </c>
      <c r="O50" s="171"/>
      <c r="P50" s="171"/>
      <c r="Q50" s="171"/>
      <c r="R50" s="171"/>
      <c r="S50" s="171"/>
      <c r="T50" s="171">
        <v>42076</v>
      </c>
      <c r="U50" s="171"/>
      <c r="V50" s="171"/>
      <c r="W50" s="171"/>
      <c r="X50" s="171"/>
      <c r="Y50" s="171"/>
      <c r="Z50" s="171">
        <v>42965</v>
      </c>
      <c r="AA50" s="171"/>
      <c r="AB50" s="171"/>
      <c r="AC50" s="171"/>
      <c r="AD50" s="171"/>
      <c r="AE50" s="171"/>
      <c r="AF50" s="171">
        <v>43449</v>
      </c>
      <c r="AG50" s="171"/>
      <c r="AH50" s="175">
        <v>45231.633368784431</v>
      </c>
      <c r="AI50" s="173"/>
      <c r="AJ50" s="172">
        <v>348.84030464196223</v>
      </c>
      <c r="AK50" s="173">
        <v>8706.9452636841488</v>
      </c>
      <c r="AL50" s="171">
        <v>0</v>
      </c>
      <c r="AM50" s="172">
        <v>-2267.7750000000001</v>
      </c>
      <c r="AN50" s="171">
        <f t="shared" si="3"/>
        <v>52019.643937110544</v>
      </c>
      <c r="AP50" s="171"/>
      <c r="AQ50" s="175">
        <v>42738.810947590937</v>
      </c>
      <c r="AR50" s="173"/>
      <c r="AS50" s="172">
        <v>-271.21518310302076</v>
      </c>
      <c r="AT50" s="174">
        <v>9318.4479738448972</v>
      </c>
      <c r="AU50" s="171">
        <v>0</v>
      </c>
      <c r="AV50" s="172">
        <v>-2696.0369999999998</v>
      </c>
      <c r="AW50" s="171">
        <f t="shared" si="4"/>
        <v>49090.006738332813</v>
      </c>
      <c r="AX50" s="171"/>
      <c r="AY50" s="164">
        <v>46228.671119162878</v>
      </c>
      <c r="AZ50" s="173"/>
      <c r="BA50" s="164">
        <v>-83.717534350180046</v>
      </c>
      <c r="BB50" s="164">
        <v>10151.375571740844</v>
      </c>
      <c r="BC50" s="171">
        <v>0</v>
      </c>
      <c r="BD50" s="172">
        <f t="shared" si="5"/>
        <v>-2696.0369999999998</v>
      </c>
      <c r="BE50" s="171">
        <f t="shared" si="6"/>
        <v>53600.292156553543</v>
      </c>
      <c r="BF50" s="171"/>
      <c r="BG50" s="164">
        <v>2232.9127727391829</v>
      </c>
      <c r="BH50" s="173">
        <v>4190.4120446958186</v>
      </c>
      <c r="BI50" s="173">
        <v>4640.169032340943</v>
      </c>
      <c r="BJ50" s="164">
        <v>3235.4567059342312</v>
      </c>
      <c r="BK50" s="171">
        <v>0</v>
      </c>
      <c r="BL50" s="172">
        <f t="shared" si="7"/>
        <v>-2696.0369999999998</v>
      </c>
      <c r="BM50" s="171">
        <f t="shared" si="8"/>
        <v>11602.913555710174</v>
      </c>
      <c r="BN50" s="171"/>
      <c r="BO50" s="164">
        <v>1934.2143674569181</v>
      </c>
      <c r="BP50" s="173">
        <f t="shared" si="9"/>
        <v>4190.4120446958186</v>
      </c>
      <c r="BQ50" s="173">
        <v>4341.1803083104378</v>
      </c>
      <c r="BR50" s="164">
        <v>3327.1910107489311</v>
      </c>
      <c r="BS50" s="171">
        <v>0</v>
      </c>
      <c r="BT50" s="172">
        <f t="shared" si="10"/>
        <v>-2696.0369999999998</v>
      </c>
      <c r="BU50" s="171">
        <f t="shared" si="11"/>
        <v>11096.960731212104</v>
      </c>
      <c r="BV50" s="171"/>
      <c r="BW50" s="164">
        <v>1251.2625426361603</v>
      </c>
      <c r="BX50" s="173">
        <f t="shared" si="12"/>
        <v>4190.4120446958186</v>
      </c>
      <c r="BY50" s="173">
        <v>4041.2379507317632</v>
      </c>
      <c r="BZ50" s="164">
        <v>3431.0196890681004</v>
      </c>
      <c r="CA50" s="171">
        <v>0</v>
      </c>
      <c r="CB50" s="172">
        <f t="shared" si="13"/>
        <v>-2696.0369999999998</v>
      </c>
      <c r="CC50" s="171">
        <f t="shared" si="14"/>
        <v>10217.895227131841</v>
      </c>
      <c r="CD50" s="213">
        <v>18497</v>
      </c>
      <c r="CE50" s="210">
        <f t="shared" si="15"/>
        <v>2812.3286985516866</v>
      </c>
      <c r="CF50" s="164">
        <f t="shared" si="16"/>
        <v>2653.944247085085</v>
      </c>
      <c r="CG50" s="164">
        <f t="shared" si="17"/>
        <v>2897.7830003002405</v>
      </c>
      <c r="CH50" s="164">
        <f t="shared" si="18"/>
        <v>627.2862386176231</v>
      </c>
      <c r="CI50" s="164">
        <f t="shared" si="19"/>
        <v>599.93300163335152</v>
      </c>
      <c r="CJ50" s="164">
        <f t="shared" si="20"/>
        <v>552.408240640744</v>
      </c>
      <c r="CK50" s="210">
        <f t="shared" si="21"/>
        <v>-158.3844514666016</v>
      </c>
      <c r="CL50" s="164">
        <f t="shared" si="22"/>
        <v>243.83875321515552</v>
      </c>
      <c r="CM50" s="164">
        <f t="shared" si="23"/>
        <v>-2270.4967616826175</v>
      </c>
      <c r="CN50" s="164">
        <f t="shared" si="24"/>
        <v>-27.353236984271575</v>
      </c>
      <c r="CO50" s="164">
        <f t="shared" si="25"/>
        <v>-47.524760992607526</v>
      </c>
    </row>
    <row r="51" spans="1:93" ht="14.4" x14ac:dyDescent="0.3">
      <c r="A51" s="167">
        <v>139</v>
      </c>
      <c r="B51" s="166" t="s">
        <v>602</v>
      </c>
      <c r="C51" s="171"/>
      <c r="D51" s="171"/>
      <c r="E51" s="171"/>
      <c r="F51" s="171"/>
      <c r="G51" s="171"/>
      <c r="H51" s="171">
        <v>26149</v>
      </c>
      <c r="I51" s="171"/>
      <c r="J51" s="171"/>
      <c r="K51" s="171"/>
      <c r="L51" s="171"/>
      <c r="M51" s="171"/>
      <c r="N51" s="171">
        <v>27663</v>
      </c>
      <c r="O51" s="171"/>
      <c r="P51" s="171"/>
      <c r="Q51" s="171"/>
      <c r="R51" s="171"/>
      <c r="S51" s="171"/>
      <c r="T51" s="171">
        <v>27677</v>
      </c>
      <c r="U51" s="171"/>
      <c r="V51" s="171"/>
      <c r="W51" s="171"/>
      <c r="X51" s="171"/>
      <c r="Y51" s="171"/>
      <c r="Z51" s="171">
        <v>27439</v>
      </c>
      <c r="AA51" s="171"/>
      <c r="AB51" s="171"/>
      <c r="AC51" s="171"/>
      <c r="AD51" s="171"/>
      <c r="AE51" s="171"/>
      <c r="AF51" s="171">
        <v>27652</v>
      </c>
      <c r="AG51" s="171"/>
      <c r="AH51" s="175">
        <v>29038.176838569456</v>
      </c>
      <c r="AI51" s="173"/>
      <c r="AJ51" s="172">
        <v>161.87840231630713</v>
      </c>
      <c r="AK51" s="173">
        <v>3946.5861752837027</v>
      </c>
      <c r="AL51" s="171">
        <v>700</v>
      </c>
      <c r="AM51" s="172">
        <v>-87.754000000000005</v>
      </c>
      <c r="AN51" s="171">
        <f t="shared" si="3"/>
        <v>33758.887416169462</v>
      </c>
      <c r="AP51" s="171"/>
      <c r="AQ51" s="175">
        <v>26701.953657792033</v>
      </c>
      <c r="AR51" s="173"/>
      <c r="AS51" s="172">
        <v>-126.11836876804631</v>
      </c>
      <c r="AT51" s="174">
        <v>4257.4011380256461</v>
      </c>
      <c r="AU51" s="171">
        <v>0</v>
      </c>
      <c r="AV51" s="172">
        <v>-478.83300000000003</v>
      </c>
      <c r="AW51" s="171">
        <f t="shared" si="4"/>
        <v>30354.403427049634</v>
      </c>
      <c r="AX51" s="171"/>
      <c r="AY51" s="164">
        <v>28194.934308252246</v>
      </c>
      <c r="AZ51" s="173"/>
      <c r="BA51" s="164">
        <v>-38.852716130262884</v>
      </c>
      <c r="BB51" s="164">
        <v>4662.6061819241067</v>
      </c>
      <c r="BC51" s="171">
        <v>0</v>
      </c>
      <c r="BD51" s="172">
        <f t="shared" si="5"/>
        <v>-478.83300000000003</v>
      </c>
      <c r="BE51" s="171">
        <f t="shared" si="6"/>
        <v>32339.854774046093</v>
      </c>
      <c r="BF51" s="171"/>
      <c r="BG51" s="164">
        <v>13313.863235068389</v>
      </c>
      <c r="BH51" s="173">
        <v>553.61160608574687</v>
      </c>
      <c r="BI51" s="173">
        <v>-175.06763907046704</v>
      </c>
      <c r="BJ51" s="164">
        <v>1495.4617763981437</v>
      </c>
      <c r="BK51" s="171">
        <v>0</v>
      </c>
      <c r="BL51" s="172">
        <f t="shared" si="7"/>
        <v>-478.83300000000003</v>
      </c>
      <c r="BM51" s="171">
        <f t="shared" si="8"/>
        <v>14709.035978481814</v>
      </c>
      <c r="BN51" s="171"/>
      <c r="BO51" s="164">
        <v>12712.485331426858</v>
      </c>
      <c r="BP51" s="173">
        <f t="shared" si="9"/>
        <v>553.61160608574687</v>
      </c>
      <c r="BQ51" s="173">
        <v>-38.812423319394213</v>
      </c>
      <c r="BR51" s="164">
        <v>1543.7679196501094</v>
      </c>
      <c r="BS51" s="171">
        <v>0</v>
      </c>
      <c r="BT51" s="172">
        <f t="shared" si="10"/>
        <v>-478.83300000000003</v>
      </c>
      <c r="BU51" s="171">
        <f t="shared" si="11"/>
        <v>14292.21943384332</v>
      </c>
      <c r="BV51" s="171"/>
      <c r="BW51" s="164">
        <v>12326.15014833165</v>
      </c>
      <c r="BX51" s="173">
        <f t="shared" si="12"/>
        <v>553.61160608574687</v>
      </c>
      <c r="BY51" s="173">
        <v>16.977203710687931</v>
      </c>
      <c r="BZ51" s="164">
        <v>1597.2578852140439</v>
      </c>
      <c r="CA51" s="171">
        <v>0</v>
      </c>
      <c r="CB51" s="172">
        <f t="shared" si="13"/>
        <v>-478.83300000000003</v>
      </c>
      <c r="CC51" s="171">
        <f t="shared" si="14"/>
        <v>14015.163843342129</v>
      </c>
      <c r="CD51" s="213">
        <v>9848</v>
      </c>
      <c r="CE51" s="210">
        <f t="shared" si="15"/>
        <v>3427.9942542820336</v>
      </c>
      <c r="CF51" s="164">
        <f t="shared" si="16"/>
        <v>3082.291168465641</v>
      </c>
      <c r="CG51" s="164">
        <f t="shared" si="17"/>
        <v>3283.9007690948511</v>
      </c>
      <c r="CH51" s="164">
        <f t="shared" si="18"/>
        <v>1493.606415361679</v>
      </c>
      <c r="CI51" s="164">
        <f t="shared" si="19"/>
        <v>1451.2814209832779</v>
      </c>
      <c r="CJ51" s="164">
        <f t="shared" si="20"/>
        <v>1423.1482375448952</v>
      </c>
      <c r="CK51" s="210">
        <f t="shared" si="21"/>
        <v>-345.70308581639256</v>
      </c>
      <c r="CL51" s="164">
        <f t="shared" si="22"/>
        <v>201.60960062921004</v>
      </c>
      <c r="CM51" s="164">
        <f t="shared" si="23"/>
        <v>-1790.2943537331721</v>
      </c>
      <c r="CN51" s="164">
        <f t="shared" si="24"/>
        <v>-42.324994378401016</v>
      </c>
      <c r="CO51" s="164">
        <f t="shared" si="25"/>
        <v>-28.13318343838273</v>
      </c>
    </row>
    <row r="52" spans="1:93" ht="14.4" x14ac:dyDescent="0.3">
      <c r="A52" s="167">
        <v>140</v>
      </c>
      <c r="B52" s="166" t="s">
        <v>601</v>
      </c>
      <c r="C52" s="171"/>
      <c r="D52" s="171"/>
      <c r="E52" s="171"/>
      <c r="F52" s="171"/>
      <c r="G52" s="171"/>
      <c r="H52" s="171">
        <v>44984</v>
      </c>
      <c r="I52" s="171"/>
      <c r="J52" s="171"/>
      <c r="K52" s="171"/>
      <c r="L52" s="171"/>
      <c r="M52" s="171"/>
      <c r="N52" s="171">
        <v>48618</v>
      </c>
      <c r="O52" s="171"/>
      <c r="P52" s="171"/>
      <c r="Q52" s="171"/>
      <c r="R52" s="171"/>
      <c r="S52" s="171"/>
      <c r="T52" s="171">
        <v>51456</v>
      </c>
      <c r="U52" s="171"/>
      <c r="V52" s="171"/>
      <c r="W52" s="171"/>
      <c r="X52" s="171"/>
      <c r="Y52" s="171"/>
      <c r="Z52" s="171">
        <v>53714</v>
      </c>
      <c r="AA52" s="171"/>
      <c r="AB52" s="171"/>
      <c r="AC52" s="171"/>
      <c r="AD52" s="171"/>
      <c r="AE52" s="171"/>
      <c r="AF52" s="171">
        <v>54428</v>
      </c>
      <c r="AG52" s="171"/>
      <c r="AH52" s="175">
        <v>53741.462090471352</v>
      </c>
      <c r="AI52" s="173"/>
      <c r="AJ52" s="172">
        <v>373.18884708109198</v>
      </c>
      <c r="AK52" s="173">
        <v>10130.46703114899</v>
      </c>
      <c r="AL52" s="171">
        <v>0</v>
      </c>
      <c r="AM52" s="172">
        <v>-1383.2460000000001</v>
      </c>
      <c r="AN52" s="171">
        <f t="shared" si="3"/>
        <v>62861.871968701438</v>
      </c>
      <c r="AP52" s="171"/>
      <c r="AQ52" s="175">
        <v>52479.391700701621</v>
      </c>
      <c r="AR52" s="173"/>
      <c r="AS52" s="172">
        <v>-289.07591465828295</v>
      </c>
      <c r="AT52" s="174">
        <v>10843.888708900711</v>
      </c>
      <c r="AU52" s="171">
        <v>0</v>
      </c>
      <c r="AV52" s="172">
        <v>-1542.4659999999999</v>
      </c>
      <c r="AW52" s="171">
        <f t="shared" si="4"/>
        <v>61491.738494944046</v>
      </c>
      <c r="AX52" s="171"/>
      <c r="AY52" s="164">
        <v>55038.960824088572</v>
      </c>
      <c r="AZ52" s="173"/>
      <c r="BA52" s="164">
        <v>-89.091354215673107</v>
      </c>
      <c r="BB52" s="164">
        <v>11779.990051567891</v>
      </c>
      <c r="BC52" s="171">
        <v>0</v>
      </c>
      <c r="BD52" s="172">
        <f t="shared" si="5"/>
        <v>-1542.4659999999999</v>
      </c>
      <c r="BE52" s="171">
        <f t="shared" si="6"/>
        <v>65187.393521440797</v>
      </c>
      <c r="BF52" s="171"/>
      <c r="BG52" s="164">
        <v>10610.885158240737</v>
      </c>
      <c r="BH52" s="173">
        <v>5786.4370199244331</v>
      </c>
      <c r="BI52" s="173">
        <v>3497.3503496553299</v>
      </c>
      <c r="BJ52" s="164">
        <v>3747.164779879708</v>
      </c>
      <c r="BK52" s="171">
        <v>0</v>
      </c>
      <c r="BL52" s="172">
        <f t="shared" si="7"/>
        <v>-1542.4659999999999</v>
      </c>
      <c r="BM52" s="171">
        <f t="shared" si="8"/>
        <v>22099.37130770021</v>
      </c>
      <c r="BN52" s="171"/>
      <c r="BO52" s="164">
        <v>10624.352177326671</v>
      </c>
      <c r="BP52" s="173">
        <f t="shared" si="9"/>
        <v>5786.4370199244331</v>
      </c>
      <c r="BQ52" s="173">
        <v>3155.8983408744261</v>
      </c>
      <c r="BR52" s="164">
        <v>3857.3466699236519</v>
      </c>
      <c r="BS52" s="171">
        <v>0</v>
      </c>
      <c r="BT52" s="172">
        <f t="shared" si="10"/>
        <v>-1542.4659999999999</v>
      </c>
      <c r="BU52" s="171">
        <f t="shared" si="11"/>
        <v>21881.568208049182</v>
      </c>
      <c r="BV52" s="171"/>
      <c r="BW52" s="164">
        <v>10111.62477861257</v>
      </c>
      <c r="BX52" s="173">
        <f t="shared" si="12"/>
        <v>5786.4370199244331</v>
      </c>
      <c r="BY52" s="173">
        <v>2813.3572606186053</v>
      </c>
      <c r="BZ52" s="164">
        <v>3978.9855652726014</v>
      </c>
      <c r="CA52" s="171">
        <v>0</v>
      </c>
      <c r="CB52" s="172">
        <f t="shared" si="13"/>
        <v>-1542.4659999999999</v>
      </c>
      <c r="CC52" s="171">
        <f t="shared" si="14"/>
        <v>21147.938624428207</v>
      </c>
      <c r="CD52" s="213">
        <v>21124</v>
      </c>
      <c r="CE52" s="210">
        <f t="shared" si="15"/>
        <v>2975.8507843543571</v>
      </c>
      <c r="CF52" s="164">
        <f t="shared" si="16"/>
        <v>2910.9893246991119</v>
      </c>
      <c r="CG52" s="164">
        <f t="shared" si="17"/>
        <v>3085.9398561560688</v>
      </c>
      <c r="CH52" s="164">
        <f t="shared" si="18"/>
        <v>1046.1736085826647</v>
      </c>
      <c r="CI52" s="164">
        <f t="shared" si="19"/>
        <v>1035.8629146018359</v>
      </c>
      <c r="CJ52" s="164">
        <f t="shared" si="20"/>
        <v>1001.1332429666827</v>
      </c>
      <c r="CK52" s="210">
        <f t="shared" si="21"/>
        <v>-64.861459655245199</v>
      </c>
      <c r="CL52" s="164">
        <f t="shared" si="22"/>
        <v>174.95053145695692</v>
      </c>
      <c r="CM52" s="164">
        <f t="shared" si="23"/>
        <v>-2039.7662475734041</v>
      </c>
      <c r="CN52" s="164">
        <f t="shared" si="24"/>
        <v>-10.310693980828773</v>
      </c>
      <c r="CO52" s="164">
        <f t="shared" si="25"/>
        <v>-34.729671635153181</v>
      </c>
    </row>
    <row r="53" spans="1:93" ht="14.4" x14ac:dyDescent="0.3">
      <c r="A53" s="167">
        <v>142</v>
      </c>
      <c r="B53" s="166" t="s">
        <v>600</v>
      </c>
      <c r="C53" s="171"/>
      <c r="D53" s="171"/>
      <c r="E53" s="171"/>
      <c r="F53" s="171"/>
      <c r="G53" s="171"/>
      <c r="H53" s="171">
        <v>15159</v>
      </c>
      <c r="I53" s="171"/>
      <c r="J53" s="171"/>
      <c r="K53" s="171"/>
      <c r="L53" s="171"/>
      <c r="M53" s="171"/>
      <c r="N53" s="171">
        <v>15648</v>
      </c>
      <c r="O53" s="171"/>
      <c r="P53" s="171"/>
      <c r="Q53" s="171"/>
      <c r="R53" s="171"/>
      <c r="S53" s="171"/>
      <c r="T53" s="171">
        <v>15180</v>
      </c>
      <c r="U53" s="171"/>
      <c r="V53" s="171"/>
      <c r="W53" s="171"/>
      <c r="X53" s="171"/>
      <c r="Y53" s="171"/>
      <c r="Z53" s="171">
        <v>14934</v>
      </c>
      <c r="AA53" s="171"/>
      <c r="AB53" s="171"/>
      <c r="AC53" s="171"/>
      <c r="AD53" s="171"/>
      <c r="AE53" s="171"/>
      <c r="AF53" s="171">
        <v>15231</v>
      </c>
      <c r="AG53" s="171"/>
      <c r="AH53" s="175">
        <v>16118.844738687196</v>
      </c>
      <c r="AI53" s="173"/>
      <c r="AJ53" s="172">
        <v>123.7939969013842</v>
      </c>
      <c r="AK53" s="173">
        <v>3256.7734623739384</v>
      </c>
      <c r="AL53" s="171">
        <v>920</v>
      </c>
      <c r="AM53" s="172">
        <v>-812.12599999999998</v>
      </c>
      <c r="AN53" s="171">
        <f t="shared" si="3"/>
        <v>19607.28619796252</v>
      </c>
      <c r="AP53" s="171"/>
      <c r="AQ53" s="175">
        <v>15330.395126217942</v>
      </c>
      <c r="AR53" s="173"/>
      <c r="AS53" s="172">
        <v>-96.229992381699191</v>
      </c>
      <c r="AT53" s="174">
        <v>3491.5186724077867</v>
      </c>
      <c r="AU53" s="171">
        <v>0</v>
      </c>
      <c r="AV53" s="172">
        <v>-911.38800000000003</v>
      </c>
      <c r="AW53" s="171">
        <f t="shared" si="4"/>
        <v>17814.29580624403</v>
      </c>
      <c r="AX53" s="171"/>
      <c r="AY53" s="164">
        <v>15966.694222199176</v>
      </c>
      <c r="AZ53" s="173"/>
      <c r="BA53" s="164">
        <v>-29.63346168573711</v>
      </c>
      <c r="BB53" s="164">
        <v>3805.1063723369816</v>
      </c>
      <c r="BC53" s="171">
        <v>0</v>
      </c>
      <c r="BD53" s="172">
        <f t="shared" si="5"/>
        <v>-911.38800000000003</v>
      </c>
      <c r="BE53" s="171">
        <f t="shared" si="6"/>
        <v>18830.779132850421</v>
      </c>
      <c r="BF53" s="171"/>
      <c r="BG53" s="164">
        <v>3117.2480587256227</v>
      </c>
      <c r="BH53" s="173">
        <v>519.68831567875566</v>
      </c>
      <c r="BI53" s="173">
        <v>575.7041603533637</v>
      </c>
      <c r="BJ53" s="164">
        <v>1218.7941402655733</v>
      </c>
      <c r="BK53" s="171">
        <v>0</v>
      </c>
      <c r="BL53" s="172">
        <f t="shared" si="7"/>
        <v>-911.38800000000003</v>
      </c>
      <c r="BM53" s="171">
        <f t="shared" si="8"/>
        <v>4520.0466750233154</v>
      </c>
      <c r="BN53" s="171"/>
      <c r="BO53" s="164">
        <v>3058.5454209707882</v>
      </c>
      <c r="BP53" s="173">
        <f t="shared" si="9"/>
        <v>519.68831567875566</v>
      </c>
      <c r="BQ53" s="173">
        <v>468.61650847997424</v>
      </c>
      <c r="BR53" s="164">
        <v>1253.2639937587701</v>
      </c>
      <c r="BS53" s="171">
        <v>0</v>
      </c>
      <c r="BT53" s="172">
        <f t="shared" si="10"/>
        <v>-911.38800000000003</v>
      </c>
      <c r="BU53" s="171">
        <f t="shared" si="11"/>
        <v>4388.7262388882882</v>
      </c>
      <c r="BV53" s="171"/>
      <c r="BW53" s="164">
        <v>2907.4693327600903</v>
      </c>
      <c r="BX53" s="173">
        <f t="shared" si="12"/>
        <v>519.68831567875566</v>
      </c>
      <c r="BY53" s="173">
        <v>361.18729731282707</v>
      </c>
      <c r="BZ53" s="164">
        <v>1292.0903065857883</v>
      </c>
      <c r="CA53" s="171">
        <v>0</v>
      </c>
      <c r="CB53" s="172">
        <f t="shared" si="13"/>
        <v>-911.38800000000003</v>
      </c>
      <c r="CC53" s="171">
        <f t="shared" si="14"/>
        <v>4169.0472523374619</v>
      </c>
      <c r="CD53" s="213">
        <v>6625</v>
      </c>
      <c r="CE53" s="210">
        <f t="shared" si="15"/>
        <v>2959.5903695037764</v>
      </c>
      <c r="CF53" s="164">
        <f t="shared" si="16"/>
        <v>2688.9503103764573</v>
      </c>
      <c r="CG53" s="164">
        <f t="shared" si="17"/>
        <v>2842.3817559019503</v>
      </c>
      <c r="CH53" s="164">
        <f t="shared" si="18"/>
        <v>682.27119622993439</v>
      </c>
      <c r="CI53" s="164">
        <f t="shared" si="19"/>
        <v>662.44924360577932</v>
      </c>
      <c r="CJ53" s="164">
        <f t="shared" si="20"/>
        <v>629.29015129622064</v>
      </c>
      <c r="CK53" s="210">
        <f t="shared" si="21"/>
        <v>-270.64005912731909</v>
      </c>
      <c r="CL53" s="164">
        <f t="shared" si="22"/>
        <v>153.43144552549302</v>
      </c>
      <c r="CM53" s="164">
        <f t="shared" si="23"/>
        <v>-2160.1105596720158</v>
      </c>
      <c r="CN53" s="164">
        <f t="shared" si="24"/>
        <v>-19.821952624155074</v>
      </c>
      <c r="CO53" s="164">
        <f t="shared" si="25"/>
        <v>-33.159092309558673</v>
      </c>
    </row>
    <row r="54" spans="1:93" ht="14.4" x14ac:dyDescent="0.3">
      <c r="A54" s="167">
        <v>143</v>
      </c>
      <c r="B54" s="166" t="s">
        <v>599</v>
      </c>
      <c r="C54" s="171"/>
      <c r="D54" s="171"/>
      <c r="E54" s="171"/>
      <c r="F54" s="171"/>
      <c r="G54" s="171"/>
      <c r="H54" s="171">
        <v>18120</v>
      </c>
      <c r="I54" s="171"/>
      <c r="J54" s="171"/>
      <c r="K54" s="171"/>
      <c r="L54" s="171"/>
      <c r="M54" s="171"/>
      <c r="N54" s="171">
        <v>18750</v>
      </c>
      <c r="O54" s="171"/>
      <c r="P54" s="171"/>
      <c r="Q54" s="171"/>
      <c r="R54" s="171"/>
      <c r="S54" s="171"/>
      <c r="T54" s="171">
        <v>18067</v>
      </c>
      <c r="U54" s="171"/>
      <c r="V54" s="171"/>
      <c r="W54" s="171"/>
      <c r="X54" s="171"/>
      <c r="Y54" s="171"/>
      <c r="Z54" s="171">
        <v>17767</v>
      </c>
      <c r="AA54" s="171"/>
      <c r="AB54" s="171"/>
      <c r="AC54" s="171"/>
      <c r="AD54" s="171"/>
      <c r="AE54" s="171"/>
      <c r="AF54" s="171">
        <v>17675</v>
      </c>
      <c r="AG54" s="171"/>
      <c r="AH54" s="175">
        <v>16967.152628468088</v>
      </c>
      <c r="AI54" s="173"/>
      <c r="AJ54" s="172">
        <v>127.35773509634558</v>
      </c>
      <c r="AK54" s="173">
        <v>3680.2350923219165</v>
      </c>
      <c r="AL54" s="171">
        <v>960</v>
      </c>
      <c r="AM54" s="172">
        <v>-737.71600000000001</v>
      </c>
      <c r="AN54" s="171">
        <f t="shared" si="3"/>
        <v>20997.02945588635</v>
      </c>
      <c r="AP54" s="171"/>
      <c r="AQ54" s="175">
        <v>16191.513723247564</v>
      </c>
      <c r="AR54" s="173"/>
      <c r="AS54" s="172">
        <v>-98.650950420760651</v>
      </c>
      <c r="AT54" s="174">
        <v>3928.9589312707312</v>
      </c>
      <c r="AU54" s="171">
        <v>0</v>
      </c>
      <c r="AV54" s="172">
        <v>-852.87699999999995</v>
      </c>
      <c r="AW54" s="171">
        <f t="shared" si="4"/>
        <v>19168.944704097536</v>
      </c>
      <c r="AX54" s="171"/>
      <c r="AY54" s="164">
        <v>17131.918055180515</v>
      </c>
      <c r="AZ54" s="173"/>
      <c r="BA54" s="164">
        <v>-30.315182815287653</v>
      </c>
      <c r="BB54" s="164">
        <v>4263.7346234451716</v>
      </c>
      <c r="BC54" s="171">
        <v>0</v>
      </c>
      <c r="BD54" s="172">
        <f t="shared" si="5"/>
        <v>-852.87699999999995</v>
      </c>
      <c r="BE54" s="171">
        <f t="shared" si="6"/>
        <v>20512.460495810399</v>
      </c>
      <c r="BF54" s="171"/>
      <c r="BG54" s="164">
        <v>3126.7563118771845</v>
      </c>
      <c r="BH54" s="173">
        <v>585.71810002620362</v>
      </c>
      <c r="BI54" s="173">
        <v>770.30801447047054</v>
      </c>
      <c r="BJ54" s="164">
        <v>1365.3891197321786</v>
      </c>
      <c r="BK54" s="171">
        <v>0</v>
      </c>
      <c r="BL54" s="172">
        <f t="shared" si="7"/>
        <v>-852.87699999999995</v>
      </c>
      <c r="BM54" s="171">
        <f t="shared" si="8"/>
        <v>4995.2945461060372</v>
      </c>
      <c r="BN54" s="171"/>
      <c r="BO54" s="164">
        <v>2961.4012867104616</v>
      </c>
      <c r="BP54" s="173">
        <f t="shared" si="9"/>
        <v>585.71810002620362</v>
      </c>
      <c r="BQ54" s="173">
        <v>659.32479669496945</v>
      </c>
      <c r="BR54" s="164">
        <v>1403.0222444497199</v>
      </c>
      <c r="BS54" s="171">
        <v>0</v>
      </c>
      <c r="BT54" s="172">
        <f t="shared" si="10"/>
        <v>-852.87699999999995</v>
      </c>
      <c r="BU54" s="171">
        <f t="shared" si="11"/>
        <v>4756.5894278813539</v>
      </c>
      <c r="BV54" s="171"/>
      <c r="BW54" s="164">
        <v>3028.958327681451</v>
      </c>
      <c r="BX54" s="173">
        <f t="shared" si="12"/>
        <v>585.71810002620362</v>
      </c>
      <c r="BY54" s="173">
        <v>547.98759460083625</v>
      </c>
      <c r="BZ54" s="164">
        <v>1444.8899270565053</v>
      </c>
      <c r="CA54" s="171">
        <v>0</v>
      </c>
      <c r="CB54" s="172">
        <f t="shared" si="13"/>
        <v>-852.87699999999995</v>
      </c>
      <c r="CC54" s="171">
        <f t="shared" si="14"/>
        <v>4754.6769493649954</v>
      </c>
      <c r="CD54" s="213">
        <v>6866</v>
      </c>
      <c r="CE54" s="210">
        <f t="shared" si="15"/>
        <v>3058.1167282094884</v>
      </c>
      <c r="CF54" s="164">
        <f t="shared" si="16"/>
        <v>2791.8649437951553</v>
      </c>
      <c r="CG54" s="164">
        <f t="shared" si="17"/>
        <v>2987.541581096767</v>
      </c>
      <c r="CH54" s="164">
        <f t="shared" si="18"/>
        <v>727.54071455083556</v>
      </c>
      <c r="CI54" s="164">
        <f t="shared" si="19"/>
        <v>692.77445789125454</v>
      </c>
      <c r="CJ54" s="164">
        <f t="shared" si="20"/>
        <v>692.49591455942266</v>
      </c>
      <c r="CK54" s="210">
        <f t="shared" si="21"/>
        <v>-266.25178441433309</v>
      </c>
      <c r="CL54" s="164">
        <f t="shared" si="22"/>
        <v>195.67663730161166</v>
      </c>
      <c r="CM54" s="164">
        <f t="shared" si="23"/>
        <v>-2260.0008665459313</v>
      </c>
      <c r="CN54" s="164">
        <f t="shared" si="24"/>
        <v>-34.766256659581018</v>
      </c>
      <c r="CO54" s="164">
        <f t="shared" si="25"/>
        <v>-0.27854333183188373</v>
      </c>
    </row>
    <row r="55" spans="1:93" ht="14.4" x14ac:dyDescent="0.3">
      <c r="A55" s="167">
        <v>145</v>
      </c>
      <c r="B55" s="166" t="s">
        <v>598</v>
      </c>
      <c r="C55" s="171"/>
      <c r="D55" s="171"/>
      <c r="E55" s="171"/>
      <c r="F55" s="171"/>
      <c r="G55" s="171"/>
      <c r="H55" s="171">
        <v>26558</v>
      </c>
      <c r="I55" s="171"/>
      <c r="J55" s="171"/>
      <c r="K55" s="171"/>
      <c r="L55" s="171"/>
      <c r="M55" s="171"/>
      <c r="N55" s="171">
        <v>28531</v>
      </c>
      <c r="O55" s="171"/>
      <c r="P55" s="171"/>
      <c r="Q55" s="171"/>
      <c r="R55" s="171"/>
      <c r="S55" s="171"/>
      <c r="T55" s="171">
        <v>29014</v>
      </c>
      <c r="U55" s="171"/>
      <c r="V55" s="171"/>
      <c r="W55" s="171"/>
      <c r="X55" s="171"/>
      <c r="Y55" s="171"/>
      <c r="Z55" s="171">
        <v>28873</v>
      </c>
      <c r="AA55" s="171"/>
      <c r="AB55" s="171"/>
      <c r="AC55" s="171"/>
      <c r="AD55" s="171"/>
      <c r="AE55" s="171"/>
      <c r="AF55" s="171">
        <v>29288</v>
      </c>
      <c r="AG55" s="171"/>
      <c r="AH55" s="175">
        <v>29288.165606542967</v>
      </c>
      <c r="AI55" s="173"/>
      <c r="AJ55" s="172">
        <v>204.88935489088888</v>
      </c>
      <c r="AK55" s="173">
        <v>5712.402461072702</v>
      </c>
      <c r="AL55" s="171">
        <v>0</v>
      </c>
      <c r="AM55" s="172">
        <v>-297.64400000000001</v>
      </c>
      <c r="AN55" s="171">
        <f t="shared" si="3"/>
        <v>34907.813422506559</v>
      </c>
      <c r="AP55" s="171"/>
      <c r="AQ55" s="175">
        <v>27365.942419596933</v>
      </c>
      <c r="AR55" s="173"/>
      <c r="AS55" s="172">
        <v>-159.51959801879838</v>
      </c>
      <c r="AT55" s="174">
        <v>6139.9010934496882</v>
      </c>
      <c r="AU55" s="171">
        <v>0</v>
      </c>
      <c r="AV55" s="172">
        <v>-414.065</v>
      </c>
      <c r="AW55" s="171">
        <f t="shared" si="4"/>
        <v>32932.258915027822</v>
      </c>
      <c r="AX55" s="171"/>
      <c r="AY55" s="164">
        <v>28490.265064066196</v>
      </c>
      <c r="AZ55" s="173"/>
      <c r="BA55" s="164">
        <v>-49.381626888145576</v>
      </c>
      <c r="BB55" s="164">
        <v>6676.046422191549</v>
      </c>
      <c r="BC55" s="171">
        <v>0</v>
      </c>
      <c r="BD55" s="172">
        <f t="shared" si="5"/>
        <v>-414.065</v>
      </c>
      <c r="BE55" s="171">
        <f t="shared" si="6"/>
        <v>34702.864859369598</v>
      </c>
      <c r="BF55" s="171"/>
      <c r="BG55" s="164">
        <v>12336.303728114921</v>
      </c>
      <c r="BH55" s="173">
        <v>1997.0585043397539</v>
      </c>
      <c r="BI55" s="173">
        <v>355.37995694198673</v>
      </c>
      <c r="BJ55" s="164">
        <v>2115.8727413786874</v>
      </c>
      <c r="BK55" s="171">
        <v>0</v>
      </c>
      <c r="BL55" s="172">
        <f t="shared" si="7"/>
        <v>-414.065</v>
      </c>
      <c r="BM55" s="171">
        <f t="shared" si="8"/>
        <v>16390.549930775349</v>
      </c>
      <c r="BN55" s="171"/>
      <c r="BO55" s="164">
        <v>12209.802584160243</v>
      </c>
      <c r="BP55" s="173">
        <f t="shared" si="9"/>
        <v>1997.0585043397539</v>
      </c>
      <c r="BQ55" s="173">
        <v>156.65760341271101</v>
      </c>
      <c r="BR55" s="164">
        <v>2180.713562640015</v>
      </c>
      <c r="BS55" s="171">
        <v>0</v>
      </c>
      <c r="BT55" s="172">
        <f t="shared" si="10"/>
        <v>-414.065</v>
      </c>
      <c r="BU55" s="171">
        <f t="shared" si="11"/>
        <v>16130.16725455272</v>
      </c>
      <c r="BV55" s="171"/>
      <c r="BW55" s="164">
        <v>12406.027937749337</v>
      </c>
      <c r="BX55" s="173">
        <f t="shared" si="12"/>
        <v>1997.0585043397539</v>
      </c>
      <c r="BY55" s="173">
        <v>21.193921854102097</v>
      </c>
      <c r="BZ55" s="164">
        <v>2252.7982641627323</v>
      </c>
      <c r="CA55" s="171">
        <v>0</v>
      </c>
      <c r="CB55" s="172">
        <f t="shared" si="13"/>
        <v>-414.065</v>
      </c>
      <c r="CC55" s="171">
        <f t="shared" si="14"/>
        <v>16263.013628105926</v>
      </c>
      <c r="CD55" s="213">
        <v>12294</v>
      </c>
      <c r="CE55" s="210">
        <f t="shared" si="15"/>
        <v>2839.4186938755943</v>
      </c>
      <c r="CF55" s="164">
        <f t="shared" si="16"/>
        <v>2678.7261196541258</v>
      </c>
      <c r="CG55" s="164">
        <f t="shared" si="17"/>
        <v>2822.7480770595084</v>
      </c>
      <c r="CH55" s="164">
        <f t="shared" si="18"/>
        <v>1333.2153839901862</v>
      </c>
      <c r="CI55" s="164">
        <f t="shared" si="19"/>
        <v>1312.0357291811224</v>
      </c>
      <c r="CJ55" s="164">
        <f t="shared" si="20"/>
        <v>1322.8415184729076</v>
      </c>
      <c r="CK55" s="210">
        <f t="shared" si="21"/>
        <v>-160.69257422146848</v>
      </c>
      <c r="CL55" s="164">
        <f t="shared" si="22"/>
        <v>144.02195740538264</v>
      </c>
      <c r="CM55" s="164">
        <f t="shared" si="23"/>
        <v>-1489.5326930693222</v>
      </c>
      <c r="CN55" s="164">
        <f t="shared" si="24"/>
        <v>-21.179654809063777</v>
      </c>
      <c r="CO55" s="164">
        <f t="shared" si="25"/>
        <v>10.805789291785231</v>
      </c>
    </row>
    <row r="56" spans="1:93" ht="14.4" x14ac:dyDescent="0.3">
      <c r="A56" s="167">
        <v>146</v>
      </c>
      <c r="B56" s="166" t="s">
        <v>597</v>
      </c>
      <c r="C56" s="171"/>
      <c r="D56" s="171"/>
      <c r="E56" s="171"/>
      <c r="F56" s="171"/>
      <c r="G56" s="171"/>
      <c r="H56" s="171">
        <v>21871</v>
      </c>
      <c r="I56" s="171"/>
      <c r="J56" s="171"/>
      <c r="K56" s="171"/>
      <c r="L56" s="171"/>
      <c r="M56" s="171"/>
      <c r="N56" s="171">
        <v>22543</v>
      </c>
      <c r="O56" s="171"/>
      <c r="P56" s="171"/>
      <c r="Q56" s="171"/>
      <c r="R56" s="171"/>
      <c r="S56" s="171"/>
      <c r="T56" s="171">
        <v>21915</v>
      </c>
      <c r="U56" s="171"/>
      <c r="V56" s="171"/>
      <c r="W56" s="171"/>
      <c r="X56" s="171"/>
      <c r="Y56" s="171"/>
      <c r="Z56" s="171">
        <v>21278</v>
      </c>
      <c r="AA56" s="171"/>
      <c r="AB56" s="171"/>
      <c r="AC56" s="171"/>
      <c r="AD56" s="171"/>
      <c r="AE56" s="171"/>
      <c r="AF56" s="171">
        <v>21552</v>
      </c>
      <c r="AG56" s="171"/>
      <c r="AH56" s="175">
        <v>20147.842584457216</v>
      </c>
      <c r="AI56" s="173"/>
      <c r="AJ56" s="172">
        <v>83.208690635854751</v>
      </c>
      <c r="AK56" s="173">
        <v>2938.7189218635376</v>
      </c>
      <c r="AL56" s="171">
        <v>0</v>
      </c>
      <c r="AM56" s="172">
        <v>-120.643</v>
      </c>
      <c r="AN56" s="171">
        <f t="shared" si="3"/>
        <v>23049.127196956611</v>
      </c>
      <c r="AP56" s="171"/>
      <c r="AQ56" s="175">
        <v>19726.428329874427</v>
      </c>
      <c r="AR56" s="173"/>
      <c r="AS56" s="172">
        <v>-63.091207506536115</v>
      </c>
      <c r="AT56" s="174">
        <v>3108.7644164579551</v>
      </c>
      <c r="AU56" s="171">
        <v>0</v>
      </c>
      <c r="AV56" s="172">
        <v>-231.02600000000001</v>
      </c>
      <c r="AW56" s="171">
        <f t="shared" si="4"/>
        <v>22541.075538825844</v>
      </c>
      <c r="AX56" s="171"/>
      <c r="AY56" s="164">
        <v>20053.751934765703</v>
      </c>
      <c r="AZ56" s="173"/>
      <c r="BA56" s="164">
        <v>-19.1463737998874</v>
      </c>
      <c r="BB56" s="164">
        <v>3348.9734716489352</v>
      </c>
      <c r="BC56" s="171">
        <v>0</v>
      </c>
      <c r="BD56" s="172">
        <f t="shared" si="5"/>
        <v>-231.02600000000001</v>
      </c>
      <c r="BE56" s="171">
        <f t="shared" si="6"/>
        <v>23152.553032614753</v>
      </c>
      <c r="BF56" s="171"/>
      <c r="BG56" s="164">
        <v>2544.0870321224183</v>
      </c>
      <c r="BH56" s="173">
        <v>2303.0657991739567</v>
      </c>
      <c r="BI56" s="173">
        <v>1321.6893403647384</v>
      </c>
      <c r="BJ56" s="164">
        <v>1068.3117592693297</v>
      </c>
      <c r="BK56" s="171">
        <v>0</v>
      </c>
      <c r="BL56" s="172">
        <f t="shared" si="7"/>
        <v>-231.02600000000001</v>
      </c>
      <c r="BM56" s="171">
        <f t="shared" si="8"/>
        <v>7006.1279309304427</v>
      </c>
      <c r="BN56" s="171"/>
      <c r="BO56" s="164">
        <v>2661.3433636666973</v>
      </c>
      <c r="BP56" s="173">
        <f t="shared" si="9"/>
        <v>2303.0657991739567</v>
      </c>
      <c r="BQ56" s="173">
        <v>1244.925678667119</v>
      </c>
      <c r="BR56" s="164">
        <v>1094.4568682717127</v>
      </c>
      <c r="BS56" s="171">
        <v>0</v>
      </c>
      <c r="BT56" s="172">
        <f t="shared" si="10"/>
        <v>-231.02600000000001</v>
      </c>
      <c r="BU56" s="171">
        <f t="shared" si="11"/>
        <v>7072.7657097794854</v>
      </c>
      <c r="BV56" s="171"/>
      <c r="BW56" s="164">
        <v>2300.6826895566546</v>
      </c>
      <c r="BX56" s="173">
        <f t="shared" si="12"/>
        <v>2303.0657991739567</v>
      </c>
      <c r="BY56" s="173">
        <v>1167.9171769565105</v>
      </c>
      <c r="BZ56" s="164">
        <v>1123.3861699490355</v>
      </c>
      <c r="CA56" s="171">
        <v>0</v>
      </c>
      <c r="CB56" s="172">
        <f t="shared" si="13"/>
        <v>-231.02600000000001</v>
      </c>
      <c r="CC56" s="171">
        <f t="shared" si="14"/>
        <v>6664.0258356361574</v>
      </c>
      <c r="CD56" s="213">
        <v>4749</v>
      </c>
      <c r="CE56" s="210">
        <f t="shared" si="15"/>
        <v>4853.469614014869</v>
      </c>
      <c r="CF56" s="164">
        <f t="shared" si="16"/>
        <v>4746.4888479313213</v>
      </c>
      <c r="CG56" s="164">
        <f t="shared" si="17"/>
        <v>4875.2480590892301</v>
      </c>
      <c r="CH56" s="164">
        <f t="shared" si="18"/>
        <v>1475.2848875406282</v>
      </c>
      <c r="CI56" s="164">
        <f t="shared" si="19"/>
        <v>1489.3168477109887</v>
      </c>
      <c r="CJ56" s="164">
        <f t="shared" si="20"/>
        <v>1403.2482281819662</v>
      </c>
      <c r="CK56" s="210">
        <f t="shared" si="21"/>
        <v>-106.98076608354768</v>
      </c>
      <c r="CL56" s="164">
        <f t="shared" si="22"/>
        <v>128.75921115790879</v>
      </c>
      <c r="CM56" s="164">
        <f t="shared" si="23"/>
        <v>-3399.9631715486021</v>
      </c>
      <c r="CN56" s="164">
        <f t="shared" si="24"/>
        <v>14.031960170360435</v>
      </c>
      <c r="CO56" s="164">
        <f t="shared" si="25"/>
        <v>-86.068619529022499</v>
      </c>
    </row>
    <row r="57" spans="1:93" ht="14.4" x14ac:dyDescent="0.3">
      <c r="A57" s="167">
        <v>148</v>
      </c>
      <c r="B57" s="166" t="s">
        <v>596</v>
      </c>
      <c r="C57" s="171"/>
      <c r="D57" s="171"/>
      <c r="E57" s="171"/>
      <c r="F57" s="171"/>
      <c r="G57" s="171"/>
      <c r="H57" s="171">
        <v>22707</v>
      </c>
      <c r="I57" s="171"/>
      <c r="J57" s="171"/>
      <c r="K57" s="171"/>
      <c r="L57" s="171"/>
      <c r="M57" s="171"/>
      <c r="N57" s="171">
        <v>23792</v>
      </c>
      <c r="O57" s="171"/>
      <c r="P57" s="171"/>
      <c r="Q57" s="171"/>
      <c r="R57" s="171"/>
      <c r="S57" s="171"/>
      <c r="T57" s="171">
        <v>23456</v>
      </c>
      <c r="U57" s="171"/>
      <c r="V57" s="171"/>
      <c r="W57" s="171"/>
      <c r="X57" s="171"/>
      <c r="Y57" s="171"/>
      <c r="Z57" s="171">
        <v>23428</v>
      </c>
      <c r="AA57" s="171"/>
      <c r="AB57" s="171"/>
      <c r="AC57" s="171"/>
      <c r="AD57" s="171"/>
      <c r="AE57" s="171"/>
      <c r="AF57" s="171">
        <v>23367</v>
      </c>
      <c r="AG57" s="171"/>
      <c r="AH57" s="175">
        <v>24416.597030809404</v>
      </c>
      <c r="AI57" s="173"/>
      <c r="AJ57" s="172">
        <v>140.96464189369226</v>
      </c>
      <c r="AK57" s="173">
        <v>3147.3769648062867</v>
      </c>
      <c r="AL57" s="171">
        <v>0</v>
      </c>
      <c r="AM57" s="172">
        <v>-639.61</v>
      </c>
      <c r="AN57" s="171">
        <f t="shared" si="3"/>
        <v>27065.328637509385</v>
      </c>
      <c r="AP57" s="171"/>
      <c r="AQ57" s="175">
        <v>23673.050022304767</v>
      </c>
      <c r="AR57" s="173"/>
      <c r="AS57" s="172">
        <v>-108.65479264919527</v>
      </c>
      <c r="AT57" s="174">
        <v>3397.0252876317782</v>
      </c>
      <c r="AU57" s="171">
        <v>0</v>
      </c>
      <c r="AV57" s="172">
        <v>-706.58399999999995</v>
      </c>
      <c r="AW57" s="171">
        <f t="shared" si="4"/>
        <v>26254.836517287353</v>
      </c>
      <c r="AX57" s="171"/>
      <c r="AY57" s="164">
        <v>24661.937673556324</v>
      </c>
      <c r="AZ57" s="173"/>
      <c r="BA57" s="164">
        <v>-33.153030880107153</v>
      </c>
      <c r="BB57" s="164">
        <v>3705.8463103481363</v>
      </c>
      <c r="BC57" s="171">
        <v>0</v>
      </c>
      <c r="BD57" s="172">
        <f t="shared" si="5"/>
        <v>-706.58399999999995</v>
      </c>
      <c r="BE57" s="171">
        <f t="shared" si="6"/>
        <v>27628.046953024354</v>
      </c>
      <c r="BF57" s="171"/>
      <c r="BG57" s="164">
        <v>7964.7047060871882</v>
      </c>
      <c r="BH57" s="173">
        <v>-640.85208751279345</v>
      </c>
      <c r="BI57" s="173">
        <v>1551.0055586128362</v>
      </c>
      <c r="BJ57" s="164">
        <v>1183.8422480423026</v>
      </c>
      <c r="BK57" s="171">
        <v>0</v>
      </c>
      <c r="BL57" s="172">
        <f t="shared" si="7"/>
        <v>-706.58399999999995</v>
      </c>
      <c r="BM57" s="171">
        <f t="shared" si="8"/>
        <v>9352.116425229533</v>
      </c>
      <c r="BN57" s="171"/>
      <c r="BO57" s="164">
        <v>8566.8891417024315</v>
      </c>
      <c r="BP57" s="173">
        <f t="shared" si="9"/>
        <v>-640.85208751279345</v>
      </c>
      <c r="BQ57" s="173">
        <v>1440.086997532806</v>
      </c>
      <c r="BR57" s="164">
        <v>1223.1068774962844</v>
      </c>
      <c r="BS57" s="171">
        <v>0</v>
      </c>
      <c r="BT57" s="172">
        <f t="shared" si="10"/>
        <v>-706.58399999999995</v>
      </c>
      <c r="BU57" s="171">
        <f t="shared" si="11"/>
        <v>9882.6469292187267</v>
      </c>
      <c r="BV57" s="171"/>
      <c r="BW57" s="164">
        <v>8621.4291791572759</v>
      </c>
      <c r="BX57" s="173">
        <f t="shared" si="12"/>
        <v>-640.85208751279345</v>
      </c>
      <c r="BY57" s="173">
        <v>1328.8146583586229</v>
      </c>
      <c r="BZ57" s="164">
        <v>1265.5989397928161</v>
      </c>
      <c r="CA57" s="171">
        <v>0</v>
      </c>
      <c r="CB57" s="172">
        <f t="shared" si="13"/>
        <v>-706.58399999999995</v>
      </c>
      <c r="CC57" s="171">
        <f t="shared" si="14"/>
        <v>9868.4066897959219</v>
      </c>
      <c r="CD57" s="213">
        <v>6862</v>
      </c>
      <c r="CE57" s="210">
        <f t="shared" si="15"/>
        <v>3944.2332610768558</v>
      </c>
      <c r="CF57" s="164">
        <f t="shared" si="16"/>
        <v>3826.1201569932018</v>
      </c>
      <c r="CG57" s="164">
        <f t="shared" si="17"/>
        <v>4026.2382618805527</v>
      </c>
      <c r="CH57" s="164">
        <f t="shared" si="18"/>
        <v>1362.8849351835518</v>
      </c>
      <c r="CI57" s="164">
        <f t="shared" si="19"/>
        <v>1440.1992027424551</v>
      </c>
      <c r="CJ57" s="164">
        <f t="shared" si="20"/>
        <v>1438.1239711156984</v>
      </c>
      <c r="CK57" s="210">
        <f t="shared" si="21"/>
        <v>-118.11310408365398</v>
      </c>
      <c r="CL57" s="164">
        <f t="shared" si="22"/>
        <v>200.11810488735091</v>
      </c>
      <c r="CM57" s="164">
        <f t="shared" si="23"/>
        <v>-2663.3533266970007</v>
      </c>
      <c r="CN57" s="164">
        <f t="shared" si="24"/>
        <v>77.314267558903339</v>
      </c>
      <c r="CO57" s="164">
        <f t="shared" si="25"/>
        <v>-2.0752316267567039</v>
      </c>
    </row>
    <row r="58" spans="1:93" ht="14.4" x14ac:dyDescent="0.3">
      <c r="A58" s="167">
        <v>149</v>
      </c>
      <c r="B58" s="166" t="s">
        <v>595</v>
      </c>
      <c r="C58" s="171"/>
      <c r="D58" s="171"/>
      <c r="E58" s="171"/>
      <c r="F58" s="171"/>
      <c r="G58" s="171"/>
      <c r="H58" s="171">
        <v>5049</v>
      </c>
      <c r="I58" s="171"/>
      <c r="J58" s="171"/>
      <c r="K58" s="171"/>
      <c r="L58" s="171"/>
      <c r="M58" s="171"/>
      <c r="N58" s="171">
        <v>5805</v>
      </c>
      <c r="O58" s="171"/>
      <c r="P58" s="171"/>
      <c r="Q58" s="171"/>
      <c r="R58" s="171"/>
      <c r="S58" s="171"/>
      <c r="T58" s="171">
        <v>6118</v>
      </c>
      <c r="U58" s="171"/>
      <c r="V58" s="171"/>
      <c r="W58" s="171"/>
      <c r="X58" s="171"/>
      <c r="Y58" s="171"/>
      <c r="Z58" s="171">
        <v>6946</v>
      </c>
      <c r="AA58" s="171"/>
      <c r="AB58" s="171"/>
      <c r="AC58" s="171"/>
      <c r="AD58" s="171"/>
      <c r="AE58" s="171"/>
      <c r="AF58" s="171">
        <v>6867</v>
      </c>
      <c r="AG58" s="171"/>
      <c r="AH58" s="175">
        <v>7895.5168093557422</v>
      </c>
      <c r="AI58" s="173"/>
      <c r="AJ58" s="172">
        <v>128.59786158857784</v>
      </c>
      <c r="AK58" s="173">
        <v>2223.4724742711232</v>
      </c>
      <c r="AL58" s="171">
        <v>0</v>
      </c>
      <c r="AM58" s="172">
        <v>-1059.586</v>
      </c>
      <c r="AN58" s="171">
        <f t="shared" si="3"/>
        <v>9188.0011452154431</v>
      </c>
      <c r="AP58" s="171"/>
      <c r="AQ58" s="175">
        <v>6362.552595456531</v>
      </c>
      <c r="AR58" s="173"/>
      <c r="AS58" s="172">
        <v>-100.09243876960657</v>
      </c>
      <c r="AT58" s="174">
        <v>2393.8364630423939</v>
      </c>
      <c r="AU58" s="171">
        <v>0</v>
      </c>
      <c r="AV58" s="172">
        <v>-1048.7539999999999</v>
      </c>
      <c r="AW58" s="171">
        <f t="shared" si="4"/>
        <v>7607.5426197293173</v>
      </c>
      <c r="AX58" s="171"/>
      <c r="AY58" s="164">
        <v>6699.0208418400325</v>
      </c>
      <c r="AZ58" s="173"/>
      <c r="BA58" s="164">
        <v>-30.864917794057636</v>
      </c>
      <c r="BB58" s="164">
        <v>2609.3363394038893</v>
      </c>
      <c r="BC58" s="171">
        <v>0</v>
      </c>
      <c r="BD58" s="172">
        <f t="shared" si="5"/>
        <v>-1048.7539999999999</v>
      </c>
      <c r="BE58" s="171">
        <f t="shared" si="6"/>
        <v>8228.7382634498645</v>
      </c>
      <c r="BF58" s="171"/>
      <c r="BG58" s="164">
        <v>2111.1924891270728</v>
      </c>
      <c r="BH58" s="173">
        <v>875.39520598057834</v>
      </c>
      <c r="BI58" s="173">
        <v>600.98292651467011</v>
      </c>
      <c r="BJ58" s="164">
        <v>818.93796859827989</v>
      </c>
      <c r="BK58" s="171">
        <v>0</v>
      </c>
      <c r="BL58" s="172">
        <f t="shared" si="7"/>
        <v>-1048.7539999999999</v>
      </c>
      <c r="BM58" s="171">
        <f t="shared" si="8"/>
        <v>3357.7545902206011</v>
      </c>
      <c r="BN58" s="171"/>
      <c r="BO58" s="164">
        <v>2069.7058345111104</v>
      </c>
      <c r="BP58" s="173">
        <f t="shared" si="9"/>
        <v>875.39520598057834</v>
      </c>
      <c r="BQ58" s="173">
        <v>514.97335736473701</v>
      </c>
      <c r="BR58" s="164">
        <v>843.53229984244865</v>
      </c>
      <c r="BS58" s="171">
        <v>0</v>
      </c>
      <c r="BT58" s="172">
        <f t="shared" si="10"/>
        <v>-1048.7539999999999</v>
      </c>
      <c r="BU58" s="171">
        <f t="shared" si="11"/>
        <v>3254.8526976988751</v>
      </c>
      <c r="BV58" s="171"/>
      <c r="BW58" s="164">
        <v>2042.7956273357963</v>
      </c>
      <c r="BX58" s="173">
        <f t="shared" si="12"/>
        <v>875.39520598057834</v>
      </c>
      <c r="BY58" s="173">
        <v>428.6894581012819</v>
      </c>
      <c r="BZ58" s="164">
        <v>871.41373752717004</v>
      </c>
      <c r="CA58" s="171">
        <v>0</v>
      </c>
      <c r="CB58" s="172">
        <f t="shared" si="13"/>
        <v>-1048.7539999999999</v>
      </c>
      <c r="CC58" s="171">
        <f t="shared" si="14"/>
        <v>3169.5400289448271</v>
      </c>
      <c r="CD58" s="213">
        <v>5321</v>
      </c>
      <c r="CE58" s="210">
        <f t="shared" si="15"/>
        <v>1726.7433086291003</v>
      </c>
      <c r="CF58" s="164">
        <f t="shared" si="16"/>
        <v>1429.7204697856264</v>
      </c>
      <c r="CG58" s="164">
        <f t="shared" si="17"/>
        <v>1546.4646238394785</v>
      </c>
      <c r="CH58" s="164">
        <f t="shared" si="18"/>
        <v>631.0382616464201</v>
      </c>
      <c r="CI58" s="164">
        <f t="shared" si="19"/>
        <v>611.69943576374271</v>
      </c>
      <c r="CJ58" s="164">
        <f t="shared" si="20"/>
        <v>595.66623359233733</v>
      </c>
      <c r="CK58" s="210">
        <f t="shared" si="21"/>
        <v>-297.02283884347389</v>
      </c>
      <c r="CL58" s="164">
        <f t="shared" si="22"/>
        <v>116.74415405385207</v>
      </c>
      <c r="CM58" s="164">
        <f t="shared" si="23"/>
        <v>-915.42636219305837</v>
      </c>
      <c r="CN58" s="164">
        <f t="shared" si="24"/>
        <v>-19.338825882677384</v>
      </c>
      <c r="CO58" s="164">
        <f t="shared" si="25"/>
        <v>-16.033202171405378</v>
      </c>
    </row>
    <row r="59" spans="1:93" ht="14.4" x14ac:dyDescent="0.3">
      <c r="A59" s="167">
        <v>151</v>
      </c>
      <c r="B59" s="166" t="s">
        <v>594</v>
      </c>
      <c r="C59" s="171"/>
      <c r="D59" s="171"/>
      <c r="E59" s="171"/>
      <c r="F59" s="171"/>
      <c r="G59" s="171"/>
      <c r="H59" s="171">
        <v>8418</v>
      </c>
      <c r="I59" s="171"/>
      <c r="J59" s="171"/>
      <c r="K59" s="171"/>
      <c r="L59" s="171"/>
      <c r="M59" s="171"/>
      <c r="N59" s="171">
        <v>8448</v>
      </c>
      <c r="O59" s="171"/>
      <c r="P59" s="171"/>
      <c r="Q59" s="171"/>
      <c r="R59" s="171"/>
      <c r="S59" s="171"/>
      <c r="T59" s="171">
        <v>8317</v>
      </c>
      <c r="U59" s="171"/>
      <c r="V59" s="171"/>
      <c r="W59" s="171"/>
      <c r="X59" s="171"/>
      <c r="Y59" s="171"/>
      <c r="Z59" s="171">
        <v>7907</v>
      </c>
      <c r="AA59" s="171"/>
      <c r="AB59" s="171"/>
      <c r="AC59" s="171"/>
      <c r="AD59" s="171"/>
      <c r="AE59" s="171"/>
      <c r="AF59" s="171">
        <v>7832</v>
      </c>
      <c r="AG59" s="171"/>
      <c r="AH59" s="175">
        <v>7136.8050144479721</v>
      </c>
      <c r="AI59" s="173"/>
      <c r="AJ59" s="172">
        <v>30.271456379006054</v>
      </c>
      <c r="AK59" s="173">
        <v>1394.5765312169497</v>
      </c>
      <c r="AL59" s="171">
        <v>0</v>
      </c>
      <c r="AM59" s="172">
        <v>-491.05399999999997</v>
      </c>
      <c r="AN59" s="171">
        <f t="shared" si="3"/>
        <v>8070.5990020439276</v>
      </c>
      <c r="AP59" s="171"/>
      <c r="AQ59" s="175">
        <v>6718.240584487251</v>
      </c>
      <c r="AR59" s="173"/>
      <c r="AS59" s="172">
        <v>-23.178913917790297</v>
      </c>
      <c r="AT59" s="174">
        <v>1477.7989866312384</v>
      </c>
      <c r="AU59" s="171">
        <v>0</v>
      </c>
      <c r="AV59" s="172">
        <v>-499.35899999999998</v>
      </c>
      <c r="AW59" s="171">
        <f t="shared" si="4"/>
        <v>7673.5016572006989</v>
      </c>
      <c r="AX59" s="171"/>
      <c r="AY59" s="164">
        <v>7199.551316899905</v>
      </c>
      <c r="AZ59" s="173"/>
      <c r="BA59" s="164">
        <v>-7.0896251897700457</v>
      </c>
      <c r="BB59" s="164">
        <v>1583.6089838488992</v>
      </c>
      <c r="BC59" s="171">
        <v>0</v>
      </c>
      <c r="BD59" s="172">
        <f t="shared" si="5"/>
        <v>-499.35899999999998</v>
      </c>
      <c r="BE59" s="171">
        <f t="shared" si="6"/>
        <v>8276.7116755590341</v>
      </c>
      <c r="BF59" s="171"/>
      <c r="BG59" s="164">
        <v>1092.1118189309598</v>
      </c>
      <c r="BH59" s="173">
        <v>164.65999862689117</v>
      </c>
      <c r="BI59" s="173">
        <v>-12.98754958560545</v>
      </c>
      <c r="BJ59" s="164">
        <v>502.29448299831176</v>
      </c>
      <c r="BK59" s="171">
        <v>0</v>
      </c>
      <c r="BL59" s="172">
        <f t="shared" si="7"/>
        <v>-499.35899999999998</v>
      </c>
      <c r="BM59" s="171">
        <f t="shared" si="8"/>
        <v>1246.7197509705575</v>
      </c>
      <c r="BN59" s="171"/>
      <c r="BO59" s="164">
        <v>984.59188784982996</v>
      </c>
      <c r="BP59" s="173">
        <f t="shared" si="9"/>
        <v>164.65999862689117</v>
      </c>
      <c r="BQ59" s="173">
        <v>5.6588339569446724</v>
      </c>
      <c r="BR59" s="164">
        <v>514.99166779070765</v>
      </c>
      <c r="BS59" s="171">
        <v>0</v>
      </c>
      <c r="BT59" s="172">
        <f t="shared" si="10"/>
        <v>-499.35899999999998</v>
      </c>
      <c r="BU59" s="171">
        <f t="shared" si="11"/>
        <v>1170.5433882243735</v>
      </c>
      <c r="BV59" s="171"/>
      <c r="BW59" s="164">
        <v>950.88711512086775</v>
      </c>
      <c r="BX59" s="173">
        <f t="shared" si="12"/>
        <v>164.65999862689117</v>
      </c>
      <c r="BY59" s="173">
        <v>3.3185537310189148</v>
      </c>
      <c r="BZ59" s="164">
        <v>528.57897624780196</v>
      </c>
      <c r="CA59" s="171">
        <v>0</v>
      </c>
      <c r="CB59" s="172">
        <f t="shared" si="13"/>
        <v>-499.35899999999998</v>
      </c>
      <c r="CC59" s="171">
        <f t="shared" si="14"/>
        <v>1148.0856437265797</v>
      </c>
      <c r="CD59" s="213">
        <v>1925</v>
      </c>
      <c r="CE59" s="210">
        <f t="shared" si="15"/>
        <v>4192.5189621007421</v>
      </c>
      <c r="CF59" s="164">
        <f t="shared" si="16"/>
        <v>3986.234627117246</v>
      </c>
      <c r="CG59" s="164">
        <f t="shared" si="17"/>
        <v>4299.5904808098885</v>
      </c>
      <c r="CH59" s="164">
        <f t="shared" si="18"/>
        <v>647.6466238808091</v>
      </c>
      <c r="CI59" s="164">
        <f t="shared" si="19"/>
        <v>608.07448738928497</v>
      </c>
      <c r="CJ59" s="164">
        <f t="shared" si="20"/>
        <v>596.40812661121026</v>
      </c>
      <c r="CK59" s="210">
        <f t="shared" si="21"/>
        <v>-206.28433498349614</v>
      </c>
      <c r="CL59" s="164">
        <f t="shared" si="22"/>
        <v>313.35585369264254</v>
      </c>
      <c r="CM59" s="164">
        <f t="shared" si="23"/>
        <v>-3651.9438569290796</v>
      </c>
      <c r="CN59" s="164">
        <f t="shared" si="24"/>
        <v>-39.572136491524134</v>
      </c>
      <c r="CO59" s="164">
        <f t="shared" si="25"/>
        <v>-11.666360778074704</v>
      </c>
    </row>
    <row r="60" spans="1:93" ht="14.4" x14ac:dyDescent="0.3">
      <c r="A60" s="167">
        <v>152</v>
      </c>
      <c r="B60" s="166" t="s">
        <v>593</v>
      </c>
      <c r="C60" s="171"/>
      <c r="D60" s="171"/>
      <c r="E60" s="171"/>
      <c r="F60" s="171"/>
      <c r="G60" s="171"/>
      <c r="H60" s="171">
        <v>12010</v>
      </c>
      <c r="I60" s="171"/>
      <c r="J60" s="171"/>
      <c r="K60" s="171"/>
      <c r="L60" s="171"/>
      <c r="M60" s="171"/>
      <c r="N60" s="171">
        <v>12958</v>
      </c>
      <c r="O60" s="171"/>
      <c r="P60" s="171"/>
      <c r="Q60" s="171"/>
      <c r="R60" s="171"/>
      <c r="S60" s="171"/>
      <c r="T60" s="171">
        <v>13132</v>
      </c>
      <c r="U60" s="171"/>
      <c r="V60" s="171"/>
      <c r="W60" s="171"/>
      <c r="X60" s="171"/>
      <c r="Y60" s="171"/>
      <c r="Z60" s="171">
        <v>12925</v>
      </c>
      <c r="AA60" s="171"/>
      <c r="AB60" s="171"/>
      <c r="AC60" s="171"/>
      <c r="AD60" s="171"/>
      <c r="AE60" s="171"/>
      <c r="AF60" s="171">
        <v>13158</v>
      </c>
      <c r="AG60" s="171"/>
      <c r="AH60" s="175">
        <v>12455.855482555933</v>
      </c>
      <c r="AI60" s="173"/>
      <c r="AJ60" s="172">
        <v>73.86397888048657</v>
      </c>
      <c r="AK60" s="173">
        <v>2526.8723044801541</v>
      </c>
      <c r="AL60" s="171">
        <v>0</v>
      </c>
      <c r="AM60" s="172">
        <v>-143.14400000000001</v>
      </c>
      <c r="AN60" s="171">
        <f t="shared" si="3"/>
        <v>14913.447765916573</v>
      </c>
      <c r="AP60" s="171"/>
      <c r="AQ60" s="175">
        <v>11954.254023265103</v>
      </c>
      <c r="AR60" s="173"/>
      <c r="AS60" s="172">
        <v>-57.476685378846597</v>
      </c>
      <c r="AT60" s="174">
        <v>2695.8633451260876</v>
      </c>
      <c r="AU60" s="171">
        <v>0</v>
      </c>
      <c r="AV60" s="172">
        <v>-112.38200000000001</v>
      </c>
      <c r="AW60" s="171">
        <f t="shared" si="4"/>
        <v>14480.258683012346</v>
      </c>
      <c r="AX60" s="171"/>
      <c r="AY60" s="164">
        <v>11853.217470946167</v>
      </c>
      <c r="AZ60" s="173"/>
      <c r="BA60" s="164">
        <v>-17.790975416456249</v>
      </c>
      <c r="BB60" s="164">
        <v>2915.7298988665375</v>
      </c>
      <c r="BC60" s="171">
        <v>0</v>
      </c>
      <c r="BD60" s="172">
        <f t="shared" si="5"/>
        <v>-112.38200000000001</v>
      </c>
      <c r="BE60" s="171">
        <f t="shared" si="6"/>
        <v>14638.774394396249</v>
      </c>
      <c r="BF60" s="171"/>
      <c r="BG60" s="164">
        <v>3637.9727789516264</v>
      </c>
      <c r="BH60" s="173">
        <v>1035.449470231561</v>
      </c>
      <c r="BI60" s="173">
        <v>321.89284891217653</v>
      </c>
      <c r="BJ60" s="164">
        <v>924.29940460042303</v>
      </c>
      <c r="BK60" s="171">
        <v>0</v>
      </c>
      <c r="BL60" s="172">
        <f t="shared" si="7"/>
        <v>-112.38200000000001</v>
      </c>
      <c r="BM60" s="171">
        <f t="shared" si="8"/>
        <v>5807.2325026957878</v>
      </c>
      <c r="BN60" s="171"/>
      <c r="BO60" s="164">
        <v>3482.4515343031831</v>
      </c>
      <c r="BP60" s="173">
        <f t="shared" si="9"/>
        <v>1035.449470231561</v>
      </c>
      <c r="BQ60" s="173">
        <v>249.62282754977267</v>
      </c>
      <c r="BR60" s="164">
        <v>949.77981932523642</v>
      </c>
      <c r="BS60" s="171">
        <v>0</v>
      </c>
      <c r="BT60" s="172">
        <f t="shared" si="10"/>
        <v>-112.38200000000001</v>
      </c>
      <c r="BU60" s="171">
        <f t="shared" si="11"/>
        <v>5604.9216514097534</v>
      </c>
      <c r="BV60" s="171"/>
      <c r="BW60" s="164">
        <v>3351.9690277526356</v>
      </c>
      <c r="BX60" s="173">
        <f t="shared" si="12"/>
        <v>1035.449470231561</v>
      </c>
      <c r="BY60" s="173">
        <v>177.12229877568743</v>
      </c>
      <c r="BZ60" s="164">
        <v>977.9163197762806</v>
      </c>
      <c r="CA60" s="171">
        <v>0</v>
      </c>
      <c r="CB60" s="172">
        <f t="shared" si="13"/>
        <v>-112.38200000000001</v>
      </c>
      <c r="CC60" s="171">
        <f t="shared" si="14"/>
        <v>5430.0751165361653</v>
      </c>
      <c r="CD60" s="213">
        <v>4471</v>
      </c>
      <c r="CE60" s="210">
        <f t="shared" si="15"/>
        <v>3335.5955638373011</v>
      </c>
      <c r="CF60" s="164">
        <f t="shared" si="16"/>
        <v>3238.7069297723879</v>
      </c>
      <c r="CG60" s="164">
        <f t="shared" si="17"/>
        <v>3274.161126011239</v>
      </c>
      <c r="CH60" s="164">
        <f t="shared" si="18"/>
        <v>1298.8665852596259</v>
      </c>
      <c r="CI60" s="164">
        <f t="shared" si="19"/>
        <v>1253.6170099328458</v>
      </c>
      <c r="CJ60" s="164">
        <f t="shared" si="20"/>
        <v>1214.5102027591513</v>
      </c>
      <c r="CK60" s="210">
        <f t="shared" si="21"/>
        <v>-96.888634064913276</v>
      </c>
      <c r="CL60" s="164">
        <f t="shared" si="22"/>
        <v>35.454196238851182</v>
      </c>
      <c r="CM60" s="164">
        <f t="shared" si="23"/>
        <v>-1975.2945407516131</v>
      </c>
      <c r="CN60" s="164">
        <f t="shared" si="24"/>
        <v>-45.249575326780132</v>
      </c>
      <c r="CO60" s="164">
        <f t="shared" si="25"/>
        <v>-39.106807173694506</v>
      </c>
    </row>
    <row r="61" spans="1:93" ht="14.4" x14ac:dyDescent="0.3">
      <c r="A61" s="167">
        <v>153</v>
      </c>
      <c r="B61" s="166" t="s">
        <v>592</v>
      </c>
      <c r="C61" s="171"/>
      <c r="D61" s="171"/>
      <c r="E61" s="171"/>
      <c r="F61" s="171"/>
      <c r="G61" s="171"/>
      <c r="H61" s="171">
        <v>48295</v>
      </c>
      <c r="I61" s="171"/>
      <c r="J61" s="171"/>
      <c r="K61" s="171"/>
      <c r="L61" s="171"/>
      <c r="M61" s="171"/>
      <c r="N61" s="171">
        <v>53738</v>
      </c>
      <c r="O61" s="171"/>
      <c r="P61" s="171"/>
      <c r="Q61" s="171"/>
      <c r="R61" s="171"/>
      <c r="S61" s="171"/>
      <c r="T61" s="171">
        <v>55631</v>
      </c>
      <c r="U61" s="171"/>
      <c r="V61" s="171"/>
      <c r="W61" s="171"/>
      <c r="X61" s="171"/>
      <c r="Y61" s="171"/>
      <c r="Z61" s="171">
        <v>56039</v>
      </c>
      <c r="AA61" s="171"/>
      <c r="AB61" s="171"/>
      <c r="AC61" s="171"/>
      <c r="AD61" s="171"/>
      <c r="AE61" s="171"/>
      <c r="AF61" s="171">
        <v>56103</v>
      </c>
      <c r="AG61" s="171"/>
      <c r="AH61" s="175">
        <v>57864.382607441439</v>
      </c>
      <c r="AI61" s="173"/>
      <c r="AJ61" s="172">
        <v>533.14008591187837</v>
      </c>
      <c r="AK61" s="173">
        <v>10738.258048470972</v>
      </c>
      <c r="AL61" s="171">
        <v>1600</v>
      </c>
      <c r="AM61" s="172">
        <v>-1567.5719999999999</v>
      </c>
      <c r="AN61" s="171">
        <f t="shared" si="3"/>
        <v>69168.208741824288</v>
      </c>
      <c r="AP61" s="171"/>
      <c r="AQ61" s="175">
        <v>57309.670179881163</v>
      </c>
      <c r="AR61" s="173"/>
      <c r="AS61" s="172">
        <v>-416.06640729021382</v>
      </c>
      <c r="AT61" s="174">
        <v>11519.138009412034</v>
      </c>
      <c r="AU61" s="171">
        <v>0</v>
      </c>
      <c r="AV61" s="172">
        <v>-1504.9159999999999</v>
      </c>
      <c r="AW61" s="171">
        <f t="shared" si="4"/>
        <v>66907.825782002983</v>
      </c>
      <c r="AX61" s="171"/>
      <c r="AY61" s="164">
        <v>59959.758010041958</v>
      </c>
      <c r="AZ61" s="173"/>
      <c r="BA61" s="164">
        <v>-128.51198033726794</v>
      </c>
      <c r="BB61" s="164">
        <v>12649.650773747318</v>
      </c>
      <c r="BC61" s="171">
        <v>0</v>
      </c>
      <c r="BD61" s="172">
        <f t="shared" si="5"/>
        <v>-1504.9159999999999</v>
      </c>
      <c r="BE61" s="171">
        <f t="shared" si="6"/>
        <v>70975.98080345201</v>
      </c>
      <c r="BF61" s="171"/>
      <c r="BG61" s="164">
        <v>7037.7732922958048</v>
      </c>
      <c r="BH61" s="173">
        <v>3717.3340943881203</v>
      </c>
      <c r="BI61" s="173">
        <v>3434.8355573704544</v>
      </c>
      <c r="BJ61" s="164">
        <v>4038.8741470493133</v>
      </c>
      <c r="BK61" s="171">
        <v>0</v>
      </c>
      <c r="BL61" s="172">
        <f t="shared" si="7"/>
        <v>-1504.9159999999999</v>
      </c>
      <c r="BM61" s="171">
        <f t="shared" si="8"/>
        <v>16723.901091103693</v>
      </c>
      <c r="BN61" s="171"/>
      <c r="BO61" s="164">
        <v>7133.2623444567671</v>
      </c>
      <c r="BP61" s="173">
        <f t="shared" si="9"/>
        <v>3717.3340943881203</v>
      </c>
      <c r="BQ61" s="173">
        <v>3013.3547237706598</v>
      </c>
      <c r="BR61" s="164">
        <v>4149.7472549005379</v>
      </c>
      <c r="BS61" s="171">
        <v>0</v>
      </c>
      <c r="BT61" s="172">
        <f t="shared" si="10"/>
        <v>-1504.9159999999999</v>
      </c>
      <c r="BU61" s="171">
        <f t="shared" si="11"/>
        <v>16508.782417516082</v>
      </c>
      <c r="BV61" s="171"/>
      <c r="BW61" s="164">
        <v>6941.6015822020263</v>
      </c>
      <c r="BX61" s="173">
        <f t="shared" si="12"/>
        <v>3717.3340943881203</v>
      </c>
      <c r="BY61" s="173">
        <v>2590.5295643467562</v>
      </c>
      <c r="BZ61" s="164">
        <v>4283.7645382867586</v>
      </c>
      <c r="CA61" s="171">
        <v>0</v>
      </c>
      <c r="CB61" s="172">
        <f t="shared" si="13"/>
        <v>-1504.9159999999999</v>
      </c>
      <c r="CC61" s="171">
        <f t="shared" si="14"/>
        <v>16028.313779223661</v>
      </c>
      <c r="CD61" s="213">
        <v>26075</v>
      </c>
      <c r="CE61" s="210">
        <f t="shared" si="15"/>
        <v>2652.6638060143541</v>
      </c>
      <c r="CF61" s="164">
        <f t="shared" si="16"/>
        <v>2565.9760606712553</v>
      </c>
      <c r="CG61" s="164">
        <f t="shared" si="17"/>
        <v>2721.9935111582749</v>
      </c>
      <c r="CH61" s="164">
        <f t="shared" si="18"/>
        <v>641.37683954376575</v>
      </c>
      <c r="CI61" s="164">
        <f t="shared" si="19"/>
        <v>633.12684247425057</v>
      </c>
      <c r="CJ61" s="164">
        <f t="shared" si="20"/>
        <v>614.7004325685009</v>
      </c>
      <c r="CK61" s="210">
        <f t="shared" si="21"/>
        <v>-86.687745343098868</v>
      </c>
      <c r="CL61" s="164">
        <f t="shared" si="22"/>
        <v>156.01745048701969</v>
      </c>
      <c r="CM61" s="164">
        <f t="shared" si="23"/>
        <v>-2080.616671614509</v>
      </c>
      <c r="CN61" s="164">
        <f t="shared" si="24"/>
        <v>-8.2499970695151887</v>
      </c>
      <c r="CO61" s="164">
        <f t="shared" si="25"/>
        <v>-18.426409905749665</v>
      </c>
    </row>
    <row r="62" spans="1:93" ht="14.4" x14ac:dyDescent="0.3">
      <c r="A62" s="167">
        <v>165</v>
      </c>
      <c r="B62" s="166" t="s">
        <v>591</v>
      </c>
      <c r="C62" s="171"/>
      <c r="D62" s="171"/>
      <c r="E62" s="171"/>
      <c r="F62" s="171"/>
      <c r="G62" s="171"/>
      <c r="H62" s="171">
        <v>23531</v>
      </c>
      <c r="I62" s="171"/>
      <c r="J62" s="171"/>
      <c r="K62" s="171"/>
      <c r="L62" s="171"/>
      <c r="M62" s="171"/>
      <c r="N62" s="171">
        <v>24760</v>
      </c>
      <c r="O62" s="171"/>
      <c r="P62" s="171"/>
      <c r="Q62" s="171"/>
      <c r="R62" s="171"/>
      <c r="S62" s="171"/>
      <c r="T62" s="171">
        <v>24227</v>
      </c>
      <c r="U62" s="171"/>
      <c r="V62" s="171"/>
      <c r="W62" s="171"/>
      <c r="X62" s="171"/>
      <c r="Y62" s="171"/>
      <c r="Z62" s="171">
        <v>23120</v>
      </c>
      <c r="AA62" s="171"/>
      <c r="AB62" s="171"/>
      <c r="AC62" s="171"/>
      <c r="AD62" s="171"/>
      <c r="AE62" s="171"/>
      <c r="AF62" s="171">
        <v>24290</v>
      </c>
      <c r="AG62" s="171"/>
      <c r="AH62" s="175">
        <v>27069.907896567001</v>
      </c>
      <c r="AI62" s="173"/>
      <c r="AJ62" s="172">
        <v>322.24521753980855</v>
      </c>
      <c r="AK62" s="173">
        <v>6579.0656792007994</v>
      </c>
      <c r="AL62" s="171">
        <v>0</v>
      </c>
      <c r="AM62" s="172">
        <v>-2328.9279999999999</v>
      </c>
      <c r="AN62" s="171">
        <f t="shared" si="3"/>
        <v>31642.290793307613</v>
      </c>
      <c r="AP62" s="171"/>
      <c r="AQ62" s="175">
        <v>23923.777822458582</v>
      </c>
      <c r="AR62" s="173"/>
      <c r="AS62" s="172">
        <v>-251.04421693717973</v>
      </c>
      <c r="AT62" s="174">
        <v>7092.3736346101959</v>
      </c>
      <c r="AU62" s="171">
        <v>0</v>
      </c>
      <c r="AV62" s="172">
        <v>-2232.9520000000002</v>
      </c>
      <c r="AW62" s="171">
        <f t="shared" si="4"/>
        <v>28532.155240131597</v>
      </c>
      <c r="AX62" s="171"/>
      <c r="AY62" s="164">
        <v>25240.462082228085</v>
      </c>
      <c r="AZ62" s="173"/>
      <c r="BA62" s="164">
        <v>-77.792072338844477</v>
      </c>
      <c r="BB62" s="164">
        <v>7770.2122257067313</v>
      </c>
      <c r="BC62" s="171">
        <v>0</v>
      </c>
      <c r="BD62" s="172">
        <f t="shared" si="5"/>
        <v>-2232.9520000000002</v>
      </c>
      <c r="BE62" s="171">
        <f t="shared" si="6"/>
        <v>30699.93023559597</v>
      </c>
      <c r="BF62" s="171"/>
      <c r="BG62" s="164">
        <v>8458.3117918212301</v>
      </c>
      <c r="BH62" s="173">
        <v>564.54696696031317</v>
      </c>
      <c r="BI62" s="173">
        <v>-26.461110483899638</v>
      </c>
      <c r="BJ62" s="164">
        <v>2476.6956410803787</v>
      </c>
      <c r="BK62" s="171">
        <v>0</v>
      </c>
      <c r="BL62" s="172">
        <f t="shared" si="7"/>
        <v>-2232.9520000000002</v>
      </c>
      <c r="BM62" s="171">
        <f t="shared" si="8"/>
        <v>9240.1412893780216</v>
      </c>
      <c r="BN62" s="171"/>
      <c r="BO62" s="164">
        <v>8183.483629705107</v>
      </c>
      <c r="BP62" s="173">
        <f t="shared" si="9"/>
        <v>564.54696696031317</v>
      </c>
      <c r="BQ62" s="173">
        <v>47.731162056576963</v>
      </c>
      <c r="BR62" s="164">
        <v>2552.0111784250325</v>
      </c>
      <c r="BS62" s="171">
        <v>0</v>
      </c>
      <c r="BT62" s="172">
        <f t="shared" si="10"/>
        <v>-2232.9520000000002</v>
      </c>
      <c r="BU62" s="171">
        <f t="shared" si="11"/>
        <v>9114.8209371470293</v>
      </c>
      <c r="BV62" s="171"/>
      <c r="BW62" s="164">
        <v>7560.9001113636123</v>
      </c>
      <c r="BX62" s="173">
        <f t="shared" si="12"/>
        <v>564.54696696031317</v>
      </c>
      <c r="BY62" s="173">
        <v>27.991354249638501</v>
      </c>
      <c r="BZ62" s="164">
        <v>2638.9067432890815</v>
      </c>
      <c r="CA62" s="171">
        <v>0</v>
      </c>
      <c r="CB62" s="172">
        <f t="shared" si="13"/>
        <v>-2232.9520000000002</v>
      </c>
      <c r="CC62" s="171">
        <f t="shared" si="14"/>
        <v>8559.3931758626459</v>
      </c>
      <c r="CD62" s="213">
        <v>16237</v>
      </c>
      <c r="CE62" s="210">
        <f t="shared" si="15"/>
        <v>1948.776916505981</v>
      </c>
      <c r="CF62" s="164">
        <f t="shared" si="16"/>
        <v>1757.230722432198</v>
      </c>
      <c r="CG62" s="164">
        <f t="shared" si="17"/>
        <v>1890.7390672905076</v>
      </c>
      <c r="CH62" s="164">
        <f t="shared" si="18"/>
        <v>569.07934282059625</v>
      </c>
      <c r="CI62" s="164">
        <f t="shared" si="19"/>
        <v>561.36114658785664</v>
      </c>
      <c r="CJ62" s="164">
        <f t="shared" si="20"/>
        <v>527.15361063390071</v>
      </c>
      <c r="CK62" s="210">
        <f t="shared" si="21"/>
        <v>-191.546194073783</v>
      </c>
      <c r="CL62" s="164">
        <f t="shared" si="22"/>
        <v>133.50834485830956</v>
      </c>
      <c r="CM62" s="164">
        <f t="shared" si="23"/>
        <v>-1321.6597244699115</v>
      </c>
      <c r="CN62" s="164">
        <f t="shared" si="24"/>
        <v>-7.718196232739615</v>
      </c>
      <c r="CO62" s="164">
        <f t="shared" si="25"/>
        <v>-34.207535953955926</v>
      </c>
    </row>
    <row r="63" spans="1:93" ht="14.4" x14ac:dyDescent="0.3">
      <c r="A63" s="167">
        <v>167</v>
      </c>
      <c r="B63" s="166" t="s">
        <v>590</v>
      </c>
      <c r="C63" s="171"/>
      <c r="D63" s="171"/>
      <c r="E63" s="171"/>
      <c r="F63" s="171"/>
      <c r="G63" s="171"/>
      <c r="H63" s="171">
        <v>129006</v>
      </c>
      <c r="I63" s="171"/>
      <c r="J63" s="171"/>
      <c r="K63" s="171"/>
      <c r="L63" s="171"/>
      <c r="M63" s="171"/>
      <c r="N63" s="171">
        <v>140768</v>
      </c>
      <c r="O63" s="171"/>
      <c r="P63" s="171"/>
      <c r="Q63" s="171"/>
      <c r="R63" s="171"/>
      <c r="S63" s="171"/>
      <c r="T63" s="171">
        <v>139028</v>
      </c>
      <c r="U63" s="171"/>
      <c r="V63" s="171"/>
      <c r="W63" s="171"/>
      <c r="X63" s="171"/>
      <c r="Y63" s="171"/>
      <c r="Z63" s="171">
        <v>142927</v>
      </c>
      <c r="AA63" s="171"/>
      <c r="AB63" s="171"/>
      <c r="AC63" s="171"/>
      <c r="AD63" s="171"/>
      <c r="AE63" s="171"/>
      <c r="AF63" s="171">
        <v>145271</v>
      </c>
      <c r="AG63" s="171"/>
      <c r="AH63" s="175">
        <v>138102.85695080814</v>
      </c>
      <c r="AI63" s="173"/>
      <c r="AJ63" s="172">
        <v>1348.4281646400045</v>
      </c>
      <c r="AK63" s="173">
        <v>33815.831535725643</v>
      </c>
      <c r="AL63" s="171">
        <v>0</v>
      </c>
      <c r="AM63" s="172">
        <v>-1886.913</v>
      </c>
      <c r="AN63" s="171">
        <f t="shared" si="3"/>
        <v>171380.2036511738</v>
      </c>
      <c r="AP63" s="171"/>
      <c r="AQ63" s="175">
        <v>131325.26846714079</v>
      </c>
      <c r="AR63" s="173"/>
      <c r="AS63" s="172">
        <v>-1042.7656796301426</v>
      </c>
      <c r="AT63" s="174">
        <v>36544.778536444333</v>
      </c>
      <c r="AU63" s="171">
        <v>0</v>
      </c>
      <c r="AV63" s="172">
        <v>-3938.7919999999999</v>
      </c>
      <c r="AW63" s="171">
        <f t="shared" si="4"/>
        <v>162888.489323955</v>
      </c>
      <c r="AX63" s="171"/>
      <c r="AY63" s="164">
        <v>135509.96603345036</v>
      </c>
      <c r="AZ63" s="173"/>
      <c r="BA63" s="164">
        <v>-320.95491753940263</v>
      </c>
      <c r="BB63" s="164">
        <v>40147.614988901303</v>
      </c>
      <c r="BC63" s="171">
        <v>0</v>
      </c>
      <c r="BD63" s="172">
        <f t="shared" si="5"/>
        <v>-3938.7919999999999</v>
      </c>
      <c r="BE63" s="171">
        <f t="shared" si="6"/>
        <v>171397.83410481227</v>
      </c>
      <c r="BF63" s="171"/>
      <c r="BG63" s="164">
        <v>29542.837742486598</v>
      </c>
      <c r="BH63" s="173">
        <v>2367.9183568703006</v>
      </c>
      <c r="BI63" s="173">
        <v>3888.4801326970851</v>
      </c>
      <c r="BJ63" s="164">
        <v>12933.985658118516</v>
      </c>
      <c r="BK63" s="171">
        <v>0</v>
      </c>
      <c r="BL63" s="172">
        <f t="shared" si="7"/>
        <v>-3938.7919999999999</v>
      </c>
      <c r="BM63" s="171">
        <f t="shared" si="8"/>
        <v>44794.429890172498</v>
      </c>
      <c r="BN63" s="171"/>
      <c r="BO63" s="164">
        <v>30683.417027608753</v>
      </c>
      <c r="BP63" s="173">
        <f t="shared" si="9"/>
        <v>2367.9183568703006</v>
      </c>
      <c r="BQ63" s="173">
        <v>2644.8894161870103</v>
      </c>
      <c r="BR63" s="164">
        <v>13358.807632774473</v>
      </c>
      <c r="BS63" s="171">
        <v>0</v>
      </c>
      <c r="BT63" s="172">
        <f t="shared" si="10"/>
        <v>-3938.7919999999999</v>
      </c>
      <c r="BU63" s="171">
        <f t="shared" si="11"/>
        <v>45116.240433440536</v>
      </c>
      <c r="BV63" s="171"/>
      <c r="BW63" s="164">
        <v>31609.920232371271</v>
      </c>
      <c r="BX63" s="173">
        <f t="shared" si="12"/>
        <v>2367.9183568703006</v>
      </c>
      <c r="BY63" s="173">
        <v>1397.332229599167</v>
      </c>
      <c r="BZ63" s="164">
        <v>13827.219410322799</v>
      </c>
      <c r="CA63" s="171">
        <v>0</v>
      </c>
      <c r="CB63" s="172">
        <f t="shared" si="13"/>
        <v>-3938.7919999999999</v>
      </c>
      <c r="CC63" s="171">
        <f t="shared" si="14"/>
        <v>45263.59822916353</v>
      </c>
      <c r="CD63" s="213">
        <v>76935</v>
      </c>
      <c r="CE63" s="210">
        <f t="shared" si="15"/>
        <v>2227.597369872929</v>
      </c>
      <c r="CF63" s="164">
        <f t="shared" si="16"/>
        <v>2117.2221917716902</v>
      </c>
      <c r="CG63" s="164">
        <f t="shared" si="17"/>
        <v>2227.8265302503705</v>
      </c>
      <c r="CH63" s="164">
        <f t="shared" si="18"/>
        <v>582.23734178426594</v>
      </c>
      <c r="CI63" s="164">
        <f t="shared" si="19"/>
        <v>586.42023049899967</v>
      </c>
      <c r="CJ63" s="164">
        <f t="shared" si="20"/>
        <v>588.33558496345654</v>
      </c>
      <c r="CK63" s="210">
        <f t="shared" si="21"/>
        <v>-110.37517810123882</v>
      </c>
      <c r="CL63" s="164">
        <f t="shared" si="22"/>
        <v>110.60433847868035</v>
      </c>
      <c r="CM63" s="164">
        <f t="shared" si="23"/>
        <v>-1645.5891884661046</v>
      </c>
      <c r="CN63" s="164">
        <f t="shared" si="24"/>
        <v>4.1828887147337355</v>
      </c>
      <c r="CO63" s="164">
        <f t="shared" si="25"/>
        <v>1.9153544644568683</v>
      </c>
    </row>
    <row r="64" spans="1:93" ht="14.4" x14ac:dyDescent="0.3">
      <c r="A64" s="167">
        <v>169</v>
      </c>
      <c r="B64" s="166" t="s">
        <v>589</v>
      </c>
      <c r="C64" s="171"/>
      <c r="D64" s="171"/>
      <c r="E64" s="171"/>
      <c r="F64" s="171"/>
      <c r="G64" s="171"/>
      <c r="H64" s="171">
        <v>9667</v>
      </c>
      <c r="I64" s="171"/>
      <c r="J64" s="171"/>
      <c r="K64" s="171"/>
      <c r="L64" s="171"/>
      <c r="M64" s="171"/>
      <c r="N64" s="171">
        <v>9842</v>
      </c>
      <c r="O64" s="171"/>
      <c r="P64" s="171"/>
      <c r="Q64" s="171"/>
      <c r="R64" s="171"/>
      <c r="S64" s="171"/>
      <c r="T64" s="171">
        <v>9736</v>
      </c>
      <c r="U64" s="171"/>
      <c r="V64" s="171"/>
      <c r="W64" s="171"/>
      <c r="X64" s="171"/>
      <c r="Y64" s="171"/>
      <c r="Z64" s="171">
        <v>9530</v>
      </c>
      <c r="AA64" s="171"/>
      <c r="AB64" s="171"/>
      <c r="AC64" s="171"/>
      <c r="AD64" s="171"/>
      <c r="AE64" s="171"/>
      <c r="AF64" s="171">
        <v>9480</v>
      </c>
      <c r="AG64" s="171"/>
      <c r="AH64" s="175">
        <v>9726.7645096043289</v>
      </c>
      <c r="AI64" s="173"/>
      <c r="AJ64" s="172">
        <v>94.58745629811331</v>
      </c>
      <c r="AK64" s="173">
        <v>2465.3835023070565</v>
      </c>
      <c r="AL64" s="171">
        <v>0</v>
      </c>
      <c r="AM64" s="172">
        <v>-1062.9780000000001</v>
      </c>
      <c r="AN64" s="171">
        <f t="shared" si="3"/>
        <v>11223.7574682095</v>
      </c>
      <c r="AP64" s="171"/>
      <c r="AQ64" s="175">
        <v>9077.6321318717382</v>
      </c>
      <c r="AR64" s="173"/>
      <c r="AS64" s="172">
        <v>-73.220005570840456</v>
      </c>
      <c r="AT64" s="174">
        <v>2635.7652656152986</v>
      </c>
      <c r="AU64" s="171">
        <v>0</v>
      </c>
      <c r="AV64" s="172">
        <v>-1323.4559999999999</v>
      </c>
      <c r="AW64" s="171">
        <f t="shared" si="4"/>
        <v>10316.721391916197</v>
      </c>
      <c r="AX64" s="171"/>
      <c r="AY64" s="164">
        <v>8609.7215880560834</v>
      </c>
      <c r="AZ64" s="173"/>
      <c r="BA64" s="164">
        <v>-22.60191335456199</v>
      </c>
      <c r="BB64" s="164">
        <v>2860.1859601621945</v>
      </c>
      <c r="BC64" s="171">
        <v>0</v>
      </c>
      <c r="BD64" s="172">
        <f t="shared" si="5"/>
        <v>-1323.4559999999999</v>
      </c>
      <c r="BE64" s="171">
        <f t="shared" si="6"/>
        <v>10123.849634863716</v>
      </c>
      <c r="BF64" s="171"/>
      <c r="BG64" s="164">
        <v>1653.5205586245718</v>
      </c>
      <c r="BH64" s="173">
        <v>633.41633278707764</v>
      </c>
      <c r="BI64" s="173">
        <v>520.08968789621599</v>
      </c>
      <c r="BJ64" s="164">
        <v>901.58647221888066</v>
      </c>
      <c r="BK64" s="171">
        <v>0</v>
      </c>
      <c r="BL64" s="172">
        <f t="shared" si="7"/>
        <v>-1323.4559999999999</v>
      </c>
      <c r="BM64" s="171">
        <f t="shared" si="8"/>
        <v>2385.1570515267458</v>
      </c>
      <c r="BN64" s="171"/>
      <c r="BO64" s="164">
        <v>1176.4782674537446</v>
      </c>
      <c r="BP64" s="173">
        <f t="shared" si="9"/>
        <v>633.41633278707764</v>
      </c>
      <c r="BQ64" s="173">
        <v>438.28280395188017</v>
      </c>
      <c r="BR64" s="164">
        <v>926.8984283440227</v>
      </c>
      <c r="BS64" s="171">
        <v>0</v>
      </c>
      <c r="BT64" s="172">
        <f t="shared" si="10"/>
        <v>-1323.4559999999999</v>
      </c>
      <c r="BU64" s="171">
        <f t="shared" si="11"/>
        <v>1851.6198325367252</v>
      </c>
      <c r="BV64" s="171"/>
      <c r="BW64" s="164">
        <v>958.49044076977145</v>
      </c>
      <c r="BX64" s="173">
        <f t="shared" si="12"/>
        <v>633.41633278707764</v>
      </c>
      <c r="BY64" s="173">
        <v>356.21499448517358</v>
      </c>
      <c r="BZ64" s="164">
        <v>955.62241783938725</v>
      </c>
      <c r="CA64" s="171">
        <v>0</v>
      </c>
      <c r="CB64" s="172">
        <f t="shared" si="13"/>
        <v>-1323.4559999999999</v>
      </c>
      <c r="CC64" s="171">
        <f t="shared" si="14"/>
        <v>1580.2881858814101</v>
      </c>
      <c r="CD64" s="213">
        <v>5061</v>
      </c>
      <c r="CE64" s="210">
        <f t="shared" si="15"/>
        <v>2217.6956072336493</v>
      </c>
      <c r="CF64" s="164">
        <f t="shared" si="16"/>
        <v>2038.4748847888159</v>
      </c>
      <c r="CG64" s="164">
        <f t="shared" si="17"/>
        <v>2000.3654682599715</v>
      </c>
      <c r="CH64" s="164">
        <f t="shared" si="18"/>
        <v>471.28177267866937</v>
      </c>
      <c r="CI64" s="164">
        <f t="shared" si="19"/>
        <v>365.86046878812982</v>
      </c>
      <c r="CJ64" s="164">
        <f t="shared" si="20"/>
        <v>312.24820902616284</v>
      </c>
      <c r="CK64" s="210">
        <f t="shared" si="21"/>
        <v>-179.22072244483343</v>
      </c>
      <c r="CL64" s="164">
        <f t="shared" si="22"/>
        <v>-38.109416528844349</v>
      </c>
      <c r="CM64" s="164">
        <f t="shared" si="23"/>
        <v>-1529.0836955813022</v>
      </c>
      <c r="CN64" s="164">
        <f t="shared" si="24"/>
        <v>-105.42130389053955</v>
      </c>
      <c r="CO64" s="164">
        <f t="shared" si="25"/>
        <v>-53.612259761966982</v>
      </c>
    </row>
    <row r="65" spans="1:93" ht="14.4" x14ac:dyDescent="0.3">
      <c r="A65" s="167">
        <v>171</v>
      </c>
      <c r="B65" s="166" t="s">
        <v>588</v>
      </c>
      <c r="C65" s="171"/>
      <c r="D65" s="171"/>
      <c r="E65" s="171"/>
      <c r="F65" s="171"/>
      <c r="G65" s="171"/>
      <c r="H65" s="171">
        <v>12026</v>
      </c>
      <c r="I65" s="171"/>
      <c r="J65" s="171"/>
      <c r="K65" s="171"/>
      <c r="L65" s="171"/>
      <c r="M65" s="171"/>
      <c r="N65" s="171">
        <v>12692</v>
      </c>
      <c r="O65" s="171"/>
      <c r="P65" s="171"/>
      <c r="Q65" s="171"/>
      <c r="R65" s="171"/>
      <c r="S65" s="171"/>
      <c r="T65" s="171">
        <v>12420</v>
      </c>
      <c r="U65" s="171"/>
      <c r="V65" s="171"/>
      <c r="W65" s="171"/>
      <c r="X65" s="171"/>
      <c r="Y65" s="171"/>
      <c r="Z65" s="171">
        <v>12205</v>
      </c>
      <c r="AA65" s="171"/>
      <c r="AB65" s="171"/>
      <c r="AC65" s="171"/>
      <c r="AD65" s="171"/>
      <c r="AE65" s="171"/>
      <c r="AF65" s="171">
        <v>12353</v>
      </c>
      <c r="AG65" s="171"/>
      <c r="AH65" s="175">
        <v>11333.44371572196</v>
      </c>
      <c r="AI65" s="173"/>
      <c r="AJ65" s="172">
        <v>84.45955181120155</v>
      </c>
      <c r="AK65" s="173">
        <v>2597.5812883356771</v>
      </c>
      <c r="AL65" s="171">
        <v>0</v>
      </c>
      <c r="AM65" s="172">
        <v>-163.553</v>
      </c>
      <c r="AN65" s="171">
        <f t="shared" si="3"/>
        <v>13851.931555868839</v>
      </c>
      <c r="AP65" s="171"/>
      <c r="AQ65" s="175">
        <v>10468.095243929973</v>
      </c>
      <c r="AR65" s="173"/>
      <c r="AS65" s="172">
        <v>-65.034110418364705</v>
      </c>
      <c r="AT65" s="174">
        <v>2771.23143818268</v>
      </c>
      <c r="AU65" s="171">
        <v>0</v>
      </c>
      <c r="AV65" s="172">
        <v>-138.93199999999999</v>
      </c>
      <c r="AW65" s="171">
        <f t="shared" si="4"/>
        <v>13035.360571694288</v>
      </c>
      <c r="AX65" s="171"/>
      <c r="AY65" s="164">
        <v>10822.276479394719</v>
      </c>
      <c r="AZ65" s="173"/>
      <c r="BA65" s="164">
        <v>-19.979585752619574</v>
      </c>
      <c r="BB65" s="164">
        <v>3004.3680074759154</v>
      </c>
      <c r="BC65" s="171">
        <v>0</v>
      </c>
      <c r="BD65" s="172">
        <f t="shared" si="5"/>
        <v>-138.93199999999999</v>
      </c>
      <c r="BE65" s="171">
        <f t="shared" si="6"/>
        <v>13667.732901118015</v>
      </c>
      <c r="BF65" s="171"/>
      <c r="BG65" s="164">
        <v>1384.4675156005571</v>
      </c>
      <c r="BH65" s="173">
        <v>910.52511658179321</v>
      </c>
      <c r="BI65" s="173">
        <v>464.25870100740246</v>
      </c>
      <c r="BJ65" s="164">
        <v>956.31128638177972</v>
      </c>
      <c r="BK65" s="171">
        <v>0</v>
      </c>
      <c r="BL65" s="172">
        <f t="shared" si="7"/>
        <v>-138.93199999999999</v>
      </c>
      <c r="BM65" s="171">
        <f t="shared" si="8"/>
        <v>3576.6306195715329</v>
      </c>
      <c r="BN65" s="171"/>
      <c r="BO65" s="164">
        <v>1041.524536998875</v>
      </c>
      <c r="BP65" s="173">
        <f t="shared" si="9"/>
        <v>910.52511658179321</v>
      </c>
      <c r="BQ65" s="173">
        <v>388.46488974184393</v>
      </c>
      <c r="BR65" s="164">
        <v>982.09164049403466</v>
      </c>
      <c r="BS65" s="171">
        <v>0</v>
      </c>
      <c r="BT65" s="172">
        <f t="shared" si="10"/>
        <v>-138.93199999999999</v>
      </c>
      <c r="BU65" s="171">
        <f t="shared" si="11"/>
        <v>3183.6741838165472</v>
      </c>
      <c r="BV65" s="171"/>
      <c r="BW65" s="164">
        <v>829.56095139860736</v>
      </c>
      <c r="BX65" s="173">
        <f t="shared" si="12"/>
        <v>910.52511658179321</v>
      </c>
      <c r="BY65" s="173">
        <v>312.42933183048501</v>
      </c>
      <c r="BZ65" s="164">
        <v>1011.163176317805</v>
      </c>
      <c r="CA65" s="171">
        <v>0</v>
      </c>
      <c r="CB65" s="172">
        <f t="shared" si="13"/>
        <v>-138.93199999999999</v>
      </c>
      <c r="CC65" s="171">
        <f t="shared" si="14"/>
        <v>2924.7465761286903</v>
      </c>
      <c r="CD65" s="213">
        <v>4689</v>
      </c>
      <c r="CE65" s="210">
        <f t="shared" si="15"/>
        <v>2954.133409227733</v>
      </c>
      <c r="CF65" s="164">
        <f t="shared" si="16"/>
        <v>2779.9873260171225</v>
      </c>
      <c r="CG65" s="164">
        <f t="shared" si="17"/>
        <v>2914.8502668197943</v>
      </c>
      <c r="CH65" s="164">
        <f t="shared" si="18"/>
        <v>762.77044563265792</v>
      </c>
      <c r="CI65" s="164">
        <f t="shared" si="19"/>
        <v>678.96655658275688</v>
      </c>
      <c r="CJ65" s="164">
        <f t="shared" si="20"/>
        <v>623.74633741281525</v>
      </c>
      <c r="CK65" s="210">
        <f t="shared" si="21"/>
        <v>-174.14608321061041</v>
      </c>
      <c r="CL65" s="164">
        <f t="shared" si="22"/>
        <v>134.8629408026718</v>
      </c>
      <c r="CM65" s="164">
        <f t="shared" si="23"/>
        <v>-2152.0798211871365</v>
      </c>
      <c r="CN65" s="164">
        <f t="shared" si="24"/>
        <v>-83.803889049901045</v>
      </c>
      <c r="CO65" s="164">
        <f t="shared" si="25"/>
        <v>-55.220219169941629</v>
      </c>
    </row>
    <row r="66" spans="1:93" ht="14.4" x14ac:dyDescent="0.3">
      <c r="A66" s="167">
        <v>172</v>
      </c>
      <c r="B66" s="166" t="s">
        <v>587</v>
      </c>
      <c r="C66" s="171"/>
      <c r="D66" s="171"/>
      <c r="E66" s="171"/>
      <c r="F66" s="171"/>
      <c r="G66" s="171"/>
      <c r="H66" s="171">
        <v>14750</v>
      </c>
      <c r="I66" s="171"/>
      <c r="J66" s="171"/>
      <c r="K66" s="171"/>
      <c r="L66" s="171"/>
      <c r="M66" s="171"/>
      <c r="N66" s="171">
        <v>15835</v>
      </c>
      <c r="O66" s="171"/>
      <c r="P66" s="171"/>
      <c r="Q66" s="171"/>
      <c r="R66" s="171"/>
      <c r="S66" s="171"/>
      <c r="T66" s="171">
        <v>15563</v>
      </c>
      <c r="U66" s="171"/>
      <c r="V66" s="171"/>
      <c r="W66" s="171"/>
      <c r="X66" s="171"/>
      <c r="Y66" s="171"/>
      <c r="Z66" s="171">
        <v>15166</v>
      </c>
      <c r="AA66" s="171"/>
      <c r="AB66" s="171"/>
      <c r="AC66" s="171"/>
      <c r="AD66" s="171"/>
      <c r="AE66" s="171"/>
      <c r="AF66" s="171">
        <v>15185</v>
      </c>
      <c r="AG66" s="171"/>
      <c r="AH66" s="175">
        <v>13790.278881799657</v>
      </c>
      <c r="AI66" s="173"/>
      <c r="AJ66" s="172">
        <v>74.643057343944776</v>
      </c>
      <c r="AK66" s="173">
        <v>2630.3617671179031</v>
      </c>
      <c r="AL66" s="171">
        <v>0</v>
      </c>
      <c r="AM66" s="172">
        <v>-15.478999999999999</v>
      </c>
      <c r="AN66" s="171">
        <f t="shared" si="3"/>
        <v>16479.804706261504</v>
      </c>
      <c r="AP66" s="171"/>
      <c r="AQ66" s="175">
        <v>13639.252471689242</v>
      </c>
      <c r="AR66" s="173"/>
      <c r="AS66" s="172">
        <v>-57.376772631643085</v>
      </c>
      <c r="AT66" s="174">
        <v>2793.1110392090313</v>
      </c>
      <c r="AU66" s="171">
        <v>0</v>
      </c>
      <c r="AV66" s="172">
        <v>23.277999999999999</v>
      </c>
      <c r="AW66" s="171">
        <f t="shared" si="4"/>
        <v>16398.264738266629</v>
      </c>
      <c r="AX66" s="171"/>
      <c r="AY66" s="164">
        <v>14094.367163293402</v>
      </c>
      <c r="AZ66" s="173"/>
      <c r="BA66" s="164">
        <v>-17.532008363158639</v>
      </c>
      <c r="BB66" s="164">
        <v>3017.4113437768724</v>
      </c>
      <c r="BC66" s="171">
        <v>0</v>
      </c>
      <c r="BD66" s="172">
        <f t="shared" si="5"/>
        <v>23.277999999999999</v>
      </c>
      <c r="BE66" s="171">
        <f t="shared" si="6"/>
        <v>17117.524498707113</v>
      </c>
      <c r="BF66" s="171"/>
      <c r="BG66" s="164">
        <v>1589.8725459393602</v>
      </c>
      <c r="BH66" s="173">
        <v>-778.40449994884239</v>
      </c>
      <c r="BI66" s="173">
        <v>-677.8622067300264</v>
      </c>
      <c r="BJ66" s="164">
        <v>966.21759746993473</v>
      </c>
      <c r="BK66" s="171">
        <v>0</v>
      </c>
      <c r="BL66" s="172">
        <f t="shared" si="7"/>
        <v>23.277999999999999</v>
      </c>
      <c r="BM66" s="171">
        <f t="shared" si="8"/>
        <v>1123.1014367304263</v>
      </c>
      <c r="BN66" s="171"/>
      <c r="BO66" s="164">
        <v>1560.7645228154738</v>
      </c>
      <c r="BP66" s="173">
        <f t="shared" si="9"/>
        <v>-778.40449994884239</v>
      </c>
      <c r="BQ66" s="173">
        <v>-618.40966183945375</v>
      </c>
      <c r="BR66" s="164">
        <v>990.32577981334691</v>
      </c>
      <c r="BS66" s="171">
        <v>0</v>
      </c>
      <c r="BT66" s="172">
        <f t="shared" si="10"/>
        <v>23.277999999999999</v>
      </c>
      <c r="BU66" s="171">
        <f t="shared" si="11"/>
        <v>1177.5541408405245</v>
      </c>
      <c r="BV66" s="171"/>
      <c r="BW66" s="164">
        <v>1424.8760655987949</v>
      </c>
      <c r="BX66" s="173">
        <f t="shared" si="12"/>
        <v>-778.40449994884239</v>
      </c>
      <c r="BY66" s="173">
        <v>-559.17865359571499</v>
      </c>
      <c r="BZ66" s="164">
        <v>1017.4227149250605</v>
      </c>
      <c r="CA66" s="171">
        <v>0</v>
      </c>
      <c r="CB66" s="172">
        <f t="shared" si="13"/>
        <v>23.277999999999999</v>
      </c>
      <c r="CC66" s="171">
        <f t="shared" si="14"/>
        <v>1127.9936269792981</v>
      </c>
      <c r="CD66" s="213">
        <v>4297</v>
      </c>
      <c r="CE66" s="210">
        <f t="shared" si="15"/>
        <v>3835.1884352481975</v>
      </c>
      <c r="CF66" s="164">
        <f t="shared" si="16"/>
        <v>3816.2124129082217</v>
      </c>
      <c r="CG66" s="164">
        <f t="shared" si="17"/>
        <v>3983.598905912756</v>
      </c>
      <c r="CH66" s="164">
        <f t="shared" si="18"/>
        <v>261.36873091236356</v>
      </c>
      <c r="CI66" s="164">
        <f t="shared" si="19"/>
        <v>274.0409915849487</v>
      </c>
      <c r="CJ66" s="164">
        <f t="shared" si="20"/>
        <v>262.50724388626907</v>
      </c>
      <c r="CK66" s="210">
        <f t="shared" si="21"/>
        <v>-18.976022339975771</v>
      </c>
      <c r="CL66" s="164">
        <f t="shared" si="22"/>
        <v>167.38649300453426</v>
      </c>
      <c r="CM66" s="164">
        <f t="shared" si="23"/>
        <v>-3722.2301750003926</v>
      </c>
      <c r="CN66" s="164">
        <f t="shared" si="24"/>
        <v>12.672260672585139</v>
      </c>
      <c r="CO66" s="164">
        <f t="shared" si="25"/>
        <v>-11.533747698679633</v>
      </c>
    </row>
    <row r="67" spans="1:93" ht="14.4" x14ac:dyDescent="0.3">
      <c r="A67" s="167">
        <v>176</v>
      </c>
      <c r="B67" s="166" t="s">
        <v>586</v>
      </c>
      <c r="C67" s="171"/>
      <c r="D67" s="171"/>
      <c r="E67" s="171"/>
      <c r="F67" s="171"/>
      <c r="G67" s="171"/>
      <c r="H67" s="171">
        <v>20577</v>
      </c>
      <c r="I67" s="171"/>
      <c r="J67" s="171"/>
      <c r="K67" s="171"/>
      <c r="L67" s="171"/>
      <c r="M67" s="171"/>
      <c r="N67" s="171">
        <v>20656</v>
      </c>
      <c r="O67" s="171"/>
      <c r="P67" s="171"/>
      <c r="Q67" s="171"/>
      <c r="R67" s="171"/>
      <c r="S67" s="171"/>
      <c r="T67" s="171">
        <v>20711</v>
      </c>
      <c r="U67" s="171"/>
      <c r="V67" s="171"/>
      <c r="W67" s="171"/>
      <c r="X67" s="171"/>
      <c r="Y67" s="171"/>
      <c r="Z67" s="171">
        <v>20074</v>
      </c>
      <c r="AA67" s="171"/>
      <c r="AB67" s="171"/>
      <c r="AC67" s="171"/>
      <c r="AD67" s="171"/>
      <c r="AE67" s="171"/>
      <c r="AF67" s="171">
        <v>20319</v>
      </c>
      <c r="AG67" s="171"/>
      <c r="AH67" s="175">
        <v>18956.863888753414</v>
      </c>
      <c r="AI67" s="173"/>
      <c r="AJ67" s="172">
        <v>68.976089914848487</v>
      </c>
      <c r="AK67" s="173">
        <v>2815.3177430349092</v>
      </c>
      <c r="AL67" s="171">
        <v>0</v>
      </c>
      <c r="AM67" s="172">
        <v>-182.054</v>
      </c>
      <c r="AN67" s="171">
        <f t="shared" si="3"/>
        <v>21659.103721703174</v>
      </c>
      <c r="AP67" s="171"/>
      <c r="AQ67" s="175">
        <v>18424.884808213057</v>
      </c>
      <c r="AR67" s="173"/>
      <c r="AS67" s="172">
        <v>-52.777459778653011</v>
      </c>
      <c r="AT67" s="174">
        <v>2985.771793655485</v>
      </c>
      <c r="AU67" s="171">
        <v>0</v>
      </c>
      <c r="AV67" s="172">
        <v>-494.04399999999998</v>
      </c>
      <c r="AW67" s="171">
        <f t="shared" si="4"/>
        <v>20863.835142089887</v>
      </c>
      <c r="AX67" s="171"/>
      <c r="AY67" s="164">
        <v>18933.352058224173</v>
      </c>
      <c r="AZ67" s="173"/>
      <c r="BA67" s="164">
        <v>-16.115652179499577</v>
      </c>
      <c r="BB67" s="164">
        <v>3222.6702894618929</v>
      </c>
      <c r="BC67" s="171">
        <v>0</v>
      </c>
      <c r="BD67" s="172">
        <f t="shared" si="5"/>
        <v>-494.04399999999998</v>
      </c>
      <c r="BE67" s="171">
        <f t="shared" si="6"/>
        <v>21645.862695506567</v>
      </c>
      <c r="BF67" s="171"/>
      <c r="BG67" s="164">
        <v>3133.628921614064</v>
      </c>
      <c r="BH67" s="173">
        <v>-621.49018707264634</v>
      </c>
      <c r="BI67" s="173">
        <v>-519.87297258724152</v>
      </c>
      <c r="BJ67" s="164">
        <v>1028.0762397119511</v>
      </c>
      <c r="BK67" s="171">
        <v>0</v>
      </c>
      <c r="BL67" s="172">
        <f t="shared" si="7"/>
        <v>-494.04399999999998</v>
      </c>
      <c r="BM67" s="171">
        <f t="shared" si="8"/>
        <v>2526.2980016661277</v>
      </c>
      <c r="BN67" s="171"/>
      <c r="BO67" s="164">
        <v>3154.5057601288408</v>
      </c>
      <c r="BP67" s="173">
        <f t="shared" si="9"/>
        <v>-621.49018707264634</v>
      </c>
      <c r="BQ67" s="173">
        <v>-457.23818768623551</v>
      </c>
      <c r="BR67" s="164">
        <v>1053.9931061689974</v>
      </c>
      <c r="BS67" s="171">
        <v>0</v>
      </c>
      <c r="BT67" s="172">
        <f t="shared" si="10"/>
        <v>-494.04399999999998</v>
      </c>
      <c r="BU67" s="171">
        <f t="shared" si="11"/>
        <v>2635.7264915389569</v>
      </c>
      <c r="BV67" s="171"/>
      <c r="BW67" s="164">
        <v>2865.6086087510726</v>
      </c>
      <c r="BX67" s="173">
        <f t="shared" si="12"/>
        <v>-621.49018707264634</v>
      </c>
      <c r="BY67" s="173">
        <v>-394.83679733962043</v>
      </c>
      <c r="BZ67" s="164">
        <v>1082.9082941680224</v>
      </c>
      <c r="CA67" s="171">
        <v>0</v>
      </c>
      <c r="CB67" s="172">
        <f t="shared" si="13"/>
        <v>-494.04399999999998</v>
      </c>
      <c r="CC67" s="171">
        <f t="shared" si="14"/>
        <v>2438.1459185068284</v>
      </c>
      <c r="CD67" s="213">
        <v>4527</v>
      </c>
      <c r="CE67" s="210">
        <f t="shared" si="15"/>
        <v>4784.4275948096247</v>
      </c>
      <c r="CF67" s="164">
        <f t="shared" si="16"/>
        <v>4608.7552776871853</v>
      </c>
      <c r="CG67" s="164">
        <f t="shared" si="17"/>
        <v>4781.5026939488771</v>
      </c>
      <c r="CH67" s="164">
        <f t="shared" si="18"/>
        <v>558.05124843519502</v>
      </c>
      <c r="CI67" s="164">
        <f t="shared" si="19"/>
        <v>582.22365618267213</v>
      </c>
      <c r="CJ67" s="164">
        <f t="shared" si="20"/>
        <v>538.57873172229472</v>
      </c>
      <c r="CK67" s="210">
        <f t="shared" si="21"/>
        <v>-175.67231712243938</v>
      </c>
      <c r="CL67" s="164">
        <f t="shared" si="22"/>
        <v>172.7474162616918</v>
      </c>
      <c r="CM67" s="164">
        <f t="shared" si="23"/>
        <v>-4223.4514455136823</v>
      </c>
      <c r="CN67" s="164">
        <f t="shared" si="24"/>
        <v>24.172407747477109</v>
      </c>
      <c r="CO67" s="164">
        <f t="shared" si="25"/>
        <v>-43.64492446037741</v>
      </c>
    </row>
    <row r="68" spans="1:93" ht="14.4" x14ac:dyDescent="0.3">
      <c r="A68" s="167">
        <v>177</v>
      </c>
      <c r="B68" s="166" t="s">
        <v>585</v>
      </c>
      <c r="C68" s="171"/>
      <c r="D68" s="171"/>
      <c r="E68" s="171"/>
      <c r="F68" s="171"/>
      <c r="G68" s="171"/>
      <c r="H68" s="171">
        <v>4709</v>
      </c>
      <c r="I68" s="171"/>
      <c r="J68" s="171"/>
      <c r="K68" s="171"/>
      <c r="L68" s="171"/>
      <c r="M68" s="171"/>
      <c r="N68" s="171">
        <v>4494</v>
      </c>
      <c r="O68" s="171"/>
      <c r="P68" s="171"/>
      <c r="Q68" s="171"/>
      <c r="R68" s="171"/>
      <c r="S68" s="171"/>
      <c r="T68" s="171">
        <v>4285</v>
      </c>
      <c r="U68" s="171"/>
      <c r="V68" s="171"/>
      <c r="W68" s="171"/>
      <c r="X68" s="171"/>
      <c r="Y68" s="171"/>
      <c r="Z68" s="171">
        <v>4239</v>
      </c>
      <c r="AA68" s="171"/>
      <c r="AB68" s="171"/>
      <c r="AC68" s="171"/>
      <c r="AD68" s="171"/>
      <c r="AE68" s="171"/>
      <c r="AF68" s="171">
        <v>4413</v>
      </c>
      <c r="AG68" s="171"/>
      <c r="AH68" s="175">
        <v>4363.6658133152014</v>
      </c>
      <c r="AI68" s="173"/>
      <c r="AJ68" s="172">
        <v>34.835411501515381</v>
      </c>
      <c r="AK68" s="173">
        <v>1013.5492441377427</v>
      </c>
      <c r="AL68" s="171">
        <v>0</v>
      </c>
      <c r="AM68" s="172">
        <v>-434.14</v>
      </c>
      <c r="AN68" s="171">
        <f t="shared" si="3"/>
        <v>4977.9104689544592</v>
      </c>
      <c r="AP68" s="171"/>
      <c r="AQ68" s="175">
        <v>4019.2033419450208</v>
      </c>
      <c r="AR68" s="173"/>
      <c r="AS68" s="172">
        <v>-26.488976594409284</v>
      </c>
      <c r="AT68" s="174">
        <v>1080.7067707739973</v>
      </c>
      <c r="AU68" s="171">
        <v>0</v>
      </c>
      <c r="AV68" s="172">
        <v>-455.57799999999997</v>
      </c>
      <c r="AW68" s="171">
        <f t="shared" si="4"/>
        <v>4617.8431361246094</v>
      </c>
      <c r="AX68" s="171"/>
      <c r="AY68" s="164">
        <v>4030.6184603948154</v>
      </c>
      <c r="AZ68" s="173"/>
      <c r="BA68" s="164">
        <v>-8.060810686422391</v>
      </c>
      <c r="BB68" s="164">
        <v>1168.6612989127721</v>
      </c>
      <c r="BC68" s="171">
        <v>0</v>
      </c>
      <c r="BD68" s="172">
        <f t="shared" si="5"/>
        <v>-455.57799999999997</v>
      </c>
      <c r="BE68" s="171">
        <f t="shared" si="6"/>
        <v>4735.6409486211651</v>
      </c>
      <c r="BF68" s="171"/>
      <c r="BG68" s="164">
        <v>542.75366964090369</v>
      </c>
      <c r="BH68" s="173">
        <v>240.86455473105607</v>
      </c>
      <c r="BI68" s="173">
        <v>295.73850013558103</v>
      </c>
      <c r="BJ68" s="164">
        <v>373.55832014465381</v>
      </c>
      <c r="BK68" s="171">
        <v>0</v>
      </c>
      <c r="BL68" s="172">
        <f t="shared" si="7"/>
        <v>-455.57799999999997</v>
      </c>
      <c r="BM68" s="171">
        <f t="shared" si="8"/>
        <v>997.33704465219466</v>
      </c>
      <c r="BN68" s="171"/>
      <c r="BO68" s="164">
        <v>718.8686654286156</v>
      </c>
      <c r="BP68" s="173">
        <f t="shared" si="9"/>
        <v>240.86455473105607</v>
      </c>
      <c r="BQ68" s="173">
        <v>266.64298717375431</v>
      </c>
      <c r="BR68" s="164">
        <v>383.45556853654585</v>
      </c>
      <c r="BS68" s="171">
        <v>0</v>
      </c>
      <c r="BT68" s="172">
        <f t="shared" si="10"/>
        <v>-455.57799999999997</v>
      </c>
      <c r="BU68" s="171">
        <f t="shared" si="11"/>
        <v>1154.2537758699718</v>
      </c>
      <c r="BV68" s="171"/>
      <c r="BW68" s="164">
        <v>701.91913767445612</v>
      </c>
      <c r="BX68" s="173">
        <f t="shared" si="12"/>
        <v>240.86455473105607</v>
      </c>
      <c r="BY68" s="173">
        <v>237.45467319626533</v>
      </c>
      <c r="BZ68" s="164">
        <v>394.46426554707881</v>
      </c>
      <c r="CA68" s="171">
        <v>0</v>
      </c>
      <c r="CB68" s="172">
        <f t="shared" si="13"/>
        <v>-455.57799999999997</v>
      </c>
      <c r="CC68" s="171">
        <f t="shared" si="14"/>
        <v>1119.1246311488565</v>
      </c>
      <c r="CD68" s="213">
        <v>1800</v>
      </c>
      <c r="CE68" s="210">
        <f t="shared" si="15"/>
        <v>2765.5058160858102</v>
      </c>
      <c r="CF68" s="164">
        <f t="shared" si="16"/>
        <v>2565.468408958116</v>
      </c>
      <c r="CG68" s="164">
        <f t="shared" si="17"/>
        <v>2630.9116381228696</v>
      </c>
      <c r="CH68" s="164">
        <f t="shared" si="18"/>
        <v>554.07613591788595</v>
      </c>
      <c r="CI68" s="164">
        <f t="shared" si="19"/>
        <v>641.25209770553988</v>
      </c>
      <c r="CJ68" s="164">
        <f t="shared" si="20"/>
        <v>621.73590619380911</v>
      </c>
      <c r="CK68" s="210">
        <f t="shared" si="21"/>
        <v>-200.03740712769422</v>
      </c>
      <c r="CL68" s="164">
        <f t="shared" si="22"/>
        <v>65.443229164753575</v>
      </c>
      <c r="CM68" s="164">
        <f t="shared" si="23"/>
        <v>-2076.8355022049836</v>
      </c>
      <c r="CN68" s="164">
        <f t="shared" si="24"/>
        <v>87.175961787653932</v>
      </c>
      <c r="CO68" s="164">
        <f t="shared" si="25"/>
        <v>-19.516191511730767</v>
      </c>
    </row>
    <row r="69" spans="1:93" ht="14.4" x14ac:dyDescent="0.3">
      <c r="A69" s="167">
        <v>178</v>
      </c>
      <c r="B69" s="166" t="s">
        <v>584</v>
      </c>
      <c r="C69" s="171"/>
      <c r="D69" s="171"/>
      <c r="E69" s="171"/>
      <c r="F69" s="171"/>
      <c r="G69" s="171"/>
      <c r="H69" s="171">
        <v>19989</v>
      </c>
      <c r="I69" s="171"/>
      <c r="J69" s="171"/>
      <c r="K69" s="171"/>
      <c r="L69" s="171"/>
      <c r="M69" s="171"/>
      <c r="N69" s="171">
        <v>21308</v>
      </c>
      <c r="O69" s="171"/>
      <c r="P69" s="171"/>
      <c r="Q69" s="171"/>
      <c r="R69" s="171"/>
      <c r="S69" s="171"/>
      <c r="T69" s="171">
        <v>21780</v>
      </c>
      <c r="U69" s="171"/>
      <c r="V69" s="171"/>
      <c r="W69" s="171"/>
      <c r="X69" s="171"/>
      <c r="Y69" s="171"/>
      <c r="Z69" s="171">
        <v>21548</v>
      </c>
      <c r="AA69" s="171"/>
      <c r="AB69" s="171"/>
      <c r="AC69" s="171"/>
      <c r="AD69" s="171"/>
      <c r="AE69" s="171"/>
      <c r="AF69" s="171">
        <v>21196</v>
      </c>
      <c r="AG69" s="171"/>
      <c r="AH69" s="175">
        <v>20796.937330722987</v>
      </c>
      <c r="AI69" s="173"/>
      <c r="AJ69" s="172">
        <v>97.746303031613479</v>
      </c>
      <c r="AK69" s="173">
        <v>3781.7469700938127</v>
      </c>
      <c r="AL69" s="171">
        <v>640</v>
      </c>
      <c r="AM69" s="172">
        <v>-682.20100000000002</v>
      </c>
      <c r="AN69" s="171">
        <f t="shared" si="3"/>
        <v>24634.229603848413</v>
      </c>
      <c r="AP69" s="171"/>
      <c r="AQ69" s="175">
        <v>20168.110416341187</v>
      </c>
      <c r="AR69" s="173"/>
      <c r="AS69" s="172">
        <v>-74.608587815179646</v>
      </c>
      <c r="AT69" s="174">
        <v>4027.776321467773</v>
      </c>
      <c r="AU69" s="171">
        <v>0</v>
      </c>
      <c r="AV69" s="172">
        <v>-606.86099999999999</v>
      </c>
      <c r="AW69" s="171">
        <f t="shared" si="4"/>
        <v>23514.41714999378</v>
      </c>
      <c r="AX69" s="171"/>
      <c r="AY69" s="164">
        <v>20112.058511472645</v>
      </c>
      <c r="AZ69" s="173"/>
      <c r="BA69" s="164">
        <v>-22.765294832038531</v>
      </c>
      <c r="BB69" s="164">
        <v>4351.6755255672715</v>
      </c>
      <c r="BC69" s="171">
        <v>0</v>
      </c>
      <c r="BD69" s="172">
        <f t="shared" si="5"/>
        <v>-606.86099999999999</v>
      </c>
      <c r="BE69" s="171">
        <f t="shared" si="6"/>
        <v>23834.107742207878</v>
      </c>
      <c r="BF69" s="171"/>
      <c r="BG69" s="164">
        <v>2352.8868043563834</v>
      </c>
      <c r="BH69" s="173">
        <v>1634.3051075486294</v>
      </c>
      <c r="BI69" s="173">
        <v>927.83768984241476</v>
      </c>
      <c r="BJ69" s="164">
        <v>1381.2251593890335</v>
      </c>
      <c r="BK69" s="171">
        <v>0</v>
      </c>
      <c r="BL69" s="172">
        <f t="shared" si="7"/>
        <v>-606.86099999999999</v>
      </c>
      <c r="BM69" s="171">
        <f t="shared" si="8"/>
        <v>5689.3937611364609</v>
      </c>
      <c r="BN69" s="171"/>
      <c r="BO69" s="164">
        <v>2630.6974693894417</v>
      </c>
      <c r="BP69" s="173">
        <f t="shared" si="9"/>
        <v>1634.3051075486294</v>
      </c>
      <c r="BQ69" s="173">
        <v>831.95181045932816</v>
      </c>
      <c r="BR69" s="164">
        <v>1418.1989066690649</v>
      </c>
      <c r="BS69" s="171">
        <v>0</v>
      </c>
      <c r="BT69" s="172">
        <f t="shared" si="10"/>
        <v>-606.86099999999999</v>
      </c>
      <c r="BU69" s="171">
        <f t="shared" si="11"/>
        <v>5908.2922940664639</v>
      </c>
      <c r="BV69" s="171"/>
      <c r="BW69" s="164">
        <v>2230.3255245152818</v>
      </c>
      <c r="BX69" s="173">
        <f t="shared" si="12"/>
        <v>1634.3051075486294</v>
      </c>
      <c r="BY69" s="173">
        <v>735.76010017351439</v>
      </c>
      <c r="BZ69" s="164">
        <v>1459.0698686739806</v>
      </c>
      <c r="CA69" s="171">
        <v>0</v>
      </c>
      <c r="CB69" s="172">
        <f t="shared" si="13"/>
        <v>-606.86099999999999</v>
      </c>
      <c r="CC69" s="171">
        <f t="shared" si="14"/>
        <v>5452.5996009114069</v>
      </c>
      <c r="CD69" s="213">
        <v>5932</v>
      </c>
      <c r="CE69" s="210">
        <f t="shared" si="15"/>
        <v>4152.7696567512494</v>
      </c>
      <c r="CF69" s="164">
        <f t="shared" si="16"/>
        <v>3963.9947993920737</v>
      </c>
      <c r="CG69" s="164">
        <f t="shared" si="17"/>
        <v>4017.8873469669384</v>
      </c>
      <c r="CH69" s="164">
        <f t="shared" si="18"/>
        <v>959.10211752131841</v>
      </c>
      <c r="CI69" s="164">
        <f t="shared" si="19"/>
        <v>996.00342111707073</v>
      </c>
      <c r="CJ69" s="164">
        <f t="shared" si="20"/>
        <v>919.1840190342898</v>
      </c>
      <c r="CK69" s="210">
        <f t="shared" si="21"/>
        <v>-188.77485735917571</v>
      </c>
      <c r="CL69" s="164">
        <f t="shared" si="22"/>
        <v>53.892547574864693</v>
      </c>
      <c r="CM69" s="164">
        <f t="shared" si="23"/>
        <v>-3058.7852294456197</v>
      </c>
      <c r="CN69" s="164">
        <f t="shared" si="24"/>
        <v>36.901303595752324</v>
      </c>
      <c r="CO69" s="164">
        <f t="shared" si="25"/>
        <v>-76.819402082780925</v>
      </c>
    </row>
    <row r="70" spans="1:93" ht="14.4" x14ac:dyDescent="0.3">
      <c r="A70" s="167">
        <v>179</v>
      </c>
      <c r="B70" s="166" t="s">
        <v>583</v>
      </c>
      <c r="C70" s="171"/>
      <c r="D70" s="171"/>
      <c r="E70" s="171"/>
      <c r="F70" s="171"/>
      <c r="G70" s="171"/>
      <c r="H70" s="171">
        <v>156999</v>
      </c>
      <c r="I70" s="171"/>
      <c r="J70" s="171"/>
      <c r="K70" s="171"/>
      <c r="L70" s="171"/>
      <c r="M70" s="171"/>
      <c r="N70" s="171">
        <v>176723</v>
      </c>
      <c r="O70" s="171"/>
      <c r="P70" s="171"/>
      <c r="Q70" s="171"/>
      <c r="R70" s="171"/>
      <c r="S70" s="171"/>
      <c r="T70" s="171">
        <v>173337</v>
      </c>
      <c r="U70" s="171"/>
      <c r="V70" s="171"/>
      <c r="W70" s="171"/>
      <c r="X70" s="171"/>
      <c r="Y70" s="171"/>
      <c r="Z70" s="171">
        <v>173454</v>
      </c>
      <c r="AA70" s="171"/>
      <c r="AB70" s="171"/>
      <c r="AC70" s="171"/>
      <c r="AD70" s="171"/>
      <c r="AE70" s="171"/>
      <c r="AF70" s="171">
        <v>173607</v>
      </c>
      <c r="AG70" s="171"/>
      <c r="AH70" s="175">
        <v>193014.85089140854</v>
      </c>
      <c r="AI70" s="173"/>
      <c r="AJ70" s="172">
        <v>2666.4081589460898</v>
      </c>
      <c r="AK70" s="173">
        <v>56358.13939074432</v>
      </c>
      <c r="AL70" s="171">
        <v>0</v>
      </c>
      <c r="AM70" s="172">
        <v>-21812.024000000001</v>
      </c>
      <c r="AN70" s="171">
        <f t="shared" si="3"/>
        <v>230227.37444109895</v>
      </c>
      <c r="AP70" s="171"/>
      <c r="AQ70" s="175">
        <v>172713.98737243016</v>
      </c>
      <c r="AR70" s="173"/>
      <c r="AS70" s="172">
        <v>-2072.7257025395011</v>
      </c>
      <c r="AT70" s="174">
        <v>61173.59472787194</v>
      </c>
      <c r="AU70" s="171">
        <v>0</v>
      </c>
      <c r="AV70" s="172">
        <v>-21840.814999999999</v>
      </c>
      <c r="AW70" s="171">
        <f t="shared" si="4"/>
        <v>209974.0413977626</v>
      </c>
      <c r="AX70" s="171"/>
      <c r="AY70" s="164">
        <v>175384.05453325735</v>
      </c>
      <c r="AZ70" s="173"/>
      <c r="BA70" s="164">
        <v>-639.48795609847525</v>
      </c>
      <c r="BB70" s="164">
        <v>67351.216341195875</v>
      </c>
      <c r="BC70" s="171">
        <v>0</v>
      </c>
      <c r="BD70" s="172">
        <f t="shared" si="5"/>
        <v>-21840.814999999999</v>
      </c>
      <c r="BE70" s="171">
        <f t="shared" si="6"/>
        <v>220254.96791835473</v>
      </c>
      <c r="BF70" s="171"/>
      <c r="BG70" s="164">
        <v>64884.269117055861</v>
      </c>
      <c r="BH70" s="173">
        <v>-5345.7786250176705</v>
      </c>
      <c r="BI70" s="173">
        <v>2249.0517406793465</v>
      </c>
      <c r="BJ70" s="164">
        <v>21597.659255740135</v>
      </c>
      <c r="BK70" s="171">
        <v>0</v>
      </c>
      <c r="BL70" s="172">
        <f t="shared" si="7"/>
        <v>-21840.814999999999</v>
      </c>
      <c r="BM70" s="171">
        <f t="shared" si="8"/>
        <v>61544.386488457661</v>
      </c>
      <c r="BN70" s="171"/>
      <c r="BO70" s="164">
        <v>66328.690029159203</v>
      </c>
      <c r="BP70" s="173">
        <f t="shared" si="9"/>
        <v>-5345.7786250176705</v>
      </c>
      <c r="BQ70" s="173">
        <v>421.60517719740517</v>
      </c>
      <c r="BR70" s="164">
        <v>22338.812888669221</v>
      </c>
      <c r="BS70" s="171">
        <v>0</v>
      </c>
      <c r="BT70" s="172">
        <f t="shared" si="10"/>
        <v>-21840.814999999999</v>
      </c>
      <c r="BU70" s="171">
        <f t="shared" si="11"/>
        <v>61902.514470008144</v>
      </c>
      <c r="BV70" s="171"/>
      <c r="BW70" s="164">
        <v>69391.06796291827</v>
      </c>
      <c r="BX70" s="173">
        <f t="shared" si="12"/>
        <v>-5345.7786250176705</v>
      </c>
      <c r="BY70" s="173">
        <v>247.24518239103</v>
      </c>
      <c r="BZ70" s="164">
        <v>23157.406188206882</v>
      </c>
      <c r="CA70" s="171">
        <v>0</v>
      </c>
      <c r="CB70" s="172">
        <f t="shared" si="13"/>
        <v>-21840.814999999999</v>
      </c>
      <c r="CC70" s="171">
        <f t="shared" si="14"/>
        <v>65609.125708498512</v>
      </c>
      <c r="CD70" s="213">
        <v>143420</v>
      </c>
      <c r="CE70" s="210">
        <f t="shared" si="15"/>
        <v>1605.2668696213846</v>
      </c>
      <c r="CF70" s="164">
        <f t="shared" si="16"/>
        <v>1464.0499330481287</v>
      </c>
      <c r="CG70" s="164">
        <f t="shared" si="17"/>
        <v>1535.7339835333617</v>
      </c>
      <c r="CH70" s="164">
        <f t="shared" si="18"/>
        <v>429.11997272666059</v>
      </c>
      <c r="CI70" s="164">
        <f t="shared" si="19"/>
        <v>431.61703019110405</v>
      </c>
      <c r="CJ70" s="164">
        <f t="shared" si="20"/>
        <v>457.46148172150686</v>
      </c>
      <c r="CK70" s="210">
        <f t="shared" si="21"/>
        <v>-141.21693657325591</v>
      </c>
      <c r="CL70" s="164">
        <f t="shared" si="22"/>
        <v>71.684050485233001</v>
      </c>
      <c r="CM70" s="164">
        <f t="shared" si="23"/>
        <v>-1106.6140108067011</v>
      </c>
      <c r="CN70" s="164">
        <f t="shared" si="24"/>
        <v>2.4970574644434578</v>
      </c>
      <c r="CO70" s="164">
        <f t="shared" si="25"/>
        <v>25.844451530402807</v>
      </c>
    </row>
    <row r="71" spans="1:93" ht="14.4" x14ac:dyDescent="0.3">
      <c r="A71" s="167">
        <v>181</v>
      </c>
      <c r="B71" s="166" t="s">
        <v>582</v>
      </c>
      <c r="C71" s="171"/>
      <c r="D71" s="171"/>
      <c r="E71" s="171"/>
      <c r="F71" s="171"/>
      <c r="G71" s="171"/>
      <c r="H71" s="171">
        <v>5634</v>
      </c>
      <c r="I71" s="171"/>
      <c r="J71" s="171"/>
      <c r="K71" s="171"/>
      <c r="L71" s="171"/>
      <c r="M71" s="171"/>
      <c r="N71" s="171">
        <v>5725</v>
      </c>
      <c r="O71" s="171"/>
      <c r="P71" s="171"/>
      <c r="Q71" s="171"/>
      <c r="R71" s="171"/>
      <c r="S71" s="171"/>
      <c r="T71" s="171">
        <v>5862</v>
      </c>
      <c r="U71" s="171"/>
      <c r="V71" s="171"/>
      <c r="W71" s="171"/>
      <c r="X71" s="171"/>
      <c r="Y71" s="171"/>
      <c r="Z71" s="171">
        <v>5535</v>
      </c>
      <c r="AA71" s="171"/>
      <c r="AB71" s="171"/>
      <c r="AC71" s="171"/>
      <c r="AD71" s="171"/>
      <c r="AE71" s="171"/>
      <c r="AF71" s="171">
        <v>5428</v>
      </c>
      <c r="AG71" s="171"/>
      <c r="AH71" s="175">
        <v>4990.4807743987858</v>
      </c>
      <c r="AI71" s="173"/>
      <c r="AJ71" s="172">
        <v>28.645682751224385</v>
      </c>
      <c r="AK71" s="173">
        <v>1171.7686010859459</v>
      </c>
      <c r="AL71" s="171">
        <v>0</v>
      </c>
      <c r="AM71" s="172">
        <v>-414.68099999999998</v>
      </c>
      <c r="AN71" s="171">
        <f t="shared" si="3"/>
        <v>5776.2140582359571</v>
      </c>
      <c r="AP71" s="171"/>
      <c r="AQ71" s="175">
        <v>4597.4564469334291</v>
      </c>
      <c r="AR71" s="173"/>
      <c r="AS71" s="172">
        <v>-22.289320323259144</v>
      </c>
      <c r="AT71" s="174">
        <v>1244.4650634419907</v>
      </c>
      <c r="AU71" s="171">
        <v>0</v>
      </c>
      <c r="AV71" s="172">
        <v>-356.983</v>
      </c>
      <c r="AW71" s="171">
        <f t="shared" si="4"/>
        <v>5462.6491900521605</v>
      </c>
      <c r="AX71" s="171"/>
      <c r="AY71" s="164">
        <v>4664.1751208574442</v>
      </c>
      <c r="AZ71" s="173"/>
      <c r="BA71" s="164">
        <v>-6.8635823057542771</v>
      </c>
      <c r="BB71" s="164">
        <v>1340.8393889332069</v>
      </c>
      <c r="BC71" s="171">
        <v>0</v>
      </c>
      <c r="BD71" s="172">
        <f t="shared" si="5"/>
        <v>-356.983</v>
      </c>
      <c r="BE71" s="171">
        <f t="shared" si="6"/>
        <v>5641.1679274848975</v>
      </c>
      <c r="BF71" s="171"/>
      <c r="BG71" s="164">
        <v>1126.7963596585421</v>
      </c>
      <c r="BH71" s="173">
        <v>215.92409539396718</v>
      </c>
      <c r="BI71" s="173">
        <v>162.21922251072922</v>
      </c>
      <c r="BJ71" s="164">
        <v>425.43783542389633</v>
      </c>
      <c r="BK71" s="171">
        <v>0</v>
      </c>
      <c r="BL71" s="172">
        <f t="shared" si="7"/>
        <v>-356.983</v>
      </c>
      <c r="BM71" s="171">
        <f t="shared" si="8"/>
        <v>1573.3945129871349</v>
      </c>
      <c r="BN71" s="171"/>
      <c r="BO71" s="164">
        <v>1097.7867616553872</v>
      </c>
      <c r="BP71" s="173">
        <f t="shared" si="9"/>
        <v>215.92409539396718</v>
      </c>
      <c r="BQ71" s="173">
        <v>134.62697771859695</v>
      </c>
      <c r="BR71" s="164">
        <v>436.32131116883829</v>
      </c>
      <c r="BS71" s="171">
        <v>0</v>
      </c>
      <c r="BT71" s="172">
        <f t="shared" si="10"/>
        <v>-356.983</v>
      </c>
      <c r="BU71" s="171">
        <f t="shared" si="11"/>
        <v>1527.6761459367897</v>
      </c>
      <c r="BV71" s="171"/>
      <c r="BW71" s="164">
        <v>1049.693724215776</v>
      </c>
      <c r="BX71" s="173">
        <f t="shared" si="12"/>
        <v>215.92409539396718</v>
      </c>
      <c r="BY71" s="173">
        <v>106.94672662994485</v>
      </c>
      <c r="BZ71" s="164">
        <v>448.3659702221579</v>
      </c>
      <c r="CA71" s="171">
        <v>0</v>
      </c>
      <c r="CB71" s="172">
        <f t="shared" si="13"/>
        <v>-356.983</v>
      </c>
      <c r="CC71" s="171">
        <f t="shared" si="14"/>
        <v>1463.9475164618459</v>
      </c>
      <c r="CD71" s="213">
        <v>1707</v>
      </c>
      <c r="CE71" s="210">
        <f t="shared" si="15"/>
        <v>3383.8395185916561</v>
      </c>
      <c r="CF71" s="164">
        <f t="shared" si="16"/>
        <v>3200.1459812842181</v>
      </c>
      <c r="CG71" s="164">
        <f t="shared" si="17"/>
        <v>3304.726378139952</v>
      </c>
      <c r="CH71" s="164">
        <f t="shared" si="18"/>
        <v>921.73082190224659</v>
      </c>
      <c r="CI71" s="164">
        <f t="shared" si="19"/>
        <v>894.94794723889265</v>
      </c>
      <c r="CJ71" s="164">
        <f t="shared" si="20"/>
        <v>857.61424514460805</v>
      </c>
      <c r="CK71" s="210">
        <f t="shared" si="21"/>
        <v>-183.69353730743796</v>
      </c>
      <c r="CL71" s="164">
        <f t="shared" si="22"/>
        <v>104.58039685573385</v>
      </c>
      <c r="CM71" s="164">
        <f t="shared" si="23"/>
        <v>-2382.9955562377054</v>
      </c>
      <c r="CN71" s="164">
        <f t="shared" si="24"/>
        <v>-26.782874663353937</v>
      </c>
      <c r="CO71" s="164">
        <f t="shared" si="25"/>
        <v>-37.333702094284604</v>
      </c>
    </row>
    <row r="72" spans="1:93" ht="14.4" x14ac:dyDescent="0.3">
      <c r="A72" s="167">
        <v>182</v>
      </c>
      <c r="B72" s="166" t="s">
        <v>581</v>
      </c>
      <c r="C72" s="171"/>
      <c r="D72" s="171"/>
      <c r="E72" s="171"/>
      <c r="F72" s="171"/>
      <c r="G72" s="171"/>
      <c r="H72" s="171">
        <v>44619</v>
      </c>
      <c r="I72" s="171"/>
      <c r="J72" s="171"/>
      <c r="K72" s="171"/>
      <c r="L72" s="171"/>
      <c r="M72" s="171"/>
      <c r="N72" s="171">
        <v>45577</v>
      </c>
      <c r="O72" s="171"/>
      <c r="P72" s="171"/>
      <c r="Q72" s="171"/>
      <c r="R72" s="171"/>
      <c r="S72" s="171"/>
      <c r="T72" s="171">
        <v>43851</v>
      </c>
      <c r="U72" s="171"/>
      <c r="V72" s="171"/>
      <c r="W72" s="171"/>
      <c r="X72" s="171"/>
      <c r="Y72" s="171"/>
      <c r="Z72" s="171">
        <v>42252</v>
      </c>
      <c r="AA72" s="171"/>
      <c r="AB72" s="171"/>
      <c r="AC72" s="171"/>
      <c r="AD72" s="171"/>
      <c r="AE72" s="171"/>
      <c r="AF72" s="171">
        <v>42543</v>
      </c>
      <c r="AG72" s="171"/>
      <c r="AH72" s="175">
        <v>43557.276259107777</v>
      </c>
      <c r="AI72" s="173"/>
      <c r="AJ72" s="172">
        <v>423.26788513555641</v>
      </c>
      <c r="AK72" s="173">
        <v>9135.6633648623938</v>
      </c>
      <c r="AL72" s="171">
        <v>0</v>
      </c>
      <c r="AM72" s="172">
        <v>-2019.2550000000001</v>
      </c>
      <c r="AN72" s="171">
        <f t="shared" si="3"/>
        <v>51096.952509105737</v>
      </c>
      <c r="AP72" s="171"/>
      <c r="AQ72" s="175">
        <v>39229.202798104896</v>
      </c>
      <c r="AR72" s="173"/>
      <c r="AS72" s="172">
        <v>-323.96958338388083</v>
      </c>
      <c r="AT72" s="174">
        <v>9770.391268101901</v>
      </c>
      <c r="AU72" s="171">
        <v>0</v>
      </c>
      <c r="AV72" s="172">
        <v>-1901.364</v>
      </c>
      <c r="AW72" s="171">
        <f t="shared" si="4"/>
        <v>46774.260482822916</v>
      </c>
      <c r="AX72" s="171"/>
      <c r="AY72" s="164">
        <v>38381.232670575526</v>
      </c>
      <c r="AZ72" s="173"/>
      <c r="BA72" s="164">
        <v>-99.085218166529472</v>
      </c>
      <c r="BB72" s="164">
        <v>10657.463463177222</v>
      </c>
      <c r="BC72" s="171">
        <v>0</v>
      </c>
      <c r="BD72" s="172">
        <f t="shared" si="5"/>
        <v>-1901.364</v>
      </c>
      <c r="BE72" s="171">
        <f t="shared" si="6"/>
        <v>47038.246915586213</v>
      </c>
      <c r="BF72" s="171"/>
      <c r="BG72" s="164">
        <v>547.19647226807706</v>
      </c>
      <c r="BH72" s="173">
        <v>186.81716493563243</v>
      </c>
      <c r="BI72" s="173">
        <v>1196.8908620164125</v>
      </c>
      <c r="BJ72" s="164">
        <v>3408.2033178634624</v>
      </c>
      <c r="BK72" s="171">
        <v>0</v>
      </c>
      <c r="BL72" s="172">
        <f t="shared" si="7"/>
        <v>-1901.364</v>
      </c>
      <c r="BM72" s="171">
        <f t="shared" si="8"/>
        <v>3437.7438170835844</v>
      </c>
      <c r="BN72" s="171"/>
      <c r="BO72" s="164">
        <v>809.94323743764664</v>
      </c>
      <c r="BP72" s="173">
        <f t="shared" si="9"/>
        <v>186.81716493563243</v>
      </c>
      <c r="BQ72" s="173">
        <v>875.43393630983087</v>
      </c>
      <c r="BR72" s="164">
        <v>3501.8127424745744</v>
      </c>
      <c r="BS72" s="171">
        <v>0</v>
      </c>
      <c r="BT72" s="172">
        <f t="shared" si="10"/>
        <v>-1901.364</v>
      </c>
      <c r="BU72" s="171">
        <f t="shared" si="11"/>
        <v>3472.6430811576843</v>
      </c>
      <c r="BV72" s="171"/>
      <c r="BW72" s="164">
        <v>21.916631106001777</v>
      </c>
      <c r="BX72" s="173">
        <f t="shared" si="12"/>
        <v>186.81716493563243</v>
      </c>
      <c r="BY72" s="173">
        <v>552.95171404853966</v>
      </c>
      <c r="BZ72" s="164">
        <v>3609.7677888529711</v>
      </c>
      <c r="CA72" s="171">
        <v>0</v>
      </c>
      <c r="CB72" s="172">
        <f t="shared" si="13"/>
        <v>-1901.364</v>
      </c>
      <c r="CC72" s="171">
        <f t="shared" si="14"/>
        <v>2470.0892989431445</v>
      </c>
      <c r="CD72" s="213">
        <v>19887</v>
      </c>
      <c r="CE72" s="210">
        <f t="shared" si="15"/>
        <v>2569.36453507848</v>
      </c>
      <c r="CF72" s="164">
        <f t="shared" si="16"/>
        <v>2352.0018345061053</v>
      </c>
      <c r="CG72" s="164">
        <f t="shared" si="17"/>
        <v>2365.2761560610556</v>
      </c>
      <c r="CH72" s="164">
        <f t="shared" si="18"/>
        <v>172.86387172945064</v>
      </c>
      <c r="CI72" s="164">
        <f t="shared" si="19"/>
        <v>174.618749995358</v>
      </c>
      <c r="CJ72" s="164">
        <f t="shared" si="20"/>
        <v>124.20623014749056</v>
      </c>
      <c r="CK72" s="210">
        <f t="shared" si="21"/>
        <v>-217.36270057237471</v>
      </c>
      <c r="CL72" s="164">
        <f t="shared" si="22"/>
        <v>13.274321554950347</v>
      </c>
      <c r="CM72" s="164">
        <f t="shared" si="23"/>
        <v>-2192.412284331605</v>
      </c>
      <c r="CN72" s="164">
        <f t="shared" si="24"/>
        <v>1.7548782659073652</v>
      </c>
      <c r="CO72" s="164">
        <f t="shared" si="25"/>
        <v>-50.412519847867443</v>
      </c>
    </row>
    <row r="73" spans="1:93" ht="14.4" x14ac:dyDescent="0.3">
      <c r="A73" s="167">
        <v>186</v>
      </c>
      <c r="B73" s="166" t="s">
        <v>580</v>
      </c>
      <c r="C73" s="171"/>
      <c r="D73" s="171"/>
      <c r="E73" s="171"/>
      <c r="F73" s="171"/>
      <c r="G73" s="171"/>
      <c r="H73" s="171">
        <v>23138</v>
      </c>
      <c r="I73" s="171"/>
      <c r="J73" s="171"/>
      <c r="K73" s="171"/>
      <c r="L73" s="171"/>
      <c r="M73" s="171"/>
      <c r="N73" s="171">
        <v>27160</v>
      </c>
      <c r="O73" s="171"/>
      <c r="P73" s="171"/>
      <c r="Q73" s="171"/>
      <c r="R73" s="171"/>
      <c r="S73" s="171"/>
      <c r="T73" s="171">
        <v>25193</v>
      </c>
      <c r="U73" s="171"/>
      <c r="V73" s="171"/>
      <c r="W73" s="171"/>
      <c r="X73" s="171"/>
      <c r="Y73" s="171"/>
      <c r="Z73" s="171">
        <v>27387</v>
      </c>
      <c r="AA73" s="171"/>
      <c r="AB73" s="171"/>
      <c r="AC73" s="171"/>
      <c r="AD73" s="171"/>
      <c r="AE73" s="171"/>
      <c r="AF73" s="171">
        <v>29139</v>
      </c>
      <c r="AG73" s="171"/>
      <c r="AH73" s="175">
        <v>34875.455289705998</v>
      </c>
      <c r="AI73" s="173"/>
      <c r="AJ73" s="172">
        <v>970.77762526114816</v>
      </c>
      <c r="AK73" s="173">
        <v>13587.35424979341</v>
      </c>
      <c r="AL73" s="171">
        <v>2000</v>
      </c>
      <c r="AM73" s="172">
        <v>-718.72699999999998</v>
      </c>
      <c r="AN73" s="171">
        <f t="shared" si="3"/>
        <v>50714.860164760561</v>
      </c>
      <c r="AP73" s="171"/>
      <c r="AQ73" s="175">
        <v>26128.192782889364</v>
      </c>
      <c r="AR73" s="173"/>
      <c r="AS73" s="172">
        <v>-758.62382958170258</v>
      </c>
      <c r="AT73" s="174">
        <v>14867.495119905916</v>
      </c>
      <c r="AU73" s="171">
        <v>0</v>
      </c>
      <c r="AV73" s="172">
        <v>-357.00299999999999</v>
      </c>
      <c r="AW73" s="171">
        <f t="shared" si="4"/>
        <v>39880.061073213583</v>
      </c>
      <c r="AX73" s="171"/>
      <c r="AY73" s="164">
        <v>27899.496107904375</v>
      </c>
      <c r="AZ73" s="173"/>
      <c r="BA73" s="164">
        <v>-235.23515643854591</v>
      </c>
      <c r="BB73" s="164">
        <v>16425.628217601934</v>
      </c>
      <c r="BC73" s="171">
        <v>0</v>
      </c>
      <c r="BD73" s="172">
        <f t="shared" si="5"/>
        <v>-357.00299999999999</v>
      </c>
      <c r="BE73" s="171">
        <f t="shared" si="6"/>
        <v>43732.886169067766</v>
      </c>
      <c r="BF73" s="171"/>
      <c r="BG73" s="164">
        <v>17365.184851389178</v>
      </c>
      <c r="BH73" s="173">
        <v>-7221.9145831925925</v>
      </c>
      <c r="BI73" s="173">
        <v>-3806.5788323888091</v>
      </c>
      <c r="BJ73" s="164">
        <v>5256.4601055898665</v>
      </c>
      <c r="BK73" s="171">
        <v>0</v>
      </c>
      <c r="BL73" s="172">
        <f t="shared" si="7"/>
        <v>-357.00299999999999</v>
      </c>
      <c r="BM73" s="171">
        <f t="shared" si="8"/>
        <v>11236.148541397642</v>
      </c>
      <c r="BN73" s="171"/>
      <c r="BO73" s="164">
        <v>18137.754725262399</v>
      </c>
      <c r="BP73" s="173">
        <f t="shared" si="9"/>
        <v>-7221.9145831925925</v>
      </c>
      <c r="BQ73" s="173">
        <v>-3191.5071816765885</v>
      </c>
      <c r="BR73" s="164">
        <v>5442.9294970149549</v>
      </c>
      <c r="BS73" s="171">
        <v>0</v>
      </c>
      <c r="BT73" s="172">
        <f t="shared" si="10"/>
        <v>-357.00299999999999</v>
      </c>
      <c r="BU73" s="171">
        <f t="shared" si="11"/>
        <v>12810.259457408172</v>
      </c>
      <c r="BV73" s="171"/>
      <c r="BW73" s="164">
        <v>20893.72873915936</v>
      </c>
      <c r="BX73" s="173">
        <f t="shared" si="12"/>
        <v>-7221.9145831925925</v>
      </c>
      <c r="BY73" s="173">
        <v>-2578.7274582706304</v>
      </c>
      <c r="BZ73" s="164">
        <v>5651.7555814798197</v>
      </c>
      <c r="CA73" s="171">
        <v>0</v>
      </c>
      <c r="CB73" s="172">
        <f t="shared" si="13"/>
        <v>-357.00299999999999</v>
      </c>
      <c r="CC73" s="171">
        <f t="shared" si="14"/>
        <v>16387.839279175958</v>
      </c>
      <c r="CD73" s="213">
        <v>44455</v>
      </c>
      <c r="CE73" s="210">
        <f t="shared" si="15"/>
        <v>1140.8134105221136</v>
      </c>
      <c r="CF73" s="164">
        <f t="shared" si="16"/>
        <v>897.08831567233347</v>
      </c>
      <c r="CG73" s="164">
        <f t="shared" si="17"/>
        <v>983.75629668356237</v>
      </c>
      <c r="CH73" s="164">
        <f t="shared" si="18"/>
        <v>252.75331326954543</v>
      </c>
      <c r="CI73" s="164">
        <f t="shared" si="19"/>
        <v>288.16239922186872</v>
      </c>
      <c r="CJ73" s="164">
        <f t="shared" si="20"/>
        <v>368.63883205884508</v>
      </c>
      <c r="CK73" s="210">
        <f t="shared" si="21"/>
        <v>-243.72509484978013</v>
      </c>
      <c r="CL73" s="164">
        <f t="shared" si="22"/>
        <v>86.667981011228903</v>
      </c>
      <c r="CM73" s="164">
        <f t="shared" si="23"/>
        <v>-731.00298341401697</v>
      </c>
      <c r="CN73" s="164">
        <f t="shared" si="24"/>
        <v>35.409085952323295</v>
      </c>
      <c r="CO73" s="164">
        <f t="shared" si="25"/>
        <v>80.476432836976358</v>
      </c>
    </row>
    <row r="74" spans="1:93" ht="14.4" x14ac:dyDescent="0.3">
      <c r="A74" s="167">
        <v>202</v>
      </c>
      <c r="B74" s="166" t="s">
        <v>579</v>
      </c>
      <c r="C74" s="171"/>
      <c r="D74" s="171"/>
      <c r="E74" s="171"/>
      <c r="F74" s="171"/>
      <c r="G74" s="171"/>
      <c r="H74" s="171">
        <v>28403</v>
      </c>
      <c r="I74" s="171"/>
      <c r="J74" s="171"/>
      <c r="K74" s="171"/>
      <c r="L74" s="171"/>
      <c r="M74" s="171"/>
      <c r="N74" s="171">
        <v>30547</v>
      </c>
      <c r="O74" s="171"/>
      <c r="P74" s="171"/>
      <c r="Q74" s="171"/>
      <c r="R74" s="171"/>
      <c r="S74" s="171"/>
      <c r="T74" s="171">
        <v>28774</v>
      </c>
      <c r="U74" s="171"/>
      <c r="V74" s="171"/>
      <c r="W74" s="171"/>
      <c r="X74" s="171"/>
      <c r="Y74" s="171"/>
      <c r="Z74" s="171">
        <v>27618</v>
      </c>
      <c r="AA74" s="171"/>
      <c r="AB74" s="171"/>
      <c r="AC74" s="171"/>
      <c r="AD74" s="171"/>
      <c r="AE74" s="171"/>
      <c r="AF74" s="171">
        <v>28272</v>
      </c>
      <c r="AG74" s="171"/>
      <c r="AH74" s="175">
        <v>34597.845699307683</v>
      </c>
      <c r="AI74" s="173"/>
      <c r="AJ74" s="172">
        <v>726.74019893031891</v>
      </c>
      <c r="AK74" s="173">
        <v>9990.2378301775243</v>
      </c>
      <c r="AL74" s="171">
        <v>0</v>
      </c>
      <c r="AM74" s="172">
        <v>-2758.08</v>
      </c>
      <c r="AN74" s="171">
        <f t="shared" si="3"/>
        <v>42556.743728415524</v>
      </c>
      <c r="AP74" s="171"/>
      <c r="AQ74" s="175">
        <v>29452.328853142488</v>
      </c>
      <c r="AR74" s="173"/>
      <c r="AS74" s="172">
        <v>-566.00935398956506</v>
      </c>
      <c r="AT74" s="174">
        <v>10903.359629936414</v>
      </c>
      <c r="AU74" s="171">
        <v>0</v>
      </c>
      <c r="AV74" s="172">
        <v>-2940.4340000000002</v>
      </c>
      <c r="AW74" s="171">
        <f t="shared" si="4"/>
        <v>36849.245129089337</v>
      </c>
      <c r="AX74" s="171"/>
      <c r="AY74" s="164">
        <v>32011.122490318216</v>
      </c>
      <c r="AZ74" s="173"/>
      <c r="BA74" s="164">
        <v>-175.4557191908132</v>
      </c>
      <c r="BB74" s="164">
        <v>12102.629559924886</v>
      </c>
      <c r="BC74" s="171">
        <v>0</v>
      </c>
      <c r="BD74" s="172">
        <f t="shared" si="5"/>
        <v>-2940.4340000000002</v>
      </c>
      <c r="BE74" s="171">
        <f t="shared" si="6"/>
        <v>40997.862331052289</v>
      </c>
      <c r="BF74" s="171"/>
      <c r="BG74" s="164">
        <v>17430.788660499831</v>
      </c>
      <c r="BH74" s="173">
        <v>3157.4527581815064</v>
      </c>
      <c r="BI74" s="173">
        <v>1859.8947710177886</v>
      </c>
      <c r="BJ74" s="164">
        <v>3882.0657025767268</v>
      </c>
      <c r="BK74" s="171">
        <v>0</v>
      </c>
      <c r="BL74" s="172">
        <f t="shared" si="7"/>
        <v>-2940.4340000000002</v>
      </c>
      <c r="BM74" s="171">
        <f t="shared" si="8"/>
        <v>23389.76789227585</v>
      </c>
      <c r="BN74" s="171"/>
      <c r="BO74" s="164">
        <v>17678.935128001718</v>
      </c>
      <c r="BP74" s="173">
        <f t="shared" si="9"/>
        <v>3157.4527581815064</v>
      </c>
      <c r="BQ74" s="173">
        <v>1299.531355546874</v>
      </c>
      <c r="BR74" s="164">
        <v>4013.5406181600501</v>
      </c>
      <c r="BS74" s="171">
        <v>0</v>
      </c>
      <c r="BT74" s="172">
        <f t="shared" si="10"/>
        <v>-2940.4340000000002</v>
      </c>
      <c r="BU74" s="171">
        <f t="shared" si="11"/>
        <v>23209.025859890149</v>
      </c>
      <c r="BV74" s="171"/>
      <c r="BW74" s="164">
        <v>18646.720269804653</v>
      </c>
      <c r="BX74" s="173">
        <f t="shared" si="12"/>
        <v>3157.4527581815064</v>
      </c>
      <c r="BY74" s="173">
        <v>737.38064407042282</v>
      </c>
      <c r="BZ74" s="164">
        <v>4167.7864523398257</v>
      </c>
      <c r="CA74" s="171">
        <v>0</v>
      </c>
      <c r="CB74" s="172">
        <f t="shared" si="13"/>
        <v>-2940.4340000000002</v>
      </c>
      <c r="CC74" s="171">
        <f t="shared" si="14"/>
        <v>23768.906124396402</v>
      </c>
      <c r="CD74" s="213">
        <v>34667</v>
      </c>
      <c r="CE74" s="210">
        <f t="shared" si="15"/>
        <v>1227.5865730641683</v>
      </c>
      <c r="CF74" s="164">
        <f t="shared" si="16"/>
        <v>1062.9487734470631</v>
      </c>
      <c r="CG74" s="164">
        <f t="shared" si="17"/>
        <v>1182.6192728258081</v>
      </c>
      <c r="CH74" s="164">
        <f t="shared" si="18"/>
        <v>674.69835556223063</v>
      </c>
      <c r="CI74" s="164">
        <f t="shared" si="19"/>
        <v>669.48469322093479</v>
      </c>
      <c r="CJ74" s="164">
        <f t="shared" si="20"/>
        <v>685.63493017556766</v>
      </c>
      <c r="CK74" s="210">
        <f t="shared" si="21"/>
        <v>-164.6377996171052</v>
      </c>
      <c r="CL74" s="164">
        <f t="shared" si="22"/>
        <v>119.67049937874503</v>
      </c>
      <c r="CM74" s="164">
        <f t="shared" si="23"/>
        <v>-507.92091726357751</v>
      </c>
      <c r="CN74" s="164">
        <f t="shared" si="24"/>
        <v>-5.2136623412958443</v>
      </c>
      <c r="CO74" s="164">
        <f t="shared" si="25"/>
        <v>16.150236954632874</v>
      </c>
    </row>
    <row r="75" spans="1:93" ht="14.4" x14ac:dyDescent="0.3">
      <c r="A75" s="167">
        <v>204</v>
      </c>
      <c r="B75" s="166" t="s">
        <v>578</v>
      </c>
      <c r="C75" s="171"/>
      <c r="D75" s="171"/>
      <c r="E75" s="171"/>
      <c r="F75" s="171"/>
      <c r="G75" s="171"/>
      <c r="H75" s="171">
        <v>12524</v>
      </c>
      <c r="I75" s="171"/>
      <c r="J75" s="171"/>
      <c r="K75" s="171"/>
      <c r="L75" s="171"/>
      <c r="M75" s="171"/>
      <c r="N75" s="171">
        <v>12913</v>
      </c>
      <c r="O75" s="171"/>
      <c r="P75" s="171"/>
      <c r="Q75" s="171"/>
      <c r="R75" s="171"/>
      <c r="S75" s="171"/>
      <c r="T75" s="171">
        <v>12679</v>
      </c>
      <c r="U75" s="171"/>
      <c r="V75" s="171"/>
      <c r="W75" s="171"/>
      <c r="X75" s="171"/>
      <c r="Y75" s="171"/>
      <c r="Z75" s="171">
        <v>12893</v>
      </c>
      <c r="AA75" s="171"/>
      <c r="AB75" s="171"/>
      <c r="AC75" s="171"/>
      <c r="AD75" s="171"/>
      <c r="AE75" s="171"/>
      <c r="AF75" s="171">
        <v>12468</v>
      </c>
      <c r="AG75" s="171"/>
      <c r="AH75" s="175">
        <v>11628.635536599177</v>
      </c>
      <c r="AI75" s="173"/>
      <c r="AJ75" s="172">
        <v>47.329149745335101</v>
      </c>
      <c r="AK75" s="173">
        <v>1757.2557796463279</v>
      </c>
      <c r="AL75" s="171">
        <v>400</v>
      </c>
      <c r="AM75" s="172">
        <v>-536.62400000000002</v>
      </c>
      <c r="AN75" s="171">
        <f t="shared" si="3"/>
        <v>13296.59646599084</v>
      </c>
      <c r="AP75" s="171"/>
      <c r="AQ75" s="175">
        <v>11162.598329021997</v>
      </c>
      <c r="AR75" s="173"/>
      <c r="AS75" s="172">
        <v>-36.245726705507501</v>
      </c>
      <c r="AT75" s="174">
        <v>1864.8273493974152</v>
      </c>
      <c r="AU75" s="171">
        <v>0</v>
      </c>
      <c r="AV75" s="172">
        <v>-551.67600000000004</v>
      </c>
      <c r="AW75" s="171">
        <f t="shared" si="4"/>
        <v>12439.503951713907</v>
      </c>
      <c r="AX75" s="171"/>
      <c r="AY75" s="164">
        <v>10946.119528692871</v>
      </c>
      <c r="AZ75" s="173"/>
      <c r="BA75" s="164">
        <v>-11.043866512783605</v>
      </c>
      <c r="BB75" s="164">
        <v>2015.5916552166805</v>
      </c>
      <c r="BC75" s="171">
        <v>0</v>
      </c>
      <c r="BD75" s="172">
        <f t="shared" si="5"/>
        <v>-551.67600000000004</v>
      </c>
      <c r="BE75" s="171">
        <f t="shared" si="6"/>
        <v>12398.991317396767</v>
      </c>
      <c r="BF75" s="171"/>
      <c r="BG75" s="164">
        <v>1337.8350300080388</v>
      </c>
      <c r="BH75" s="173">
        <v>-615.47060854059225</v>
      </c>
      <c r="BI75" s="173">
        <v>-797.42780637719272</v>
      </c>
      <c r="BJ75" s="164">
        <v>649.03783190027605</v>
      </c>
      <c r="BK75" s="171">
        <v>0</v>
      </c>
      <c r="BL75" s="172">
        <f t="shared" si="7"/>
        <v>-551.67600000000004</v>
      </c>
      <c r="BM75" s="171">
        <f t="shared" si="8"/>
        <v>22.298446990529783</v>
      </c>
      <c r="BN75" s="171"/>
      <c r="BO75" s="164">
        <v>1364.8804709127612</v>
      </c>
      <c r="BP75" s="173">
        <f t="shared" si="9"/>
        <v>-615.47060854059225</v>
      </c>
      <c r="BQ75" s="173">
        <v>-758.59064242377451</v>
      </c>
      <c r="BR75" s="164">
        <v>665.64088373376796</v>
      </c>
      <c r="BS75" s="171">
        <v>0</v>
      </c>
      <c r="BT75" s="172">
        <f t="shared" si="10"/>
        <v>-551.67600000000004</v>
      </c>
      <c r="BU75" s="171">
        <f t="shared" si="11"/>
        <v>104.78410368216237</v>
      </c>
      <c r="BV75" s="171"/>
      <c r="BW75" s="164">
        <v>1223.7752660191277</v>
      </c>
      <c r="BX75" s="173">
        <f t="shared" si="12"/>
        <v>-615.47060854059225</v>
      </c>
      <c r="BY75" s="173">
        <v>-719.89819649867002</v>
      </c>
      <c r="BZ75" s="164">
        <v>683.88327560430764</v>
      </c>
      <c r="CA75" s="171">
        <v>0</v>
      </c>
      <c r="CB75" s="172">
        <f t="shared" si="13"/>
        <v>-551.67600000000004</v>
      </c>
      <c r="CC75" s="171">
        <f t="shared" si="14"/>
        <v>20.613736584173012</v>
      </c>
      <c r="CD75" s="213">
        <v>2807</v>
      </c>
      <c r="CE75" s="210">
        <f t="shared" si="15"/>
        <v>4736.9420968973418</v>
      </c>
      <c r="CF75" s="164">
        <f t="shared" si="16"/>
        <v>4431.6009803042061</v>
      </c>
      <c r="CG75" s="164">
        <f t="shared" si="17"/>
        <v>4417.1682641242496</v>
      </c>
      <c r="CH75" s="164">
        <f t="shared" si="18"/>
        <v>7.9438713895724193</v>
      </c>
      <c r="CI75" s="164">
        <f t="shared" si="19"/>
        <v>37.329570246584389</v>
      </c>
      <c r="CJ75" s="164">
        <f t="shared" si="20"/>
        <v>7.3436895561713618</v>
      </c>
      <c r="CK75" s="210">
        <f t="shared" si="21"/>
        <v>-305.34111659313567</v>
      </c>
      <c r="CL75" s="164">
        <f t="shared" si="22"/>
        <v>-14.432716179956515</v>
      </c>
      <c r="CM75" s="164">
        <f t="shared" si="23"/>
        <v>-4409.2243927346772</v>
      </c>
      <c r="CN75" s="164">
        <f t="shared" si="24"/>
        <v>29.38569885701197</v>
      </c>
      <c r="CO75" s="164">
        <f t="shared" si="25"/>
        <v>-29.985880690413026</v>
      </c>
    </row>
    <row r="76" spans="1:93" ht="14.4" x14ac:dyDescent="0.3">
      <c r="A76" s="167">
        <v>205</v>
      </c>
      <c r="B76" s="166" t="s">
        <v>577</v>
      </c>
      <c r="C76" s="171"/>
      <c r="D76" s="171"/>
      <c r="E76" s="171"/>
      <c r="F76" s="171"/>
      <c r="G76" s="171"/>
      <c r="H76" s="171">
        <v>98900</v>
      </c>
      <c r="I76" s="171"/>
      <c r="J76" s="171"/>
      <c r="K76" s="171"/>
      <c r="L76" s="171"/>
      <c r="M76" s="171"/>
      <c r="N76" s="171">
        <v>104927</v>
      </c>
      <c r="O76" s="171"/>
      <c r="P76" s="171"/>
      <c r="Q76" s="171"/>
      <c r="R76" s="171"/>
      <c r="S76" s="171"/>
      <c r="T76" s="171">
        <v>102583</v>
      </c>
      <c r="U76" s="171"/>
      <c r="V76" s="171"/>
      <c r="W76" s="171"/>
      <c r="X76" s="171"/>
      <c r="Y76" s="171"/>
      <c r="Z76" s="171">
        <v>103186</v>
      </c>
      <c r="AA76" s="171"/>
      <c r="AB76" s="171"/>
      <c r="AC76" s="171"/>
      <c r="AD76" s="171"/>
      <c r="AE76" s="171"/>
      <c r="AF76" s="171">
        <v>104003</v>
      </c>
      <c r="AG76" s="171"/>
      <c r="AH76" s="175">
        <v>78965.980773369491</v>
      </c>
      <c r="AI76" s="173"/>
      <c r="AJ76" s="172">
        <v>690.39474810285094</v>
      </c>
      <c r="AK76" s="173">
        <v>15596.307184275842</v>
      </c>
      <c r="AL76" s="171">
        <v>0</v>
      </c>
      <c r="AM76" s="172">
        <v>28550.782999999999</v>
      </c>
      <c r="AN76" s="171">
        <f t="shared" si="3"/>
        <v>123803.46570574817</v>
      </c>
      <c r="AP76" s="171"/>
      <c r="AQ76" s="175">
        <v>73172.350324886953</v>
      </c>
      <c r="AR76" s="173"/>
      <c r="AS76" s="172">
        <v>-537.76145095014908</v>
      </c>
      <c r="AT76" s="174">
        <v>16785.060554442727</v>
      </c>
      <c r="AU76" s="171">
        <v>0</v>
      </c>
      <c r="AV76" s="172">
        <v>27960.179</v>
      </c>
      <c r="AW76" s="171">
        <f t="shared" si="4"/>
        <v>117379.82842837954</v>
      </c>
      <c r="AX76" s="171"/>
      <c r="AY76" s="164">
        <v>76642.199407256296</v>
      </c>
      <c r="AZ76" s="173"/>
      <c r="BA76" s="164">
        <v>-166.37476337300859</v>
      </c>
      <c r="BB76" s="164">
        <v>18357.002131362646</v>
      </c>
      <c r="BC76" s="171">
        <v>0</v>
      </c>
      <c r="BD76" s="172">
        <f t="shared" si="5"/>
        <v>27960.179</v>
      </c>
      <c r="BE76" s="171">
        <f t="shared" si="6"/>
        <v>122793.00577524594</v>
      </c>
      <c r="BF76" s="171"/>
      <c r="BG76" s="164">
        <v>21677.09636293105</v>
      </c>
      <c r="BH76" s="173">
        <v>-2004.1233065739566</v>
      </c>
      <c r="BI76" s="173">
        <v>-1035.572599177272</v>
      </c>
      <c r="BJ76" s="164">
        <v>5850.9608244273568</v>
      </c>
      <c r="BK76" s="171">
        <v>0</v>
      </c>
      <c r="BL76" s="172">
        <f t="shared" si="7"/>
        <v>27960.179</v>
      </c>
      <c r="BM76" s="171">
        <f t="shared" si="8"/>
        <v>52448.540281607173</v>
      </c>
      <c r="BN76" s="171"/>
      <c r="BO76" s="164">
        <v>21288.660829429948</v>
      </c>
      <c r="BP76" s="173">
        <f t="shared" si="9"/>
        <v>-2004.1233065739566</v>
      </c>
      <c r="BQ76" s="173">
        <v>-529.63794499678045</v>
      </c>
      <c r="BR76" s="164">
        <v>6032.8238146987205</v>
      </c>
      <c r="BS76" s="171">
        <v>0</v>
      </c>
      <c r="BT76" s="172">
        <f t="shared" si="10"/>
        <v>27960.179</v>
      </c>
      <c r="BU76" s="171">
        <f t="shared" si="11"/>
        <v>52747.902392557931</v>
      </c>
      <c r="BV76" s="171"/>
      <c r="BW76" s="164">
        <v>21394.003570971356</v>
      </c>
      <c r="BX76" s="173">
        <f t="shared" si="12"/>
        <v>-2004.1233065739566</v>
      </c>
      <c r="BY76" s="173">
        <v>-25.588543449469945</v>
      </c>
      <c r="BZ76" s="164">
        <v>6237.6395159213635</v>
      </c>
      <c r="CA76" s="171">
        <v>0</v>
      </c>
      <c r="CB76" s="172">
        <f t="shared" si="13"/>
        <v>27960.179</v>
      </c>
      <c r="CC76" s="171">
        <f t="shared" si="14"/>
        <v>53562.110236869295</v>
      </c>
      <c r="CD76" s="213">
        <v>36567</v>
      </c>
      <c r="CE76" s="210">
        <f t="shared" si="15"/>
        <v>3385.6609977780013</v>
      </c>
      <c r="CF76" s="164">
        <f t="shared" si="16"/>
        <v>3209.9933937260244</v>
      </c>
      <c r="CG76" s="164">
        <f t="shared" si="17"/>
        <v>3358.0278878564263</v>
      </c>
      <c r="CH76" s="164">
        <f t="shared" si="18"/>
        <v>1434.3134597207093</v>
      </c>
      <c r="CI76" s="164">
        <f t="shared" si="19"/>
        <v>1442.500133797083</v>
      </c>
      <c r="CJ76" s="164">
        <f t="shared" si="20"/>
        <v>1464.7663258366642</v>
      </c>
      <c r="CK76" s="210">
        <f t="shared" si="21"/>
        <v>-175.66760405197692</v>
      </c>
      <c r="CL76" s="164">
        <f t="shared" si="22"/>
        <v>148.03449413040198</v>
      </c>
      <c r="CM76" s="164">
        <f t="shared" si="23"/>
        <v>-1923.7144281357171</v>
      </c>
      <c r="CN76" s="164">
        <f t="shared" si="24"/>
        <v>8.1866740763737198</v>
      </c>
      <c r="CO76" s="164">
        <f t="shared" si="25"/>
        <v>22.266192039581256</v>
      </c>
    </row>
    <row r="77" spans="1:93" ht="14.4" x14ac:dyDescent="0.3">
      <c r="A77" s="167">
        <v>208</v>
      </c>
      <c r="B77" s="166" t="s">
        <v>576</v>
      </c>
      <c r="C77" s="171"/>
      <c r="D77" s="171"/>
      <c r="E77" s="171"/>
      <c r="F77" s="171"/>
      <c r="G77" s="171"/>
      <c r="H77" s="171">
        <v>29439</v>
      </c>
      <c r="I77" s="171"/>
      <c r="J77" s="171"/>
      <c r="K77" s="171"/>
      <c r="L77" s="171"/>
      <c r="M77" s="171"/>
      <c r="N77" s="171">
        <v>30722</v>
      </c>
      <c r="O77" s="171"/>
      <c r="P77" s="171"/>
      <c r="Q77" s="171"/>
      <c r="R77" s="171"/>
      <c r="S77" s="171"/>
      <c r="T77" s="171">
        <v>30189</v>
      </c>
      <c r="U77" s="171"/>
      <c r="V77" s="171"/>
      <c r="W77" s="171"/>
      <c r="X77" s="171"/>
      <c r="Y77" s="171"/>
      <c r="Z77" s="171">
        <v>30873</v>
      </c>
      <c r="AA77" s="171"/>
      <c r="AB77" s="171"/>
      <c r="AC77" s="171"/>
      <c r="AD77" s="171"/>
      <c r="AE77" s="171"/>
      <c r="AF77" s="171">
        <v>31822</v>
      </c>
      <c r="AG77" s="171"/>
      <c r="AH77" s="175">
        <v>31906.265948952285</v>
      </c>
      <c r="AI77" s="173"/>
      <c r="AJ77" s="172">
        <v>205.6860749476711</v>
      </c>
      <c r="AK77" s="173">
        <v>6291.230000772618</v>
      </c>
      <c r="AL77" s="171">
        <v>0</v>
      </c>
      <c r="AM77" s="172">
        <v>-591.05399999999997</v>
      </c>
      <c r="AN77" s="171">
        <f t="shared" si="3"/>
        <v>37812.12802467258</v>
      </c>
      <c r="AP77" s="171"/>
      <c r="AQ77" s="175">
        <v>30114.54645441916</v>
      </c>
      <c r="AR77" s="173"/>
      <c r="AS77" s="172">
        <v>-160.15253337958828</v>
      </c>
      <c r="AT77" s="174">
        <v>6742.3880522199606</v>
      </c>
      <c r="AU77" s="171">
        <v>0</v>
      </c>
      <c r="AV77" s="172">
        <v>-498.88600000000002</v>
      </c>
      <c r="AW77" s="171">
        <f t="shared" si="4"/>
        <v>36197.895973259532</v>
      </c>
      <c r="AX77" s="171"/>
      <c r="AY77" s="164">
        <v>32446.068995254322</v>
      </c>
      <c r="AZ77" s="173"/>
      <c r="BA77" s="164">
        <v>-49.327612641345162</v>
      </c>
      <c r="BB77" s="164">
        <v>7328.6762116580912</v>
      </c>
      <c r="BC77" s="171">
        <v>0</v>
      </c>
      <c r="BD77" s="172">
        <f t="shared" si="5"/>
        <v>-498.88600000000002</v>
      </c>
      <c r="BE77" s="171">
        <f t="shared" si="6"/>
        <v>39226.531594271073</v>
      </c>
      <c r="BF77" s="171"/>
      <c r="BG77" s="164">
        <v>11901.264289189759</v>
      </c>
      <c r="BH77" s="173">
        <v>1832.6847877976652</v>
      </c>
      <c r="BI77" s="173">
        <v>878.28653507676711</v>
      </c>
      <c r="BJ77" s="164">
        <v>2315.0875411316388</v>
      </c>
      <c r="BK77" s="171">
        <v>0</v>
      </c>
      <c r="BL77" s="172">
        <f t="shared" si="7"/>
        <v>-498.88600000000002</v>
      </c>
      <c r="BM77" s="171">
        <f t="shared" si="8"/>
        <v>16428.437153195831</v>
      </c>
      <c r="BN77" s="171"/>
      <c r="BO77" s="164">
        <v>11384.848789465708</v>
      </c>
      <c r="BP77" s="173">
        <f t="shared" si="9"/>
        <v>1832.6847877976652</v>
      </c>
      <c r="BQ77" s="173">
        <v>677.85077911751648</v>
      </c>
      <c r="BR77" s="164">
        <v>2383.9384100337729</v>
      </c>
      <c r="BS77" s="171">
        <v>0</v>
      </c>
      <c r="BT77" s="172">
        <f t="shared" si="10"/>
        <v>-498.88600000000002</v>
      </c>
      <c r="BU77" s="171">
        <f t="shared" si="11"/>
        <v>15780.436766414661</v>
      </c>
      <c r="BV77" s="171"/>
      <c r="BW77" s="164">
        <v>10911.519576509903</v>
      </c>
      <c r="BX77" s="173">
        <f t="shared" si="12"/>
        <v>1832.6847877976652</v>
      </c>
      <c r="BY77" s="173">
        <v>476.77572727259206</v>
      </c>
      <c r="BZ77" s="164">
        <v>2460.0585650458561</v>
      </c>
      <c r="CA77" s="171">
        <v>0</v>
      </c>
      <c r="CB77" s="172">
        <f t="shared" si="13"/>
        <v>-498.88600000000002</v>
      </c>
      <c r="CC77" s="171">
        <f t="shared" si="14"/>
        <v>15182.152656626016</v>
      </c>
      <c r="CD77" s="213">
        <v>12400</v>
      </c>
      <c r="CE77" s="210">
        <f t="shared" si="15"/>
        <v>3049.365163280047</v>
      </c>
      <c r="CF77" s="164">
        <f t="shared" si="16"/>
        <v>2919.1851591338332</v>
      </c>
      <c r="CG77" s="164">
        <f t="shared" si="17"/>
        <v>3163.4299672799252</v>
      </c>
      <c r="CH77" s="164">
        <f t="shared" si="18"/>
        <v>1324.8739639674059</v>
      </c>
      <c r="CI77" s="164">
        <f t="shared" si="19"/>
        <v>1272.6158682592468</v>
      </c>
      <c r="CJ77" s="164">
        <f t="shared" si="20"/>
        <v>1224.3671497279045</v>
      </c>
      <c r="CK77" s="210">
        <f t="shared" si="21"/>
        <v>-130.18000414621383</v>
      </c>
      <c r="CL77" s="164">
        <f t="shared" si="22"/>
        <v>244.24480814609205</v>
      </c>
      <c r="CM77" s="164">
        <f t="shared" si="23"/>
        <v>-1838.5560033125194</v>
      </c>
      <c r="CN77" s="164">
        <f t="shared" si="24"/>
        <v>-52.25809570815909</v>
      </c>
      <c r="CO77" s="164">
        <f t="shared" si="25"/>
        <v>-48.24871853134232</v>
      </c>
    </row>
    <row r="78" spans="1:93" ht="14.4" x14ac:dyDescent="0.3">
      <c r="A78" s="167">
        <v>211</v>
      </c>
      <c r="B78" s="166" t="s">
        <v>575</v>
      </c>
      <c r="C78" s="171"/>
      <c r="D78" s="171"/>
      <c r="E78" s="171"/>
      <c r="F78" s="171"/>
      <c r="G78" s="171"/>
      <c r="H78" s="171">
        <v>36036</v>
      </c>
      <c r="I78" s="171"/>
      <c r="J78" s="171"/>
      <c r="K78" s="171"/>
      <c r="L78" s="171"/>
      <c r="M78" s="171"/>
      <c r="N78" s="171">
        <v>38585</v>
      </c>
      <c r="O78" s="171"/>
      <c r="P78" s="171"/>
      <c r="Q78" s="171"/>
      <c r="R78" s="171"/>
      <c r="S78" s="171"/>
      <c r="T78" s="171">
        <v>38279</v>
      </c>
      <c r="U78" s="171"/>
      <c r="V78" s="171"/>
      <c r="W78" s="171"/>
      <c r="X78" s="171"/>
      <c r="Y78" s="171"/>
      <c r="Z78" s="171">
        <v>37444</v>
      </c>
      <c r="AA78" s="171"/>
      <c r="AB78" s="171"/>
      <c r="AC78" s="171"/>
      <c r="AD78" s="171"/>
      <c r="AE78" s="171"/>
      <c r="AF78" s="171">
        <v>38573</v>
      </c>
      <c r="AG78" s="171"/>
      <c r="AH78" s="175">
        <v>43421.879495159024</v>
      </c>
      <c r="AI78" s="173"/>
      <c r="AJ78" s="172">
        <v>658.47536051809197</v>
      </c>
      <c r="AK78" s="173">
        <v>11401.691690927635</v>
      </c>
      <c r="AL78" s="171">
        <v>0</v>
      </c>
      <c r="AM78" s="172">
        <v>-3948.5450000000001</v>
      </c>
      <c r="AN78" s="171">
        <f t="shared" ref="AN78:AN141" si="26">SUM(AH78:AM78)</f>
        <v>51533.501546604748</v>
      </c>
      <c r="AP78" s="171"/>
      <c r="AQ78" s="175">
        <v>37377.172616871329</v>
      </c>
      <c r="AR78" s="173"/>
      <c r="AS78" s="172">
        <v>-513.07821617110903</v>
      </c>
      <c r="AT78" s="174">
        <v>12333.244608036797</v>
      </c>
      <c r="AU78" s="171">
        <v>0</v>
      </c>
      <c r="AV78" s="172">
        <v>-4373.7510000000002</v>
      </c>
      <c r="AW78" s="171">
        <f t="shared" ref="AW78:AW141" si="27">SUM(AQ78:AV78)</f>
        <v>44823.588008737017</v>
      </c>
      <c r="AX78" s="171"/>
      <c r="AY78" s="164">
        <v>39889.214256206811</v>
      </c>
      <c r="AZ78" s="173"/>
      <c r="BA78" s="164">
        <v>-159.04668260285467</v>
      </c>
      <c r="BB78" s="164">
        <v>13545.592562269152</v>
      </c>
      <c r="BC78" s="171">
        <v>0</v>
      </c>
      <c r="BD78" s="172">
        <f t="shared" ref="BD78:BD141" si="28">AV78</f>
        <v>-4373.7510000000002</v>
      </c>
      <c r="BE78" s="171">
        <f t="shared" ref="BE78:BE141" si="29">SUM(AY78:BD78)</f>
        <v>48902.009135873101</v>
      </c>
      <c r="BF78" s="171"/>
      <c r="BG78" s="164">
        <v>21413.31263979233</v>
      </c>
      <c r="BH78" s="173">
        <v>6708.3104687598443</v>
      </c>
      <c r="BI78" s="173">
        <v>4411.0220479853097</v>
      </c>
      <c r="BJ78" s="164">
        <v>4335.7982807129492</v>
      </c>
      <c r="BK78" s="171">
        <v>0</v>
      </c>
      <c r="BL78" s="172">
        <f t="shared" ref="BL78:BL141" si="30">BD78</f>
        <v>-4373.7510000000002</v>
      </c>
      <c r="BM78" s="171">
        <f t="shared" ref="BM78:BM141" si="31">SUM(BG78:BL78)</f>
        <v>32494.692437250433</v>
      </c>
      <c r="BN78" s="171"/>
      <c r="BO78" s="164">
        <v>20937.866731044356</v>
      </c>
      <c r="BP78" s="173">
        <f t="shared" ref="BP78:BP141" si="32">BH78</f>
        <v>6708.3104687598443</v>
      </c>
      <c r="BQ78" s="173">
        <v>3890.3093510118188</v>
      </c>
      <c r="BR78" s="164">
        <v>4472.3330454804063</v>
      </c>
      <c r="BS78" s="171">
        <v>0</v>
      </c>
      <c r="BT78" s="172">
        <f t="shared" ref="BT78:BT141" si="33">BL78</f>
        <v>-4373.7510000000002</v>
      </c>
      <c r="BU78" s="171">
        <f t="shared" ref="BU78:BU141" si="34">SUM(BO78:BT78)</f>
        <v>31635.068596296431</v>
      </c>
      <c r="BV78" s="171"/>
      <c r="BW78" s="164">
        <v>21338.732879849136</v>
      </c>
      <c r="BX78" s="173">
        <f t="shared" ref="BX78:BX141" si="35">BP78</f>
        <v>6708.3104687598443</v>
      </c>
      <c r="BY78" s="173">
        <v>3367.9358251946906</v>
      </c>
      <c r="BZ78" s="164">
        <v>4629.3867390693185</v>
      </c>
      <c r="CA78" s="171">
        <v>0</v>
      </c>
      <c r="CB78" s="172">
        <f t="shared" ref="CB78:CB141" si="36">BT78</f>
        <v>-4373.7510000000002</v>
      </c>
      <c r="CC78" s="171">
        <f t="shared" ref="CC78:CC141" si="37">SUM(BW78:CB78)</f>
        <v>31670.614912872992</v>
      </c>
      <c r="CD78" s="213">
        <v>32214</v>
      </c>
      <c r="CE78" s="210">
        <f t="shared" ref="CE78:CE141" si="38">AN78*1000/CD78</f>
        <v>1599.7237706154078</v>
      </c>
      <c r="CF78" s="164">
        <f t="shared" ref="CF78:CF141" si="39">AW78*1000/CD78</f>
        <v>1391.4319242794134</v>
      </c>
      <c r="CG78" s="164">
        <f t="shared" ref="CG78:CG141" si="40">BE78*1000/CD78</f>
        <v>1518.0359202791674</v>
      </c>
      <c r="CH78" s="164">
        <f t="shared" ref="CH78:CH141" si="41">BM78*1000/CD78</f>
        <v>1008.7133680154725</v>
      </c>
      <c r="CI78" s="164">
        <f t="shared" ref="CI78:CI141" si="42">BU78*1000/CD78</f>
        <v>982.02857752208445</v>
      </c>
      <c r="CJ78" s="164">
        <f t="shared" ref="CJ78:CJ141" si="43">CC78*1000/CD78</f>
        <v>983.13202063925598</v>
      </c>
      <c r="CK78" s="210">
        <f t="shared" ref="CK78:CK141" si="44">CF78-CE78</f>
        <v>-208.29184633599448</v>
      </c>
      <c r="CL78" s="164">
        <f t="shared" ref="CL78:CL141" si="45">CG78-CF78</f>
        <v>126.60399599975403</v>
      </c>
      <c r="CM78" s="164">
        <f t="shared" ref="CM78:CM141" si="46">CH78-CG78</f>
        <v>-509.32255226369489</v>
      </c>
      <c r="CN78" s="164">
        <f t="shared" ref="CN78:CN141" si="47">CI78-CH78</f>
        <v>-26.68479049338805</v>
      </c>
      <c r="CO78" s="164">
        <f t="shared" ref="CO78:CO141" si="48">CJ78-CI78</f>
        <v>1.1034431171715369</v>
      </c>
    </row>
    <row r="79" spans="1:93" ht="14.4" x14ac:dyDescent="0.3">
      <c r="A79" s="167">
        <v>213</v>
      </c>
      <c r="B79" s="166" t="s">
        <v>574</v>
      </c>
      <c r="C79" s="171"/>
      <c r="D79" s="171"/>
      <c r="E79" s="171"/>
      <c r="F79" s="171"/>
      <c r="G79" s="171"/>
      <c r="H79" s="171">
        <v>19200</v>
      </c>
      <c r="I79" s="171"/>
      <c r="J79" s="171"/>
      <c r="K79" s="171"/>
      <c r="L79" s="171"/>
      <c r="M79" s="171"/>
      <c r="N79" s="171">
        <v>19577</v>
      </c>
      <c r="O79" s="171"/>
      <c r="P79" s="171"/>
      <c r="Q79" s="171"/>
      <c r="R79" s="171"/>
      <c r="S79" s="171"/>
      <c r="T79" s="171">
        <v>18676</v>
      </c>
      <c r="U79" s="171"/>
      <c r="V79" s="171"/>
      <c r="W79" s="171"/>
      <c r="X79" s="171"/>
      <c r="Y79" s="171"/>
      <c r="Z79" s="171">
        <v>18116</v>
      </c>
      <c r="AA79" s="171"/>
      <c r="AB79" s="171"/>
      <c r="AC79" s="171"/>
      <c r="AD79" s="171"/>
      <c r="AE79" s="171"/>
      <c r="AF79" s="171">
        <v>18372</v>
      </c>
      <c r="AG79" s="171"/>
      <c r="AH79" s="175">
        <v>17326.419519183022</v>
      </c>
      <c r="AI79" s="173"/>
      <c r="AJ79" s="172">
        <v>91.864987301166735</v>
      </c>
      <c r="AK79" s="173">
        <v>3145.246222998348</v>
      </c>
      <c r="AL79" s="171">
        <v>0</v>
      </c>
      <c r="AM79" s="172">
        <v>-520.87800000000004</v>
      </c>
      <c r="AN79" s="171">
        <f t="shared" si="26"/>
        <v>20042.652729482536</v>
      </c>
      <c r="AP79" s="171"/>
      <c r="AQ79" s="175">
        <v>16561.037125902549</v>
      </c>
      <c r="AR79" s="173"/>
      <c r="AS79" s="172">
        <v>-70.0157712926908</v>
      </c>
      <c r="AT79" s="174">
        <v>3347.0478590127805</v>
      </c>
      <c r="AU79" s="171">
        <v>0</v>
      </c>
      <c r="AV79" s="172">
        <v>-718.93399999999997</v>
      </c>
      <c r="AW79" s="171">
        <f t="shared" si="27"/>
        <v>19119.135213622634</v>
      </c>
      <c r="AX79" s="171"/>
      <c r="AY79" s="164">
        <v>16541.519863184676</v>
      </c>
      <c r="AZ79" s="173"/>
      <c r="BA79" s="164">
        <v>-21.30386359986074</v>
      </c>
      <c r="BB79" s="164">
        <v>3617.7383206163395</v>
      </c>
      <c r="BC79" s="171">
        <v>0</v>
      </c>
      <c r="BD79" s="172">
        <f t="shared" si="28"/>
        <v>-718.93399999999997</v>
      </c>
      <c r="BE79" s="171">
        <f t="shared" si="29"/>
        <v>19419.020320201154</v>
      </c>
      <c r="BF79" s="171"/>
      <c r="BG79" s="164">
        <v>1178.0227268729643</v>
      </c>
      <c r="BH79" s="173">
        <v>449.64097779507046</v>
      </c>
      <c r="BI79" s="173">
        <v>500.11124560117975</v>
      </c>
      <c r="BJ79" s="164">
        <v>1161.0169605552264</v>
      </c>
      <c r="BK79" s="171">
        <v>0</v>
      </c>
      <c r="BL79" s="172">
        <f t="shared" si="30"/>
        <v>-718.93399999999997</v>
      </c>
      <c r="BM79" s="171">
        <f t="shared" si="31"/>
        <v>2569.8579108244412</v>
      </c>
      <c r="BN79" s="171"/>
      <c r="BO79" s="164">
        <v>1211.0958090202269</v>
      </c>
      <c r="BP79" s="173">
        <f t="shared" si="32"/>
        <v>449.64097779507046</v>
      </c>
      <c r="BQ79" s="173">
        <v>414.24715401605579</v>
      </c>
      <c r="BR79" s="164">
        <v>1190.8895546037047</v>
      </c>
      <c r="BS79" s="171">
        <v>0</v>
      </c>
      <c r="BT79" s="172">
        <f t="shared" si="33"/>
        <v>-718.93399999999997</v>
      </c>
      <c r="BU79" s="171">
        <f t="shared" si="34"/>
        <v>2546.9394954350582</v>
      </c>
      <c r="BV79" s="171"/>
      <c r="BW79" s="164">
        <v>854.1340604606778</v>
      </c>
      <c r="BX79" s="173">
        <f t="shared" si="35"/>
        <v>449.64097779507046</v>
      </c>
      <c r="BY79" s="173">
        <v>328.10919632248812</v>
      </c>
      <c r="BZ79" s="164">
        <v>1224.1238295191433</v>
      </c>
      <c r="CA79" s="171">
        <v>0</v>
      </c>
      <c r="CB79" s="172">
        <f t="shared" si="36"/>
        <v>-718.93399999999997</v>
      </c>
      <c r="CC79" s="171">
        <f t="shared" si="37"/>
        <v>2137.07406409738</v>
      </c>
      <c r="CD79" s="213">
        <v>5312</v>
      </c>
      <c r="CE79" s="210">
        <f t="shared" si="38"/>
        <v>3773.0897457610195</v>
      </c>
      <c r="CF79" s="164">
        <f t="shared" si="39"/>
        <v>3599.2347917211282</v>
      </c>
      <c r="CG79" s="164">
        <f t="shared" si="40"/>
        <v>3655.689066302928</v>
      </c>
      <c r="CH79" s="164">
        <f t="shared" si="41"/>
        <v>483.78349224857703</v>
      </c>
      <c r="CI79" s="164">
        <f t="shared" si="42"/>
        <v>479.46903152015403</v>
      </c>
      <c r="CJ79" s="164">
        <f t="shared" si="43"/>
        <v>402.31062953640435</v>
      </c>
      <c r="CK79" s="210">
        <f t="shared" si="44"/>
        <v>-173.85495403989125</v>
      </c>
      <c r="CL79" s="164">
        <f t="shared" si="45"/>
        <v>56.454274581799837</v>
      </c>
      <c r="CM79" s="164">
        <f t="shared" si="46"/>
        <v>-3171.9055740543508</v>
      </c>
      <c r="CN79" s="164">
        <f t="shared" si="47"/>
        <v>-4.3144607284230005</v>
      </c>
      <c r="CO79" s="164">
        <f t="shared" si="48"/>
        <v>-77.158401983749684</v>
      </c>
    </row>
    <row r="80" spans="1:93" x14ac:dyDescent="0.25">
      <c r="A80" s="167">
        <v>214</v>
      </c>
      <c r="B80" s="166" t="s">
        <v>573</v>
      </c>
      <c r="C80" s="171"/>
      <c r="D80" s="171"/>
      <c r="E80" s="171"/>
      <c r="F80" s="171"/>
      <c r="G80" s="171"/>
      <c r="H80" s="171">
        <v>30619</v>
      </c>
      <c r="I80" s="171"/>
      <c r="J80" s="171"/>
      <c r="K80" s="171"/>
      <c r="L80" s="171"/>
      <c r="M80" s="171"/>
      <c r="N80" s="171">
        <v>31627</v>
      </c>
      <c r="O80" s="171"/>
      <c r="P80" s="171"/>
      <c r="Q80" s="171"/>
      <c r="R80" s="171"/>
      <c r="S80" s="171"/>
      <c r="T80" s="171">
        <v>31664</v>
      </c>
      <c r="U80" s="171"/>
      <c r="V80" s="171"/>
      <c r="W80" s="171"/>
      <c r="X80" s="171"/>
      <c r="Y80" s="171"/>
      <c r="Z80" s="171">
        <v>31797</v>
      </c>
      <c r="AA80" s="171"/>
      <c r="AB80" s="171"/>
      <c r="AC80" s="171"/>
      <c r="AD80" s="171"/>
      <c r="AE80" s="171"/>
      <c r="AF80" s="171">
        <v>32269</v>
      </c>
      <c r="AG80" s="171"/>
      <c r="AH80" s="175">
        <v>29441.199219883543</v>
      </c>
      <c r="AI80" s="173"/>
      <c r="AJ80" s="172">
        <v>229.31677274595683</v>
      </c>
      <c r="AK80" s="173">
        <v>7223.0292665842335</v>
      </c>
      <c r="AL80" s="171">
        <v>0</v>
      </c>
      <c r="AM80" s="172">
        <v>8.82</v>
      </c>
      <c r="AN80" s="171">
        <f t="shared" si="26"/>
        <v>36902.365259213737</v>
      </c>
      <c r="AO80" s="164"/>
      <c r="AP80" s="171"/>
      <c r="AQ80" s="175">
        <v>28917.859798736685</v>
      </c>
      <c r="AR80" s="173"/>
      <c r="AS80" s="172">
        <v>-177.618321825961</v>
      </c>
      <c r="AT80" s="174">
        <v>7714.6628213247213</v>
      </c>
      <c r="AU80" s="171">
        <v>0</v>
      </c>
      <c r="AV80" s="172">
        <v>-363.363</v>
      </c>
      <c r="AW80" s="171">
        <f t="shared" si="27"/>
        <v>36091.541298235446</v>
      </c>
      <c r="AX80" s="171"/>
      <c r="AY80" s="164">
        <v>29673.080396561159</v>
      </c>
      <c r="AZ80" s="173"/>
      <c r="BA80" s="164">
        <v>-54.680512725876405</v>
      </c>
      <c r="BB80" s="164">
        <v>8362.9163233833406</v>
      </c>
      <c r="BC80" s="171">
        <v>0</v>
      </c>
      <c r="BD80" s="172">
        <f t="shared" si="28"/>
        <v>-363.363</v>
      </c>
      <c r="BE80" s="171">
        <f t="shared" si="29"/>
        <v>37617.953207218627</v>
      </c>
      <c r="BF80" s="171"/>
      <c r="BG80" s="164">
        <v>7696.265811466762</v>
      </c>
      <c r="BH80" s="173">
        <v>-859.19402358911111</v>
      </c>
      <c r="BI80" s="173">
        <v>130.80295223734913</v>
      </c>
      <c r="BJ80" s="164">
        <v>2671.517630765577</v>
      </c>
      <c r="BK80" s="171">
        <v>0</v>
      </c>
      <c r="BL80" s="172">
        <f t="shared" si="30"/>
        <v>-363.363</v>
      </c>
      <c r="BM80" s="171">
        <f t="shared" si="31"/>
        <v>9276.0293708805766</v>
      </c>
      <c r="BN80" s="171"/>
      <c r="BO80" s="164">
        <v>7845.3864010048746</v>
      </c>
      <c r="BP80" s="173">
        <f t="shared" si="32"/>
        <v>-859.19402358911111</v>
      </c>
      <c r="BQ80" s="173">
        <v>37.504105778026045</v>
      </c>
      <c r="BR80" s="164">
        <v>2747.2977989626761</v>
      </c>
      <c r="BS80" s="171">
        <v>0</v>
      </c>
      <c r="BT80" s="172">
        <f t="shared" si="33"/>
        <v>-363.363</v>
      </c>
      <c r="BU80" s="171">
        <f t="shared" si="34"/>
        <v>9407.6312821564661</v>
      </c>
      <c r="BV80" s="171"/>
      <c r="BW80" s="164">
        <v>7729.241550355835</v>
      </c>
      <c r="BX80" s="173">
        <f t="shared" si="35"/>
        <v>-859.19402358911111</v>
      </c>
      <c r="BY80" s="173">
        <v>21.993822597578863</v>
      </c>
      <c r="BZ80" s="164">
        <v>2830.0778860630589</v>
      </c>
      <c r="CA80" s="171">
        <v>0</v>
      </c>
      <c r="CB80" s="172">
        <f t="shared" si="36"/>
        <v>-363.363</v>
      </c>
      <c r="CC80" s="171">
        <f t="shared" si="37"/>
        <v>9358.7562354273632</v>
      </c>
      <c r="CD80" s="213">
        <v>12758</v>
      </c>
      <c r="CE80" s="210">
        <f t="shared" si="38"/>
        <v>2892.4882629890058</v>
      </c>
      <c r="CF80" s="164">
        <f t="shared" si="39"/>
        <v>2828.934103953241</v>
      </c>
      <c r="CG80" s="164">
        <f t="shared" si="40"/>
        <v>2948.5776146119006</v>
      </c>
      <c r="CH80" s="164">
        <f t="shared" si="41"/>
        <v>727.07551112091051</v>
      </c>
      <c r="CI80" s="164">
        <f t="shared" si="42"/>
        <v>737.39075734099902</v>
      </c>
      <c r="CJ80" s="164">
        <f t="shared" si="43"/>
        <v>733.55982406547753</v>
      </c>
      <c r="CK80" s="210">
        <f t="shared" si="44"/>
        <v>-63.554159035764769</v>
      </c>
      <c r="CL80" s="164">
        <f t="shared" si="45"/>
        <v>119.64351065865958</v>
      </c>
      <c r="CM80" s="164">
        <f t="shared" si="46"/>
        <v>-2221.5021034909901</v>
      </c>
      <c r="CN80" s="164">
        <f t="shared" si="47"/>
        <v>10.315246220088511</v>
      </c>
      <c r="CO80" s="164">
        <f t="shared" si="48"/>
        <v>-3.8309332755214882</v>
      </c>
    </row>
    <row r="81" spans="1:93" ht="14.4" x14ac:dyDescent="0.3">
      <c r="A81" s="167">
        <v>216</v>
      </c>
      <c r="B81" s="166" t="s">
        <v>572</v>
      </c>
      <c r="C81" s="171"/>
      <c r="D81" s="171"/>
      <c r="E81" s="171"/>
      <c r="F81" s="171"/>
      <c r="G81" s="171"/>
      <c r="H81" s="171">
        <v>6179</v>
      </c>
      <c r="I81" s="171"/>
      <c r="J81" s="171"/>
      <c r="K81" s="171"/>
      <c r="L81" s="171"/>
      <c r="M81" s="171"/>
      <c r="N81" s="171">
        <v>6414</v>
      </c>
      <c r="O81" s="171"/>
      <c r="P81" s="171"/>
      <c r="Q81" s="171"/>
      <c r="R81" s="171"/>
      <c r="S81" s="171"/>
      <c r="T81" s="171">
        <v>5963</v>
      </c>
      <c r="U81" s="171"/>
      <c r="V81" s="171"/>
      <c r="W81" s="171"/>
      <c r="X81" s="171"/>
      <c r="Y81" s="171"/>
      <c r="Z81" s="171">
        <v>5907</v>
      </c>
      <c r="AA81" s="171"/>
      <c r="AB81" s="171"/>
      <c r="AC81" s="171"/>
      <c r="AD81" s="171"/>
      <c r="AE81" s="171"/>
      <c r="AF81" s="171">
        <v>5729</v>
      </c>
      <c r="AG81" s="171"/>
      <c r="AH81" s="175">
        <v>5577.9670563158115</v>
      </c>
      <c r="AI81" s="173"/>
      <c r="AJ81" s="172">
        <v>20.040286460424962</v>
      </c>
      <c r="AK81" s="173">
        <v>852.50390196205728</v>
      </c>
      <c r="AL81" s="171">
        <v>190</v>
      </c>
      <c r="AM81" s="172">
        <v>-313.25599999999997</v>
      </c>
      <c r="AN81" s="171">
        <f t="shared" si="26"/>
        <v>6327.2552447382932</v>
      </c>
      <c r="AP81" s="171"/>
      <c r="AQ81" s="175">
        <v>5392.8869102674298</v>
      </c>
      <c r="AR81" s="173"/>
      <c r="AS81" s="172">
        <v>-15.234803296337159</v>
      </c>
      <c r="AT81" s="174">
        <v>906.02607890637239</v>
      </c>
      <c r="AU81" s="171">
        <v>0</v>
      </c>
      <c r="AV81" s="172">
        <v>-342.97399999999999</v>
      </c>
      <c r="AW81" s="171">
        <f t="shared" si="27"/>
        <v>5940.7041858774646</v>
      </c>
      <c r="AX81" s="171"/>
      <c r="AY81" s="164">
        <v>5758.1892547721436</v>
      </c>
      <c r="AZ81" s="173"/>
      <c r="BA81" s="164">
        <v>-4.6226366363511477</v>
      </c>
      <c r="BB81" s="164">
        <v>977.24103704060076</v>
      </c>
      <c r="BC81" s="171">
        <v>0</v>
      </c>
      <c r="BD81" s="172">
        <f t="shared" si="28"/>
        <v>-342.97399999999999</v>
      </c>
      <c r="BE81" s="171">
        <f t="shared" si="29"/>
        <v>6387.8336551763932</v>
      </c>
      <c r="BF81" s="171"/>
      <c r="BG81" s="164">
        <v>1099.6724002650647</v>
      </c>
      <c r="BH81" s="173">
        <v>232.43914093927313</v>
      </c>
      <c r="BI81" s="173">
        <v>75.585982057605165</v>
      </c>
      <c r="BJ81" s="164">
        <v>313.35047921623988</v>
      </c>
      <c r="BK81" s="171">
        <v>0</v>
      </c>
      <c r="BL81" s="172">
        <f t="shared" si="30"/>
        <v>-342.97399999999999</v>
      </c>
      <c r="BM81" s="171">
        <f t="shared" si="31"/>
        <v>1378.0740024781828</v>
      </c>
      <c r="BN81" s="171"/>
      <c r="BO81" s="164">
        <v>1057.8922015003577</v>
      </c>
      <c r="BP81" s="173">
        <f t="shared" si="32"/>
        <v>232.43914093927313</v>
      </c>
      <c r="BQ81" s="173">
        <v>54.200780030662543</v>
      </c>
      <c r="BR81" s="164">
        <v>321.67083282108013</v>
      </c>
      <c r="BS81" s="171">
        <v>0</v>
      </c>
      <c r="BT81" s="172">
        <f t="shared" si="33"/>
        <v>-342.97399999999999</v>
      </c>
      <c r="BU81" s="171">
        <f t="shared" si="34"/>
        <v>1323.2289552913737</v>
      </c>
      <c r="BV81" s="171"/>
      <c r="BW81" s="164">
        <v>1060.1643311157054</v>
      </c>
      <c r="BX81" s="173">
        <f t="shared" si="35"/>
        <v>232.43914093927313</v>
      </c>
      <c r="BY81" s="173">
        <v>32.747369257208113</v>
      </c>
      <c r="BZ81" s="164">
        <v>330.64260463634088</v>
      </c>
      <c r="CA81" s="171">
        <v>0</v>
      </c>
      <c r="CB81" s="172">
        <f t="shared" si="36"/>
        <v>-342.97399999999999</v>
      </c>
      <c r="CC81" s="171">
        <f t="shared" si="37"/>
        <v>1313.0194459485276</v>
      </c>
      <c r="CD81" s="213">
        <v>1323</v>
      </c>
      <c r="CE81" s="210">
        <f t="shared" si="38"/>
        <v>4782.5058539216125</v>
      </c>
      <c r="CF81" s="164">
        <f t="shared" si="39"/>
        <v>4490.3281828249919</v>
      </c>
      <c r="CG81" s="164">
        <f t="shared" si="40"/>
        <v>4828.2945239428527</v>
      </c>
      <c r="CH81" s="164">
        <f t="shared" si="41"/>
        <v>1041.6281197869862</v>
      </c>
      <c r="CI81" s="164">
        <f t="shared" si="42"/>
        <v>1000.1730576654373</v>
      </c>
      <c r="CJ81" s="164">
        <f t="shared" si="43"/>
        <v>992.45611938664217</v>
      </c>
      <c r="CK81" s="210">
        <f t="shared" si="44"/>
        <v>-292.17767109662054</v>
      </c>
      <c r="CL81" s="164">
        <f t="shared" si="45"/>
        <v>337.96634111786079</v>
      </c>
      <c r="CM81" s="164">
        <f t="shared" si="46"/>
        <v>-3786.6664041558665</v>
      </c>
      <c r="CN81" s="164">
        <f t="shared" si="47"/>
        <v>-41.455062121548849</v>
      </c>
      <c r="CO81" s="164">
        <f t="shared" si="48"/>
        <v>-7.716938278795169</v>
      </c>
    </row>
    <row r="82" spans="1:93" ht="14.4" x14ac:dyDescent="0.3">
      <c r="A82" s="167">
        <v>217</v>
      </c>
      <c r="B82" s="166" t="s">
        <v>571</v>
      </c>
      <c r="C82" s="171"/>
      <c r="D82" s="171"/>
      <c r="E82" s="171"/>
      <c r="F82" s="171"/>
      <c r="G82" s="171"/>
      <c r="H82" s="171">
        <v>12824</v>
      </c>
      <c r="I82" s="171"/>
      <c r="J82" s="171"/>
      <c r="K82" s="171"/>
      <c r="L82" s="171"/>
      <c r="M82" s="171"/>
      <c r="N82" s="171">
        <v>13214</v>
      </c>
      <c r="O82" s="171"/>
      <c r="P82" s="171"/>
      <c r="Q82" s="171"/>
      <c r="R82" s="171"/>
      <c r="S82" s="171"/>
      <c r="T82" s="171">
        <v>13531</v>
      </c>
      <c r="U82" s="171"/>
      <c r="V82" s="171"/>
      <c r="W82" s="171"/>
      <c r="X82" s="171"/>
      <c r="Y82" s="171"/>
      <c r="Z82" s="171">
        <v>13339</v>
      </c>
      <c r="AA82" s="171"/>
      <c r="AB82" s="171"/>
      <c r="AC82" s="171"/>
      <c r="AD82" s="171"/>
      <c r="AE82" s="171"/>
      <c r="AF82" s="171">
        <v>13702</v>
      </c>
      <c r="AG82" s="171"/>
      <c r="AH82" s="175">
        <v>13744.469478343584</v>
      </c>
      <c r="AI82" s="173"/>
      <c r="AJ82" s="172">
        <v>89.947052360511364</v>
      </c>
      <c r="AK82" s="173">
        <v>2806.9106192087688</v>
      </c>
      <c r="AL82" s="171">
        <v>0</v>
      </c>
      <c r="AM82" s="172">
        <v>-28.102</v>
      </c>
      <c r="AN82" s="171">
        <f t="shared" si="26"/>
        <v>16613.225149912865</v>
      </c>
      <c r="AP82" s="171"/>
      <c r="AQ82" s="175">
        <v>13022.435945504525</v>
      </c>
      <c r="AR82" s="173"/>
      <c r="AS82" s="172">
        <v>-69.814705542801164</v>
      </c>
      <c r="AT82" s="174">
        <v>3012.5942684013344</v>
      </c>
      <c r="AU82" s="171">
        <v>0</v>
      </c>
      <c r="AV82" s="172">
        <v>-232.631</v>
      </c>
      <c r="AW82" s="171">
        <f t="shared" si="27"/>
        <v>15732.584508363057</v>
      </c>
      <c r="AX82" s="171"/>
      <c r="AY82" s="164">
        <v>13798.218608993333</v>
      </c>
      <c r="AZ82" s="173"/>
      <c r="BA82" s="164">
        <v>-21.556247575591605</v>
      </c>
      <c r="BB82" s="164">
        <v>3276.7962453821515</v>
      </c>
      <c r="BC82" s="171">
        <v>0</v>
      </c>
      <c r="BD82" s="172">
        <f t="shared" si="28"/>
        <v>-232.631</v>
      </c>
      <c r="BE82" s="171">
        <f t="shared" si="29"/>
        <v>16820.827606799892</v>
      </c>
      <c r="BF82" s="171"/>
      <c r="BG82" s="164">
        <v>5233.442725516019</v>
      </c>
      <c r="BH82" s="173">
        <v>-187.10507181367211</v>
      </c>
      <c r="BI82" s="173">
        <v>-509.05791495896926</v>
      </c>
      <c r="BJ82" s="164">
        <v>1043.6082415915644</v>
      </c>
      <c r="BK82" s="171">
        <v>0</v>
      </c>
      <c r="BL82" s="172">
        <f t="shared" si="30"/>
        <v>-232.631</v>
      </c>
      <c r="BM82" s="171">
        <f t="shared" si="31"/>
        <v>5348.2569803349415</v>
      </c>
      <c r="BN82" s="171"/>
      <c r="BO82" s="164">
        <v>5345.1028979473731</v>
      </c>
      <c r="BP82" s="173">
        <f t="shared" si="32"/>
        <v>-187.10507181367211</v>
      </c>
      <c r="BQ82" s="173">
        <v>-433.98472236500879</v>
      </c>
      <c r="BR82" s="164">
        <v>1074.7151970968628</v>
      </c>
      <c r="BS82" s="171">
        <v>0</v>
      </c>
      <c r="BT82" s="172">
        <f t="shared" si="33"/>
        <v>-232.631</v>
      </c>
      <c r="BU82" s="171">
        <f t="shared" si="34"/>
        <v>5566.0973008655546</v>
      </c>
      <c r="BV82" s="171"/>
      <c r="BW82" s="164">
        <v>5426.745871165389</v>
      </c>
      <c r="BX82" s="173">
        <f t="shared" si="35"/>
        <v>-187.10507181367211</v>
      </c>
      <c r="BY82" s="173">
        <v>-359.19127327715069</v>
      </c>
      <c r="BZ82" s="164">
        <v>1109.2734828580781</v>
      </c>
      <c r="CA82" s="171">
        <v>0</v>
      </c>
      <c r="CB82" s="172">
        <f t="shared" si="36"/>
        <v>-232.631</v>
      </c>
      <c r="CC82" s="171">
        <f t="shared" si="37"/>
        <v>5757.0920089326437</v>
      </c>
      <c r="CD82" s="213">
        <v>5426</v>
      </c>
      <c r="CE82" s="210">
        <f t="shared" si="38"/>
        <v>3061.7812661100011</v>
      </c>
      <c r="CF82" s="164">
        <f t="shared" si="39"/>
        <v>2899.4811110142014</v>
      </c>
      <c r="CG82" s="164">
        <f t="shared" si="40"/>
        <v>3100.0419474382406</v>
      </c>
      <c r="CH82" s="164">
        <f t="shared" si="41"/>
        <v>985.67213054458921</v>
      </c>
      <c r="CI82" s="164">
        <f t="shared" si="42"/>
        <v>1025.8196278779126</v>
      </c>
      <c r="CJ82" s="164">
        <f t="shared" si="43"/>
        <v>1061.0195372157471</v>
      </c>
      <c r="CK82" s="210">
        <f t="shared" si="44"/>
        <v>-162.30015509579971</v>
      </c>
      <c r="CL82" s="164">
        <f t="shared" si="45"/>
        <v>200.56083642403928</v>
      </c>
      <c r="CM82" s="164">
        <f t="shared" si="46"/>
        <v>-2114.3698168936517</v>
      </c>
      <c r="CN82" s="164">
        <f t="shared" si="47"/>
        <v>40.147497333323372</v>
      </c>
      <c r="CO82" s="164">
        <f t="shared" si="48"/>
        <v>35.19990933783447</v>
      </c>
    </row>
    <row r="83" spans="1:93" ht="14.4" x14ac:dyDescent="0.3">
      <c r="A83" s="167">
        <v>218</v>
      </c>
      <c r="B83" s="166" t="s">
        <v>570</v>
      </c>
      <c r="C83" s="171"/>
      <c r="D83" s="171"/>
      <c r="E83" s="171"/>
      <c r="F83" s="171"/>
      <c r="G83" s="171"/>
      <c r="H83" s="171">
        <v>4477</v>
      </c>
      <c r="I83" s="171"/>
      <c r="J83" s="171"/>
      <c r="K83" s="171"/>
      <c r="L83" s="171"/>
      <c r="M83" s="171"/>
      <c r="N83" s="171">
        <v>4680</v>
      </c>
      <c r="O83" s="171"/>
      <c r="P83" s="171"/>
      <c r="Q83" s="171"/>
      <c r="R83" s="171"/>
      <c r="S83" s="171"/>
      <c r="T83" s="171">
        <v>4753</v>
      </c>
      <c r="U83" s="171"/>
      <c r="V83" s="171"/>
      <c r="W83" s="171"/>
      <c r="X83" s="171"/>
      <c r="Y83" s="171"/>
      <c r="Z83" s="171">
        <v>4640</v>
      </c>
      <c r="AA83" s="171"/>
      <c r="AB83" s="171"/>
      <c r="AC83" s="171"/>
      <c r="AD83" s="171"/>
      <c r="AE83" s="171"/>
      <c r="AF83" s="171">
        <v>4854</v>
      </c>
      <c r="AG83" s="171"/>
      <c r="AH83" s="175">
        <v>5016.0860172744669</v>
      </c>
      <c r="AI83" s="173"/>
      <c r="AJ83" s="172">
        <v>19.319482459777447</v>
      </c>
      <c r="AK83" s="173">
        <v>920.35594657905756</v>
      </c>
      <c r="AL83" s="171">
        <v>180</v>
      </c>
      <c r="AM83" s="172">
        <v>-296.33100000000002</v>
      </c>
      <c r="AN83" s="171">
        <f t="shared" si="26"/>
        <v>5839.4304463133021</v>
      </c>
      <c r="AP83" s="171"/>
      <c r="AQ83" s="175">
        <v>4767.5960755875612</v>
      </c>
      <c r="AR83" s="173"/>
      <c r="AS83" s="172">
        <v>-14.926917763006474</v>
      </c>
      <c r="AT83" s="174">
        <v>977.47015278628862</v>
      </c>
      <c r="AU83" s="171">
        <v>0</v>
      </c>
      <c r="AV83" s="172">
        <v>-318.13400000000001</v>
      </c>
      <c r="AW83" s="171">
        <f t="shared" si="27"/>
        <v>5412.0053106108435</v>
      </c>
      <c r="AX83" s="171"/>
      <c r="AY83" s="164">
        <v>4851.171579025814</v>
      </c>
      <c r="AZ83" s="173"/>
      <c r="BA83" s="164">
        <v>-4.5953120715257061</v>
      </c>
      <c r="BB83" s="164">
        <v>1051.0449392428702</v>
      </c>
      <c r="BC83" s="171">
        <v>0</v>
      </c>
      <c r="BD83" s="172">
        <f t="shared" si="28"/>
        <v>-318.13400000000001</v>
      </c>
      <c r="BE83" s="171">
        <f t="shared" si="29"/>
        <v>5579.4872061971582</v>
      </c>
      <c r="BF83" s="171"/>
      <c r="BG83" s="164">
        <v>347.36739605838164</v>
      </c>
      <c r="BH83" s="173">
        <v>419.22344958513145</v>
      </c>
      <c r="BI83" s="173">
        <v>250.58523593168923</v>
      </c>
      <c r="BJ83" s="164">
        <v>330.26671203102347</v>
      </c>
      <c r="BK83" s="171">
        <v>0</v>
      </c>
      <c r="BL83" s="172">
        <f t="shared" si="30"/>
        <v>-318.13400000000001</v>
      </c>
      <c r="BM83" s="171">
        <f t="shared" si="31"/>
        <v>1029.3087936062259</v>
      </c>
      <c r="BN83" s="171"/>
      <c r="BO83" s="164">
        <v>316.13380456624174</v>
      </c>
      <c r="BP83" s="173">
        <f t="shared" si="32"/>
        <v>419.22344958513145</v>
      </c>
      <c r="BQ83" s="173">
        <v>231.07507807339766</v>
      </c>
      <c r="BR83" s="164">
        <v>338.72745657693235</v>
      </c>
      <c r="BS83" s="171">
        <v>0</v>
      </c>
      <c r="BT83" s="172">
        <f t="shared" si="33"/>
        <v>-318.13400000000001</v>
      </c>
      <c r="BU83" s="171">
        <f t="shared" si="34"/>
        <v>987.02578880170313</v>
      </c>
      <c r="BV83" s="171"/>
      <c r="BW83" s="164">
        <v>202.04224618862023</v>
      </c>
      <c r="BX83" s="173">
        <f t="shared" si="35"/>
        <v>419.22344958513145</v>
      </c>
      <c r="BY83" s="173">
        <v>211.50269197849255</v>
      </c>
      <c r="BZ83" s="164">
        <v>347.9933608308948</v>
      </c>
      <c r="CA83" s="171">
        <v>0</v>
      </c>
      <c r="CB83" s="172">
        <f t="shared" si="36"/>
        <v>-318.13400000000001</v>
      </c>
      <c r="CC83" s="171">
        <f t="shared" si="37"/>
        <v>862.62774858313901</v>
      </c>
      <c r="CD83" s="213">
        <v>1207</v>
      </c>
      <c r="CE83" s="210">
        <f t="shared" si="38"/>
        <v>4837.9705437558423</v>
      </c>
      <c r="CF83" s="164">
        <f t="shared" si="39"/>
        <v>4483.8486417654049</v>
      </c>
      <c r="CG83" s="164">
        <f t="shared" si="40"/>
        <v>4622.6074616380765</v>
      </c>
      <c r="CH83" s="164">
        <f t="shared" si="41"/>
        <v>852.78276189413907</v>
      </c>
      <c r="CI83" s="164">
        <f t="shared" si="42"/>
        <v>817.75127489784848</v>
      </c>
      <c r="CJ83" s="164">
        <f t="shared" si="43"/>
        <v>714.68744704485425</v>
      </c>
      <c r="CK83" s="210">
        <f t="shared" si="44"/>
        <v>-354.12190199043744</v>
      </c>
      <c r="CL83" s="164">
        <f t="shared" si="45"/>
        <v>138.75881987267167</v>
      </c>
      <c r="CM83" s="164">
        <f t="shared" si="46"/>
        <v>-3769.8246997439373</v>
      </c>
      <c r="CN83" s="164">
        <f t="shared" si="47"/>
        <v>-35.031486996290596</v>
      </c>
      <c r="CO83" s="164">
        <f t="shared" si="48"/>
        <v>-103.06382785299422</v>
      </c>
    </row>
    <row r="84" spans="1:93" ht="14.4" x14ac:dyDescent="0.3">
      <c r="A84" s="167">
        <v>224</v>
      </c>
      <c r="B84" s="166" t="s">
        <v>569</v>
      </c>
      <c r="C84" s="171"/>
      <c r="D84" s="171"/>
      <c r="E84" s="171"/>
      <c r="F84" s="171"/>
      <c r="G84" s="171"/>
      <c r="H84" s="171">
        <v>16514</v>
      </c>
      <c r="I84" s="171"/>
      <c r="J84" s="171"/>
      <c r="K84" s="171"/>
      <c r="L84" s="171"/>
      <c r="M84" s="171"/>
      <c r="N84" s="171">
        <v>17550</v>
      </c>
      <c r="O84" s="171"/>
      <c r="P84" s="171"/>
      <c r="Q84" s="171"/>
      <c r="R84" s="171"/>
      <c r="S84" s="171"/>
      <c r="T84" s="171">
        <v>17417</v>
      </c>
      <c r="U84" s="171"/>
      <c r="V84" s="171"/>
      <c r="W84" s="171"/>
      <c r="X84" s="171"/>
      <c r="Y84" s="171"/>
      <c r="Z84" s="171">
        <v>17786</v>
      </c>
      <c r="AA84" s="171"/>
      <c r="AB84" s="171"/>
      <c r="AC84" s="171"/>
      <c r="AD84" s="171"/>
      <c r="AE84" s="171"/>
      <c r="AF84" s="171">
        <v>18097</v>
      </c>
      <c r="AG84" s="171"/>
      <c r="AH84" s="175">
        <v>18601.765302317708</v>
      </c>
      <c r="AI84" s="173"/>
      <c r="AJ84" s="172">
        <v>154.79193772629444</v>
      </c>
      <c r="AK84" s="173">
        <v>3811.1930873534297</v>
      </c>
      <c r="AL84" s="171">
        <v>1000</v>
      </c>
      <c r="AM84" s="172">
        <v>-509.91300000000001</v>
      </c>
      <c r="AN84" s="171">
        <f t="shared" si="26"/>
        <v>23057.837327397432</v>
      </c>
      <c r="AP84" s="171"/>
      <c r="AQ84" s="175">
        <v>17332.351460837293</v>
      </c>
      <c r="AR84" s="173"/>
      <c r="AS84" s="172">
        <v>-120.57156712030923</v>
      </c>
      <c r="AT84" s="174">
        <v>4103.8020395888461</v>
      </c>
      <c r="AU84" s="171">
        <v>0</v>
      </c>
      <c r="AV84" s="172">
        <v>-556.79899999999998</v>
      </c>
      <c r="AW84" s="171">
        <f t="shared" si="27"/>
        <v>20758.782933305829</v>
      </c>
      <c r="AX84" s="171"/>
      <c r="AY84" s="164">
        <v>17753.515803658873</v>
      </c>
      <c r="AZ84" s="173"/>
      <c r="BA84" s="164">
        <v>-37.31477811206652</v>
      </c>
      <c r="BB84" s="164">
        <v>4493.2472297740105</v>
      </c>
      <c r="BC84" s="171">
        <v>0</v>
      </c>
      <c r="BD84" s="172">
        <f t="shared" si="28"/>
        <v>-556.79899999999998</v>
      </c>
      <c r="BE84" s="171">
        <f t="shared" si="29"/>
        <v>21652.649255320815</v>
      </c>
      <c r="BF84" s="171"/>
      <c r="BG84" s="164">
        <v>5935.0246267032262</v>
      </c>
      <c r="BH84" s="173">
        <v>-2025.6155461951678</v>
      </c>
      <c r="BI84" s="173">
        <v>-1476.9073709463755</v>
      </c>
      <c r="BJ84" s="164">
        <v>1432.2595658942942</v>
      </c>
      <c r="BK84" s="171">
        <v>0</v>
      </c>
      <c r="BL84" s="172">
        <f t="shared" si="30"/>
        <v>-556.79899999999998</v>
      </c>
      <c r="BM84" s="171">
        <f t="shared" si="31"/>
        <v>3307.9622754559773</v>
      </c>
      <c r="BN84" s="171"/>
      <c r="BO84" s="164">
        <v>5962.2375111396286</v>
      </c>
      <c r="BP84" s="173">
        <f t="shared" si="32"/>
        <v>-2025.6155461951678</v>
      </c>
      <c r="BQ84" s="173">
        <v>-1356.5910268997334</v>
      </c>
      <c r="BR84" s="164">
        <v>1475.8377239921881</v>
      </c>
      <c r="BS84" s="171">
        <v>0</v>
      </c>
      <c r="BT84" s="172">
        <f t="shared" si="33"/>
        <v>-556.79899999999998</v>
      </c>
      <c r="BU84" s="171">
        <f t="shared" si="34"/>
        <v>3499.0696620369163</v>
      </c>
      <c r="BV84" s="171"/>
      <c r="BW84" s="164">
        <v>5743.2702630247168</v>
      </c>
      <c r="BX84" s="173">
        <f t="shared" si="35"/>
        <v>-2025.6155461951678</v>
      </c>
      <c r="BY84" s="173">
        <v>-1236.72301487098</v>
      </c>
      <c r="BZ84" s="164">
        <v>1525.4354094034793</v>
      </c>
      <c r="CA84" s="171">
        <v>0</v>
      </c>
      <c r="CB84" s="172">
        <f t="shared" si="36"/>
        <v>-556.79899999999998</v>
      </c>
      <c r="CC84" s="171">
        <f t="shared" si="37"/>
        <v>3449.5681113620485</v>
      </c>
      <c r="CD84" s="213">
        <v>8696</v>
      </c>
      <c r="CE84" s="210">
        <f t="shared" si="38"/>
        <v>2651.545230841471</v>
      </c>
      <c r="CF84" s="164">
        <f t="shared" si="39"/>
        <v>2387.1645507481403</v>
      </c>
      <c r="CG84" s="164">
        <f t="shared" si="40"/>
        <v>2489.9550661592475</v>
      </c>
      <c r="CH84" s="164">
        <f t="shared" si="41"/>
        <v>380.40044565961102</v>
      </c>
      <c r="CI84" s="164">
        <f t="shared" si="42"/>
        <v>402.37691605760307</v>
      </c>
      <c r="CJ84" s="164">
        <f t="shared" si="43"/>
        <v>396.68446542801843</v>
      </c>
      <c r="CK84" s="210">
        <f t="shared" si="44"/>
        <v>-264.38068009333074</v>
      </c>
      <c r="CL84" s="164">
        <f t="shared" si="45"/>
        <v>102.79051541110721</v>
      </c>
      <c r="CM84" s="164">
        <f t="shared" si="46"/>
        <v>-2109.5546204996363</v>
      </c>
      <c r="CN84" s="164">
        <f t="shared" si="47"/>
        <v>21.976470397992045</v>
      </c>
      <c r="CO84" s="164">
        <f t="shared" si="48"/>
        <v>-5.6924506295846413</v>
      </c>
    </row>
    <row r="85" spans="1:93" ht="14.4" x14ac:dyDescent="0.3">
      <c r="A85" s="167">
        <v>226</v>
      </c>
      <c r="B85" s="166" t="s">
        <v>568</v>
      </c>
      <c r="C85" s="171"/>
      <c r="D85" s="171"/>
      <c r="E85" s="171"/>
      <c r="F85" s="171"/>
      <c r="G85" s="171"/>
      <c r="H85" s="171">
        <v>15000</v>
      </c>
      <c r="I85" s="171"/>
      <c r="J85" s="171"/>
      <c r="K85" s="171"/>
      <c r="L85" s="171"/>
      <c r="M85" s="171"/>
      <c r="N85" s="171">
        <v>15297</v>
      </c>
      <c r="O85" s="171"/>
      <c r="P85" s="171"/>
      <c r="Q85" s="171"/>
      <c r="R85" s="171"/>
      <c r="S85" s="171"/>
      <c r="T85" s="171">
        <v>15375</v>
      </c>
      <c r="U85" s="171"/>
      <c r="V85" s="171"/>
      <c r="W85" s="171"/>
      <c r="X85" s="171"/>
      <c r="Y85" s="171"/>
      <c r="Z85" s="171">
        <v>14876</v>
      </c>
      <c r="AA85" s="171"/>
      <c r="AB85" s="171"/>
      <c r="AC85" s="171"/>
      <c r="AD85" s="171"/>
      <c r="AE85" s="171"/>
      <c r="AF85" s="171">
        <v>14685</v>
      </c>
      <c r="AG85" s="171"/>
      <c r="AH85" s="175">
        <v>13640.393691569299</v>
      </c>
      <c r="AI85" s="173"/>
      <c r="AJ85" s="172">
        <v>62.771116691230603</v>
      </c>
      <c r="AK85" s="173">
        <v>2286.2560156960371</v>
      </c>
      <c r="AL85" s="171">
        <v>545</v>
      </c>
      <c r="AM85" s="172">
        <v>13.173</v>
      </c>
      <c r="AN85" s="171">
        <f t="shared" si="26"/>
        <v>16547.593823956566</v>
      </c>
      <c r="AP85" s="171"/>
      <c r="AQ85" s="175">
        <v>13234.045073314368</v>
      </c>
      <c r="AR85" s="173"/>
      <c r="AS85" s="172">
        <v>-48.191841820210264</v>
      </c>
      <c r="AT85" s="174">
        <v>2440.4521597096277</v>
      </c>
      <c r="AU85" s="171">
        <v>0</v>
      </c>
      <c r="AV85" s="172">
        <v>-19.434000000000001</v>
      </c>
      <c r="AW85" s="171">
        <f t="shared" si="27"/>
        <v>15606.871391203787</v>
      </c>
      <c r="AX85" s="171"/>
      <c r="AY85" s="164">
        <v>14214.006109042904</v>
      </c>
      <c r="AZ85" s="173"/>
      <c r="BA85" s="164">
        <v>-14.752110884085541</v>
      </c>
      <c r="BB85" s="164">
        <v>2650.9780921465972</v>
      </c>
      <c r="BC85" s="171">
        <v>0</v>
      </c>
      <c r="BD85" s="172">
        <f t="shared" si="28"/>
        <v>-19.434000000000001</v>
      </c>
      <c r="BE85" s="171">
        <f t="shared" si="29"/>
        <v>16830.798090305416</v>
      </c>
      <c r="BF85" s="171"/>
      <c r="BG85" s="164">
        <v>2421.618136468288</v>
      </c>
      <c r="BH85" s="173">
        <v>649.93537985240425</v>
      </c>
      <c r="BI85" s="173">
        <v>453.4121178150757</v>
      </c>
      <c r="BJ85" s="164">
        <v>849.96994094829074</v>
      </c>
      <c r="BK85" s="171">
        <v>0</v>
      </c>
      <c r="BL85" s="172">
        <f t="shared" si="30"/>
        <v>-19.434000000000001</v>
      </c>
      <c r="BM85" s="171">
        <f t="shared" si="31"/>
        <v>4355.5015750840585</v>
      </c>
      <c r="BN85" s="171"/>
      <c r="BO85" s="164">
        <v>2409.7647443018514</v>
      </c>
      <c r="BP85" s="173">
        <f t="shared" si="32"/>
        <v>649.93537985240425</v>
      </c>
      <c r="BQ85" s="173">
        <v>391.05073503356044</v>
      </c>
      <c r="BR85" s="164">
        <v>872.87727809903447</v>
      </c>
      <c r="BS85" s="171">
        <v>0</v>
      </c>
      <c r="BT85" s="172">
        <f t="shared" si="33"/>
        <v>-19.434000000000001</v>
      </c>
      <c r="BU85" s="171">
        <f t="shared" si="34"/>
        <v>4304.1941372868505</v>
      </c>
      <c r="BV85" s="171"/>
      <c r="BW85" s="164">
        <v>2195.7522605412014</v>
      </c>
      <c r="BX85" s="173">
        <f t="shared" si="35"/>
        <v>649.93537985240425</v>
      </c>
      <c r="BY85" s="173">
        <v>328.49044874180896</v>
      </c>
      <c r="BZ85" s="164">
        <v>898.49951797235713</v>
      </c>
      <c r="CA85" s="171">
        <v>0</v>
      </c>
      <c r="CB85" s="172">
        <f t="shared" si="36"/>
        <v>-19.434000000000001</v>
      </c>
      <c r="CC85" s="171">
        <f t="shared" si="37"/>
        <v>4053.2436071077718</v>
      </c>
      <c r="CD85" s="213">
        <v>3858</v>
      </c>
      <c r="CE85" s="210">
        <f t="shared" si="38"/>
        <v>4289.1637698176692</v>
      </c>
      <c r="CF85" s="164">
        <f t="shared" si="39"/>
        <v>4045.3269546925317</v>
      </c>
      <c r="CG85" s="164">
        <f t="shared" si="40"/>
        <v>4362.5707854601906</v>
      </c>
      <c r="CH85" s="164">
        <f t="shared" si="41"/>
        <v>1128.9532335624829</v>
      </c>
      <c r="CI85" s="164">
        <f t="shared" si="42"/>
        <v>1115.6542605720192</v>
      </c>
      <c r="CJ85" s="164">
        <f t="shared" si="43"/>
        <v>1050.6074668501224</v>
      </c>
      <c r="CK85" s="210">
        <f t="shared" si="44"/>
        <v>-243.83681512513749</v>
      </c>
      <c r="CL85" s="164">
        <f t="shared" si="45"/>
        <v>317.24383076765889</v>
      </c>
      <c r="CM85" s="164">
        <f t="shared" si="46"/>
        <v>-3233.6175518977079</v>
      </c>
      <c r="CN85" s="164">
        <f t="shared" si="47"/>
        <v>-13.298972990463653</v>
      </c>
      <c r="CO85" s="164">
        <f t="shared" si="48"/>
        <v>-65.046793721896847</v>
      </c>
    </row>
    <row r="86" spans="1:93" ht="14.4" x14ac:dyDescent="0.3">
      <c r="A86" s="167">
        <v>230</v>
      </c>
      <c r="B86" s="166" t="s">
        <v>567</v>
      </c>
      <c r="C86" s="171"/>
      <c r="D86" s="171"/>
      <c r="E86" s="171"/>
      <c r="F86" s="171"/>
      <c r="G86" s="171"/>
      <c r="H86" s="171">
        <v>8674</v>
      </c>
      <c r="I86" s="171"/>
      <c r="J86" s="171"/>
      <c r="K86" s="171"/>
      <c r="L86" s="171"/>
      <c r="M86" s="171"/>
      <c r="N86" s="171">
        <v>8303</v>
      </c>
      <c r="O86" s="171"/>
      <c r="P86" s="171"/>
      <c r="Q86" s="171"/>
      <c r="R86" s="171"/>
      <c r="S86" s="171"/>
      <c r="T86" s="171">
        <v>8224</v>
      </c>
      <c r="U86" s="171"/>
      <c r="V86" s="171"/>
      <c r="W86" s="171"/>
      <c r="X86" s="171"/>
      <c r="Y86" s="171"/>
      <c r="Z86" s="171">
        <v>7798</v>
      </c>
      <c r="AA86" s="171"/>
      <c r="AB86" s="171"/>
      <c r="AC86" s="171"/>
      <c r="AD86" s="171"/>
      <c r="AE86" s="171"/>
      <c r="AF86" s="171">
        <v>7851</v>
      </c>
      <c r="AG86" s="171"/>
      <c r="AH86" s="175">
        <v>7562.7059055897907</v>
      </c>
      <c r="AI86" s="173"/>
      <c r="AJ86" s="172">
        <v>33.092329072843754</v>
      </c>
      <c r="AK86" s="173">
        <v>1614.6257344258636</v>
      </c>
      <c r="AL86" s="171">
        <v>300</v>
      </c>
      <c r="AM86" s="172">
        <v>-440.04700000000003</v>
      </c>
      <c r="AN86" s="171">
        <f t="shared" si="26"/>
        <v>9070.3769690884965</v>
      </c>
      <c r="AP86" s="171"/>
      <c r="AQ86" s="175">
        <v>7309.3458670521486</v>
      </c>
      <c r="AR86" s="173"/>
      <c r="AS86" s="172">
        <v>-25.500857208686611</v>
      </c>
      <c r="AT86" s="174">
        <v>1719.0004170735053</v>
      </c>
      <c r="AU86" s="171">
        <v>0</v>
      </c>
      <c r="AV86" s="172">
        <v>-411.72800000000001</v>
      </c>
      <c r="AW86" s="171">
        <f t="shared" si="27"/>
        <v>8591.1174269169678</v>
      </c>
      <c r="AX86" s="171"/>
      <c r="AY86" s="164">
        <v>7336.2307985691195</v>
      </c>
      <c r="AZ86" s="173"/>
      <c r="BA86" s="164">
        <v>-7.8124012879553275</v>
      </c>
      <c r="BB86" s="164">
        <v>1852.6151305192711</v>
      </c>
      <c r="BC86" s="171">
        <v>0</v>
      </c>
      <c r="BD86" s="172">
        <f t="shared" si="28"/>
        <v>-411.72800000000001</v>
      </c>
      <c r="BE86" s="171">
        <f t="shared" si="29"/>
        <v>8769.3055278004358</v>
      </c>
      <c r="BF86" s="171"/>
      <c r="BG86" s="164">
        <v>1746.0504174005164</v>
      </c>
      <c r="BH86" s="173">
        <v>-216.20228501540603</v>
      </c>
      <c r="BI86" s="173">
        <v>-177.80540186040503</v>
      </c>
      <c r="BJ86" s="164">
        <v>586.96288748838174</v>
      </c>
      <c r="BK86" s="171">
        <v>0</v>
      </c>
      <c r="BL86" s="172">
        <f t="shared" si="30"/>
        <v>-411.72800000000001</v>
      </c>
      <c r="BM86" s="171">
        <f t="shared" si="31"/>
        <v>1527.277618013087</v>
      </c>
      <c r="BN86" s="171"/>
      <c r="BO86" s="164">
        <v>1862.6008073560745</v>
      </c>
      <c r="BP86" s="173">
        <f t="shared" si="32"/>
        <v>-216.20228501540603</v>
      </c>
      <c r="BQ86" s="173">
        <v>-145.67861358116133</v>
      </c>
      <c r="BR86" s="164">
        <v>603.06121720590727</v>
      </c>
      <c r="BS86" s="171">
        <v>0</v>
      </c>
      <c r="BT86" s="172">
        <f t="shared" si="33"/>
        <v>-411.72800000000001</v>
      </c>
      <c r="BU86" s="171">
        <f t="shared" si="34"/>
        <v>1692.0531259654144</v>
      </c>
      <c r="BV86" s="171"/>
      <c r="BW86" s="164">
        <v>1853.5913241408634</v>
      </c>
      <c r="BX86" s="173">
        <f t="shared" si="35"/>
        <v>-216.20228501540603</v>
      </c>
      <c r="BY86" s="173">
        <v>-113.67153861212216</v>
      </c>
      <c r="BZ86" s="164">
        <v>620.38886610618067</v>
      </c>
      <c r="CA86" s="171">
        <v>0</v>
      </c>
      <c r="CB86" s="172">
        <f t="shared" si="36"/>
        <v>-411.72800000000001</v>
      </c>
      <c r="CC86" s="171">
        <f t="shared" si="37"/>
        <v>1732.3783666195159</v>
      </c>
      <c r="CD86" s="213">
        <v>2322</v>
      </c>
      <c r="CE86" s="210">
        <f t="shared" si="38"/>
        <v>3906.2777644653302</v>
      </c>
      <c r="CF86" s="164">
        <f t="shared" si="39"/>
        <v>3699.8783061657914</v>
      </c>
      <c r="CG86" s="164">
        <f t="shared" si="40"/>
        <v>3776.6173677004458</v>
      </c>
      <c r="CH86" s="164">
        <f t="shared" si="41"/>
        <v>657.74229888591174</v>
      </c>
      <c r="CI86" s="164">
        <f t="shared" si="42"/>
        <v>728.70504994203895</v>
      </c>
      <c r="CJ86" s="164">
        <f t="shared" si="43"/>
        <v>746.07164798428767</v>
      </c>
      <c r="CK86" s="210">
        <f t="shared" si="44"/>
        <v>-206.39945829953876</v>
      </c>
      <c r="CL86" s="164">
        <f t="shared" si="45"/>
        <v>76.739061534654411</v>
      </c>
      <c r="CM86" s="164">
        <f t="shared" si="46"/>
        <v>-3118.8750688145342</v>
      </c>
      <c r="CN86" s="164">
        <f t="shared" si="47"/>
        <v>70.962751056127217</v>
      </c>
      <c r="CO86" s="164">
        <f t="shared" si="48"/>
        <v>17.366598042248711</v>
      </c>
    </row>
    <row r="87" spans="1:93" ht="14.4" x14ac:dyDescent="0.3">
      <c r="A87" s="167">
        <v>231</v>
      </c>
      <c r="B87" s="166" t="s">
        <v>566</v>
      </c>
      <c r="C87" s="171"/>
      <c r="D87" s="171"/>
      <c r="E87" s="171"/>
      <c r="F87" s="171"/>
      <c r="G87" s="171"/>
      <c r="H87" s="171">
        <v>1494</v>
      </c>
      <c r="I87" s="171"/>
      <c r="J87" s="171"/>
      <c r="K87" s="171"/>
      <c r="L87" s="171"/>
      <c r="M87" s="171"/>
      <c r="N87" s="171">
        <v>1825</v>
      </c>
      <c r="O87" s="171"/>
      <c r="P87" s="171"/>
      <c r="Q87" s="171"/>
      <c r="R87" s="171"/>
      <c r="S87" s="171"/>
      <c r="T87" s="171">
        <v>2217</v>
      </c>
      <c r="U87" s="171"/>
      <c r="V87" s="171"/>
      <c r="W87" s="171"/>
      <c r="X87" s="171"/>
      <c r="Y87" s="171"/>
      <c r="Z87" s="171">
        <v>1912</v>
      </c>
      <c r="AA87" s="171"/>
      <c r="AB87" s="171"/>
      <c r="AC87" s="171"/>
      <c r="AD87" s="171"/>
      <c r="AE87" s="171"/>
      <c r="AF87" s="171">
        <v>1832</v>
      </c>
      <c r="AG87" s="171"/>
      <c r="AH87" s="175">
        <v>2087.1559248430904</v>
      </c>
      <c r="AI87" s="173"/>
      <c r="AJ87" s="172">
        <v>32.617658548194882</v>
      </c>
      <c r="AK87" s="173">
        <v>596.28308835940675</v>
      </c>
      <c r="AL87" s="171">
        <v>175</v>
      </c>
      <c r="AM87" s="172">
        <v>-206.517</v>
      </c>
      <c r="AN87" s="171">
        <f t="shared" si="26"/>
        <v>2684.5396717506919</v>
      </c>
      <c r="AP87" s="171"/>
      <c r="AQ87" s="175">
        <v>2006.567512474466</v>
      </c>
      <c r="AR87" s="173"/>
      <c r="AS87" s="172">
        <v>-25.050758830162483</v>
      </c>
      <c r="AT87" s="174">
        <v>640.27981243067347</v>
      </c>
      <c r="AU87" s="171">
        <v>0</v>
      </c>
      <c r="AV87" s="172">
        <v>-180.66399999999999</v>
      </c>
      <c r="AW87" s="171">
        <f t="shared" si="27"/>
        <v>2441.1325660749771</v>
      </c>
      <c r="AX87" s="171"/>
      <c r="AY87" s="164">
        <v>2250.1786624856172</v>
      </c>
      <c r="AZ87" s="173"/>
      <c r="BA87" s="164">
        <v>-7.6416908763574805</v>
      </c>
      <c r="BB87" s="164">
        <v>702.15428787403221</v>
      </c>
      <c r="BC87" s="171">
        <v>0</v>
      </c>
      <c r="BD87" s="172">
        <f t="shared" si="28"/>
        <v>-180.66399999999999</v>
      </c>
      <c r="BE87" s="171">
        <f t="shared" si="29"/>
        <v>2764.0272594832923</v>
      </c>
      <c r="BF87" s="171"/>
      <c r="BG87" s="164">
        <v>67.318038049331136</v>
      </c>
      <c r="BH87" s="173">
        <v>72.509747338303995</v>
      </c>
      <c r="BI87" s="173">
        <v>81.281705999784833</v>
      </c>
      <c r="BJ87" s="164">
        <v>226.93609218644059</v>
      </c>
      <c r="BK87" s="171">
        <v>0</v>
      </c>
      <c r="BL87" s="172">
        <f t="shared" si="30"/>
        <v>-180.66399999999999</v>
      </c>
      <c r="BM87" s="171">
        <f t="shared" si="31"/>
        <v>267.38158357386055</v>
      </c>
      <c r="BN87" s="171"/>
      <c r="BO87" s="164">
        <v>135.34708785341604</v>
      </c>
      <c r="BP87" s="173">
        <f t="shared" si="32"/>
        <v>72.509747338303995</v>
      </c>
      <c r="BQ87" s="173">
        <v>60.623891796887868</v>
      </c>
      <c r="BR87" s="164">
        <v>233.50500349348295</v>
      </c>
      <c r="BS87" s="171">
        <v>0</v>
      </c>
      <c r="BT87" s="172">
        <f t="shared" si="33"/>
        <v>-180.66399999999999</v>
      </c>
      <c r="BU87" s="171">
        <f t="shared" si="34"/>
        <v>321.32173048209086</v>
      </c>
      <c r="BV87" s="171"/>
      <c r="BW87" s="164">
        <v>206.77012385428696</v>
      </c>
      <c r="BX87" s="173">
        <f t="shared" si="35"/>
        <v>72.509747338303995</v>
      </c>
      <c r="BY87" s="173">
        <v>39.900188872870665</v>
      </c>
      <c r="BZ87" s="164">
        <v>241.10238303613349</v>
      </c>
      <c r="CA87" s="171">
        <v>0</v>
      </c>
      <c r="CB87" s="172">
        <f t="shared" si="36"/>
        <v>-180.66399999999999</v>
      </c>
      <c r="CC87" s="171">
        <f t="shared" si="37"/>
        <v>379.61844310159518</v>
      </c>
      <c r="CD87" s="213">
        <v>1278</v>
      </c>
      <c r="CE87" s="210">
        <f t="shared" si="38"/>
        <v>2100.5787728878654</v>
      </c>
      <c r="CF87" s="164">
        <f t="shared" si="39"/>
        <v>1910.1193787754125</v>
      </c>
      <c r="CG87" s="164">
        <f t="shared" si="40"/>
        <v>2162.7756333985071</v>
      </c>
      <c r="CH87" s="164">
        <f t="shared" si="41"/>
        <v>209.21876648971877</v>
      </c>
      <c r="CI87" s="164">
        <f t="shared" si="42"/>
        <v>251.42545421133869</v>
      </c>
      <c r="CJ87" s="164">
        <f t="shared" si="43"/>
        <v>297.04103529076303</v>
      </c>
      <c r="CK87" s="210">
        <f t="shared" si="44"/>
        <v>-190.45939411245286</v>
      </c>
      <c r="CL87" s="164">
        <f t="shared" si="45"/>
        <v>252.65625462309458</v>
      </c>
      <c r="CM87" s="164">
        <f t="shared" si="46"/>
        <v>-1953.5568669087884</v>
      </c>
      <c r="CN87" s="164">
        <f t="shared" si="47"/>
        <v>42.206687721619915</v>
      </c>
      <c r="CO87" s="164">
        <f t="shared" si="48"/>
        <v>45.615581079424345</v>
      </c>
    </row>
    <row r="88" spans="1:93" ht="14.4" x14ac:dyDescent="0.3">
      <c r="A88" s="167">
        <v>232</v>
      </c>
      <c r="B88" s="166" t="s">
        <v>565</v>
      </c>
      <c r="C88" s="171"/>
      <c r="D88" s="171"/>
      <c r="E88" s="171"/>
      <c r="F88" s="171"/>
      <c r="G88" s="171"/>
      <c r="H88" s="171">
        <v>37153</v>
      </c>
      <c r="I88" s="171"/>
      <c r="J88" s="171"/>
      <c r="K88" s="171"/>
      <c r="L88" s="171"/>
      <c r="M88" s="171"/>
      <c r="N88" s="171">
        <v>38993</v>
      </c>
      <c r="O88" s="171"/>
      <c r="P88" s="171"/>
      <c r="Q88" s="171"/>
      <c r="R88" s="171"/>
      <c r="S88" s="171"/>
      <c r="T88" s="171">
        <v>38877</v>
      </c>
      <c r="U88" s="171"/>
      <c r="V88" s="171"/>
      <c r="W88" s="171"/>
      <c r="X88" s="171"/>
      <c r="Y88" s="171"/>
      <c r="Z88" s="171">
        <v>38718</v>
      </c>
      <c r="AA88" s="171"/>
      <c r="AB88" s="171"/>
      <c r="AC88" s="171"/>
      <c r="AD88" s="171"/>
      <c r="AE88" s="171"/>
      <c r="AF88" s="171">
        <v>39736</v>
      </c>
      <c r="AG88" s="171"/>
      <c r="AH88" s="175">
        <v>37110.627155764865</v>
      </c>
      <c r="AI88" s="173"/>
      <c r="AJ88" s="172">
        <v>219.77504465026084</v>
      </c>
      <c r="AK88" s="173">
        <v>7723.6848445102314</v>
      </c>
      <c r="AL88" s="171">
        <v>0</v>
      </c>
      <c r="AM88" s="172">
        <v>-682.50199999999995</v>
      </c>
      <c r="AN88" s="171">
        <f t="shared" si="26"/>
        <v>44371.585044925356</v>
      </c>
      <c r="AP88" s="171"/>
      <c r="AQ88" s="175">
        <v>35286.785284881873</v>
      </c>
      <c r="AR88" s="173"/>
      <c r="AS88" s="172">
        <v>-169.68673022120848</v>
      </c>
      <c r="AT88" s="174">
        <v>8247.9316642248559</v>
      </c>
      <c r="AU88" s="171">
        <v>0</v>
      </c>
      <c r="AV88" s="172">
        <v>-550.74300000000005</v>
      </c>
      <c r="AW88" s="171">
        <f t="shared" si="27"/>
        <v>42814.287218885525</v>
      </c>
      <c r="AX88" s="171"/>
      <c r="AY88" s="164">
        <v>36632.193764195021</v>
      </c>
      <c r="AZ88" s="173"/>
      <c r="BA88" s="164">
        <v>-52.168836921019334</v>
      </c>
      <c r="BB88" s="164">
        <v>8922.8996003333832</v>
      </c>
      <c r="BC88" s="171">
        <v>0</v>
      </c>
      <c r="BD88" s="172">
        <f t="shared" si="28"/>
        <v>-550.74300000000005</v>
      </c>
      <c r="BE88" s="171">
        <f t="shared" si="29"/>
        <v>44952.181527607383</v>
      </c>
      <c r="BF88" s="171"/>
      <c r="BG88" s="164">
        <v>8055.8200747860465</v>
      </c>
      <c r="BH88" s="173">
        <v>1638.2829667957717</v>
      </c>
      <c r="BI88" s="173">
        <v>860.68367915964416</v>
      </c>
      <c r="BJ88" s="164">
        <v>2835.8356759538083</v>
      </c>
      <c r="BK88" s="171">
        <v>0</v>
      </c>
      <c r="BL88" s="172">
        <f t="shared" si="30"/>
        <v>-550.74300000000005</v>
      </c>
      <c r="BM88" s="171">
        <f t="shared" si="31"/>
        <v>12839.879396695271</v>
      </c>
      <c r="BN88" s="171"/>
      <c r="BO88" s="164">
        <v>8370.7793772730747</v>
      </c>
      <c r="BP88" s="173">
        <f t="shared" si="32"/>
        <v>1638.2829667957717</v>
      </c>
      <c r="BQ88" s="173">
        <v>650.43626966271165</v>
      </c>
      <c r="BR88" s="164">
        <v>2917.9565536954638</v>
      </c>
      <c r="BS88" s="171">
        <v>0</v>
      </c>
      <c r="BT88" s="172">
        <f t="shared" si="33"/>
        <v>-550.74300000000005</v>
      </c>
      <c r="BU88" s="171">
        <f t="shared" si="34"/>
        <v>13026.712167427022</v>
      </c>
      <c r="BV88" s="171"/>
      <c r="BW88" s="164">
        <v>8082.7753801437411</v>
      </c>
      <c r="BX88" s="173">
        <f t="shared" si="35"/>
        <v>1638.2829667957717</v>
      </c>
      <c r="BY88" s="173">
        <v>439.51826971537844</v>
      </c>
      <c r="BZ88" s="164">
        <v>3006.6747716568493</v>
      </c>
      <c r="CA88" s="171">
        <v>0</v>
      </c>
      <c r="CB88" s="172">
        <f t="shared" si="36"/>
        <v>-550.74300000000005</v>
      </c>
      <c r="CC88" s="171">
        <f t="shared" si="37"/>
        <v>12616.50838831174</v>
      </c>
      <c r="CD88" s="213">
        <v>13007</v>
      </c>
      <c r="CE88" s="210">
        <f t="shared" si="38"/>
        <v>3411.3619623991199</v>
      </c>
      <c r="CF88" s="164">
        <f t="shared" si="39"/>
        <v>3291.6342906808277</v>
      </c>
      <c r="CG88" s="164">
        <f t="shared" si="40"/>
        <v>3455.9991948648712</v>
      </c>
      <c r="CH88" s="164">
        <f t="shared" si="41"/>
        <v>987.15148740641735</v>
      </c>
      <c r="CI88" s="164">
        <f t="shared" si="42"/>
        <v>1001.5155045304084</v>
      </c>
      <c r="CJ88" s="164">
        <f t="shared" si="43"/>
        <v>969.97834922055358</v>
      </c>
      <c r="CK88" s="210">
        <f t="shared" si="44"/>
        <v>-119.72767171829219</v>
      </c>
      <c r="CL88" s="164">
        <f t="shared" si="45"/>
        <v>164.36490418404355</v>
      </c>
      <c r="CM88" s="164">
        <f t="shared" si="46"/>
        <v>-2468.8477074584539</v>
      </c>
      <c r="CN88" s="164">
        <f t="shared" si="47"/>
        <v>14.364017123991061</v>
      </c>
      <c r="CO88" s="164">
        <f t="shared" si="48"/>
        <v>-31.537155309854825</v>
      </c>
    </row>
    <row r="89" spans="1:93" ht="14.4" x14ac:dyDescent="0.3">
      <c r="A89" s="167">
        <v>233</v>
      </c>
      <c r="B89" s="166" t="s">
        <v>564</v>
      </c>
      <c r="C89" s="171"/>
      <c r="D89" s="171"/>
      <c r="E89" s="171"/>
      <c r="F89" s="171"/>
      <c r="G89" s="171"/>
      <c r="H89" s="171">
        <v>45746</v>
      </c>
      <c r="I89" s="171"/>
      <c r="J89" s="171"/>
      <c r="K89" s="171"/>
      <c r="L89" s="171"/>
      <c r="M89" s="171"/>
      <c r="N89" s="171">
        <v>49016</v>
      </c>
      <c r="O89" s="171"/>
      <c r="P89" s="171"/>
      <c r="Q89" s="171"/>
      <c r="R89" s="171"/>
      <c r="S89" s="171"/>
      <c r="T89" s="171">
        <v>49422</v>
      </c>
      <c r="U89" s="171"/>
      <c r="V89" s="171"/>
      <c r="W89" s="171"/>
      <c r="X89" s="171"/>
      <c r="Y89" s="171"/>
      <c r="Z89" s="171">
        <v>48364</v>
      </c>
      <c r="AA89" s="171"/>
      <c r="AB89" s="171"/>
      <c r="AC89" s="171"/>
      <c r="AD89" s="171"/>
      <c r="AE89" s="171"/>
      <c r="AF89" s="171">
        <v>49532</v>
      </c>
      <c r="AG89" s="171"/>
      <c r="AH89" s="175">
        <v>46622.778483692957</v>
      </c>
      <c r="AI89" s="173"/>
      <c r="AJ89" s="172">
        <v>260.8883147288899</v>
      </c>
      <c r="AK89" s="173">
        <v>9138.3273516838999</v>
      </c>
      <c r="AL89" s="171">
        <v>1800</v>
      </c>
      <c r="AM89" s="172">
        <v>-538.72199999999998</v>
      </c>
      <c r="AN89" s="171">
        <f t="shared" si="26"/>
        <v>57283.272150105746</v>
      </c>
      <c r="AP89" s="171"/>
      <c r="AQ89" s="175">
        <v>44402.331413921696</v>
      </c>
      <c r="AR89" s="173"/>
      <c r="AS89" s="172">
        <v>-202.30797544675028</v>
      </c>
      <c r="AT89" s="174">
        <v>9752.6612149881221</v>
      </c>
      <c r="AU89" s="171">
        <v>0</v>
      </c>
      <c r="AV89" s="172">
        <v>-836.11099999999999</v>
      </c>
      <c r="AW89" s="171">
        <f t="shared" si="27"/>
        <v>53116.573653463078</v>
      </c>
      <c r="AX89" s="171"/>
      <c r="AY89" s="164">
        <v>46651.914851450223</v>
      </c>
      <c r="AZ89" s="173"/>
      <c r="BA89" s="164">
        <v>-62.402833319580452</v>
      </c>
      <c r="BB89" s="164">
        <v>10544.870312310462</v>
      </c>
      <c r="BC89" s="171">
        <v>0</v>
      </c>
      <c r="BD89" s="172">
        <f t="shared" si="28"/>
        <v>-836.11099999999999</v>
      </c>
      <c r="BE89" s="171">
        <f t="shared" si="29"/>
        <v>56298.271330441108</v>
      </c>
      <c r="BF89" s="171"/>
      <c r="BG89" s="164">
        <v>11208.366734360799</v>
      </c>
      <c r="BH89" s="173">
        <v>1017.4549185334948</v>
      </c>
      <c r="BI89" s="173">
        <v>-147.21246308036112</v>
      </c>
      <c r="BJ89" s="164">
        <v>3347.8414322457893</v>
      </c>
      <c r="BK89" s="171">
        <v>0</v>
      </c>
      <c r="BL89" s="172">
        <f t="shared" si="30"/>
        <v>-836.11099999999999</v>
      </c>
      <c r="BM89" s="171">
        <f t="shared" si="31"/>
        <v>14590.339622059721</v>
      </c>
      <c r="BN89" s="171"/>
      <c r="BO89" s="164">
        <v>10933.562216177106</v>
      </c>
      <c r="BP89" s="173">
        <f t="shared" si="32"/>
        <v>1017.4549185334948</v>
      </c>
      <c r="BQ89" s="173">
        <v>45.605792211968648</v>
      </c>
      <c r="BR89" s="164">
        <v>3442.1851403378455</v>
      </c>
      <c r="BS89" s="171">
        <v>0</v>
      </c>
      <c r="BT89" s="172">
        <f t="shared" si="33"/>
        <v>-836.11099999999999</v>
      </c>
      <c r="BU89" s="171">
        <f t="shared" si="34"/>
        <v>14602.697067260415</v>
      </c>
      <c r="BV89" s="171"/>
      <c r="BW89" s="164">
        <v>10308.951414556024</v>
      </c>
      <c r="BX89" s="173">
        <f t="shared" si="35"/>
        <v>1017.4549185334948</v>
      </c>
      <c r="BY89" s="173">
        <v>26.74495718598828</v>
      </c>
      <c r="BZ89" s="164">
        <v>3545.3392439783961</v>
      </c>
      <c r="CA89" s="171">
        <v>0</v>
      </c>
      <c r="CB89" s="172">
        <f t="shared" si="36"/>
        <v>-836.11099999999999</v>
      </c>
      <c r="CC89" s="171">
        <f t="shared" si="37"/>
        <v>14062.379534253903</v>
      </c>
      <c r="CD89" s="213">
        <v>15514</v>
      </c>
      <c r="CE89" s="210">
        <f t="shared" si="38"/>
        <v>3692.3599426392771</v>
      </c>
      <c r="CF89" s="164">
        <f t="shared" si="39"/>
        <v>3423.7832701729458</v>
      </c>
      <c r="CG89" s="164">
        <f t="shared" si="40"/>
        <v>3628.8688494547578</v>
      </c>
      <c r="CH89" s="164">
        <f t="shared" si="41"/>
        <v>940.46278342527535</v>
      </c>
      <c r="CI89" s="164">
        <f t="shared" si="42"/>
        <v>941.25931850331403</v>
      </c>
      <c r="CJ89" s="164">
        <f t="shared" si="43"/>
        <v>906.43158013754692</v>
      </c>
      <c r="CK89" s="210">
        <f t="shared" si="44"/>
        <v>-268.57667246633127</v>
      </c>
      <c r="CL89" s="164">
        <f t="shared" si="45"/>
        <v>205.08557928181199</v>
      </c>
      <c r="CM89" s="164">
        <f t="shared" si="46"/>
        <v>-2688.4060660294826</v>
      </c>
      <c r="CN89" s="164">
        <f t="shared" si="47"/>
        <v>0.79653507803868706</v>
      </c>
      <c r="CO89" s="164">
        <f t="shared" si="48"/>
        <v>-34.827738365767118</v>
      </c>
    </row>
    <row r="90" spans="1:93" ht="14.4" x14ac:dyDescent="0.3">
      <c r="A90" s="167">
        <v>235</v>
      </c>
      <c r="B90" s="166" t="s">
        <v>563</v>
      </c>
      <c r="C90" s="171"/>
      <c r="D90" s="171"/>
      <c r="E90" s="171"/>
      <c r="F90" s="171"/>
      <c r="G90" s="171"/>
      <c r="H90" s="171">
        <v>297</v>
      </c>
      <c r="I90" s="171"/>
      <c r="J90" s="171"/>
      <c r="K90" s="171"/>
      <c r="L90" s="171"/>
      <c r="M90" s="171"/>
      <c r="N90" s="171">
        <v>433</v>
      </c>
      <c r="O90" s="171"/>
      <c r="P90" s="171"/>
      <c r="Q90" s="171"/>
      <c r="R90" s="171"/>
      <c r="S90" s="171"/>
      <c r="T90" s="171">
        <v>-796</v>
      </c>
      <c r="U90" s="171"/>
      <c r="V90" s="171"/>
      <c r="W90" s="171"/>
      <c r="X90" s="171"/>
      <c r="Y90" s="171"/>
      <c r="Z90" s="171">
        <v>-2284</v>
      </c>
      <c r="AA90" s="171"/>
      <c r="AB90" s="171"/>
      <c r="AC90" s="171"/>
      <c r="AD90" s="171"/>
      <c r="AE90" s="171"/>
      <c r="AF90" s="171">
        <v>-1864</v>
      </c>
      <c r="AG90" s="171"/>
      <c r="AH90" s="175">
        <v>-22.565017261022703</v>
      </c>
      <c r="AI90" s="173"/>
      <c r="AJ90" s="172">
        <v>343.31634141990941</v>
      </c>
      <c r="AK90" s="173">
        <v>1592.6334768192698</v>
      </c>
      <c r="AL90" s="171">
        <v>0</v>
      </c>
      <c r="AM90" s="172">
        <v>2411.3229999999999</v>
      </c>
      <c r="AN90" s="171">
        <f t="shared" si="26"/>
        <v>4324.7078009781562</v>
      </c>
      <c r="AP90" s="171"/>
      <c r="AQ90" s="175">
        <v>-2241.7205437503903</v>
      </c>
      <c r="AR90" s="173"/>
      <c r="AS90" s="172">
        <v>-268.68016240692697</v>
      </c>
      <c r="AT90" s="174">
        <v>1787.8589229637596</v>
      </c>
      <c r="AU90" s="171">
        <v>0</v>
      </c>
      <c r="AV90" s="172">
        <v>2370.232</v>
      </c>
      <c r="AW90" s="171">
        <f t="shared" si="27"/>
        <v>1647.6902168064421</v>
      </c>
      <c r="AX90" s="171"/>
      <c r="AY90" s="164">
        <v>-815.14371839242051</v>
      </c>
      <c r="AZ90" s="173"/>
      <c r="BA90" s="164">
        <v>-83.433596127270917</v>
      </c>
      <c r="BB90" s="164">
        <v>2028.5863375525603</v>
      </c>
      <c r="BC90" s="171">
        <v>0</v>
      </c>
      <c r="BD90" s="172">
        <f t="shared" si="28"/>
        <v>2370.232</v>
      </c>
      <c r="BE90" s="171">
        <f t="shared" si="29"/>
        <v>3500.2410230328687</v>
      </c>
      <c r="BF90" s="171"/>
      <c r="BG90" s="164">
        <v>4374.1086083686278</v>
      </c>
      <c r="BH90" s="173">
        <v>7407.4853384862117</v>
      </c>
      <c r="BI90" s="173">
        <v>1444.0680122387396</v>
      </c>
      <c r="BJ90" s="164">
        <v>647.29568972257846</v>
      </c>
      <c r="BK90" s="171">
        <v>0</v>
      </c>
      <c r="BL90" s="172">
        <f t="shared" si="30"/>
        <v>2370.232</v>
      </c>
      <c r="BM90" s="171">
        <f t="shared" si="31"/>
        <v>16243.189648816156</v>
      </c>
      <c r="BN90" s="171"/>
      <c r="BO90" s="164">
        <v>4415.8206182285721</v>
      </c>
      <c r="BP90" s="173">
        <f t="shared" si="32"/>
        <v>7407.4853384862117</v>
      </c>
      <c r="BQ90" s="173">
        <v>1279.5490506134774</v>
      </c>
      <c r="BR90" s="164">
        <v>672.10518709867335</v>
      </c>
      <c r="BS90" s="171">
        <v>0</v>
      </c>
      <c r="BT90" s="172">
        <f t="shared" si="33"/>
        <v>2370.232</v>
      </c>
      <c r="BU90" s="171">
        <f t="shared" si="34"/>
        <v>16145.192194426934</v>
      </c>
      <c r="BV90" s="171"/>
      <c r="BW90" s="164">
        <v>4517.5035635313798</v>
      </c>
      <c r="BX90" s="173">
        <f t="shared" si="35"/>
        <v>7407.4853384862117</v>
      </c>
      <c r="BY90" s="173">
        <v>1114.5053508007645</v>
      </c>
      <c r="BZ90" s="164">
        <v>701.61712882663267</v>
      </c>
      <c r="CA90" s="171">
        <v>0</v>
      </c>
      <c r="CB90" s="172">
        <f t="shared" si="36"/>
        <v>2370.232</v>
      </c>
      <c r="CC90" s="171">
        <f t="shared" si="37"/>
        <v>16111.343381644987</v>
      </c>
      <c r="CD90" s="213">
        <v>10178</v>
      </c>
      <c r="CE90" s="210">
        <f t="shared" si="38"/>
        <v>424.90742788152443</v>
      </c>
      <c r="CF90" s="164">
        <f t="shared" si="39"/>
        <v>161.88742550662624</v>
      </c>
      <c r="CG90" s="164">
        <f t="shared" si="40"/>
        <v>343.9026353932864</v>
      </c>
      <c r="CH90" s="164">
        <f t="shared" si="41"/>
        <v>1595.9117359811512</v>
      </c>
      <c r="CI90" s="164">
        <f t="shared" si="42"/>
        <v>1586.2833753612631</v>
      </c>
      <c r="CJ90" s="164">
        <f t="shared" si="43"/>
        <v>1582.9576912600694</v>
      </c>
      <c r="CK90" s="210">
        <f t="shared" si="44"/>
        <v>-263.02000237489818</v>
      </c>
      <c r="CL90" s="164">
        <f t="shared" si="45"/>
        <v>182.01520988666016</v>
      </c>
      <c r="CM90" s="164">
        <f t="shared" si="46"/>
        <v>1252.0091005878649</v>
      </c>
      <c r="CN90" s="164">
        <f t="shared" si="47"/>
        <v>-9.6283606198880989</v>
      </c>
      <c r="CO90" s="164">
        <f t="shared" si="48"/>
        <v>-3.3256841011937013</v>
      </c>
    </row>
    <row r="91" spans="1:93" ht="14.4" x14ac:dyDescent="0.3">
      <c r="A91" s="167">
        <v>236</v>
      </c>
      <c r="B91" s="166" t="s">
        <v>562</v>
      </c>
      <c r="C91" s="171"/>
      <c r="D91" s="171"/>
      <c r="E91" s="171"/>
      <c r="F91" s="171"/>
      <c r="G91" s="171"/>
      <c r="H91" s="171">
        <v>9090</v>
      </c>
      <c r="I91" s="171"/>
      <c r="J91" s="171"/>
      <c r="K91" s="171"/>
      <c r="L91" s="171"/>
      <c r="M91" s="171"/>
      <c r="N91" s="171">
        <v>9922</v>
      </c>
      <c r="O91" s="171"/>
      <c r="P91" s="171"/>
      <c r="Q91" s="171"/>
      <c r="R91" s="171"/>
      <c r="S91" s="171"/>
      <c r="T91" s="171">
        <v>10266</v>
      </c>
      <c r="U91" s="171"/>
      <c r="V91" s="171"/>
      <c r="W91" s="171"/>
      <c r="X91" s="171"/>
      <c r="Y91" s="171"/>
      <c r="Z91" s="171">
        <v>10882</v>
      </c>
      <c r="AA91" s="171"/>
      <c r="AB91" s="171"/>
      <c r="AC91" s="171"/>
      <c r="AD91" s="171"/>
      <c r="AE91" s="171"/>
      <c r="AF91" s="171">
        <v>11063</v>
      </c>
      <c r="AG91" s="171"/>
      <c r="AH91" s="175">
        <v>10440.389803707882</v>
      </c>
      <c r="AI91" s="173"/>
      <c r="AJ91" s="172">
        <v>70.41502279930225</v>
      </c>
      <c r="AK91" s="173">
        <v>2313.7640779875924</v>
      </c>
      <c r="AL91" s="171">
        <v>590</v>
      </c>
      <c r="AM91" s="172">
        <v>772.40800000000002</v>
      </c>
      <c r="AN91" s="171">
        <f t="shared" si="26"/>
        <v>14186.976904494775</v>
      </c>
      <c r="AP91" s="171"/>
      <c r="AQ91" s="175">
        <v>10055.907132119006</v>
      </c>
      <c r="AR91" s="173"/>
      <c r="AS91" s="172">
        <v>-54.711333010025186</v>
      </c>
      <c r="AT91" s="174">
        <v>2485.1665605549097</v>
      </c>
      <c r="AU91" s="171">
        <v>0</v>
      </c>
      <c r="AV91" s="172">
        <v>777.20299999999997</v>
      </c>
      <c r="AW91" s="171">
        <f t="shared" si="27"/>
        <v>13263.565359663889</v>
      </c>
      <c r="AX91" s="171"/>
      <c r="AY91" s="164">
        <v>10628.46564048622</v>
      </c>
      <c r="AZ91" s="173"/>
      <c r="BA91" s="164">
        <v>-16.910946825257298</v>
      </c>
      <c r="BB91" s="164">
        <v>2699.2903714685258</v>
      </c>
      <c r="BC91" s="171">
        <v>0</v>
      </c>
      <c r="BD91" s="172">
        <f t="shared" si="28"/>
        <v>777.20299999999997</v>
      </c>
      <c r="BE91" s="171">
        <f t="shared" si="29"/>
        <v>14088.048065129487</v>
      </c>
      <c r="BF91" s="171"/>
      <c r="BG91" s="164">
        <v>4115.0078865662326</v>
      </c>
      <c r="BH91" s="173">
        <v>386.06645793304517</v>
      </c>
      <c r="BI91" s="173">
        <v>-53.884036587676505</v>
      </c>
      <c r="BJ91" s="164">
        <v>847.86379760429259</v>
      </c>
      <c r="BK91" s="171">
        <v>0</v>
      </c>
      <c r="BL91" s="172">
        <f t="shared" si="30"/>
        <v>777.20299999999997</v>
      </c>
      <c r="BM91" s="171">
        <f t="shared" si="31"/>
        <v>6072.2571055158933</v>
      </c>
      <c r="BN91" s="171"/>
      <c r="BO91" s="164">
        <v>3994.329761664359</v>
      </c>
      <c r="BP91" s="173">
        <f t="shared" si="32"/>
        <v>386.06645793304517</v>
      </c>
      <c r="BQ91" s="173">
        <v>4.6138362997660884</v>
      </c>
      <c r="BR91" s="164">
        <v>873.9103864606102</v>
      </c>
      <c r="BS91" s="171">
        <v>0</v>
      </c>
      <c r="BT91" s="172">
        <f t="shared" si="33"/>
        <v>777.20299999999997</v>
      </c>
      <c r="BU91" s="171">
        <f t="shared" si="34"/>
        <v>6036.1234423577807</v>
      </c>
      <c r="BV91" s="171"/>
      <c r="BW91" s="164">
        <v>3775.1229451856939</v>
      </c>
      <c r="BX91" s="173">
        <f t="shared" si="35"/>
        <v>386.06645793304517</v>
      </c>
      <c r="BY91" s="173">
        <v>7.2887507401288163</v>
      </c>
      <c r="BZ91" s="164">
        <v>902.51114463560373</v>
      </c>
      <c r="CA91" s="171">
        <v>0</v>
      </c>
      <c r="CB91" s="172">
        <f t="shared" si="36"/>
        <v>777.20299999999997</v>
      </c>
      <c r="CC91" s="171">
        <f t="shared" si="37"/>
        <v>5848.1922984944722</v>
      </c>
      <c r="CD91" s="213">
        <v>4228</v>
      </c>
      <c r="CE91" s="210">
        <f t="shared" si="38"/>
        <v>3355.4817654907229</v>
      </c>
      <c r="CF91" s="164">
        <f t="shared" si="39"/>
        <v>3137.0778996366812</v>
      </c>
      <c r="CG91" s="164">
        <f t="shared" si="40"/>
        <v>3332.0832698981758</v>
      </c>
      <c r="CH91" s="164">
        <f t="shared" si="41"/>
        <v>1436.2008291191801</v>
      </c>
      <c r="CI91" s="164">
        <f t="shared" si="42"/>
        <v>1427.6545511726065</v>
      </c>
      <c r="CJ91" s="164">
        <f t="shared" si="43"/>
        <v>1383.2053686126944</v>
      </c>
      <c r="CK91" s="210">
        <f t="shared" si="44"/>
        <v>-218.40386585404167</v>
      </c>
      <c r="CL91" s="164">
        <f t="shared" si="45"/>
        <v>195.00537026149459</v>
      </c>
      <c r="CM91" s="164">
        <f t="shared" si="46"/>
        <v>-1895.8824407789957</v>
      </c>
      <c r="CN91" s="164">
        <f t="shared" si="47"/>
        <v>-8.5462779465735821</v>
      </c>
      <c r="CO91" s="164">
        <f t="shared" si="48"/>
        <v>-44.44918255991206</v>
      </c>
    </row>
    <row r="92" spans="1:93" ht="14.4" x14ac:dyDescent="0.3">
      <c r="A92" s="167">
        <v>239</v>
      </c>
      <c r="B92" s="166" t="s">
        <v>561</v>
      </c>
      <c r="C92" s="171"/>
      <c r="D92" s="171"/>
      <c r="E92" s="171"/>
      <c r="F92" s="171"/>
      <c r="G92" s="171"/>
      <c r="H92" s="171">
        <v>7326</v>
      </c>
      <c r="I92" s="171"/>
      <c r="J92" s="171"/>
      <c r="K92" s="171"/>
      <c r="L92" s="171"/>
      <c r="M92" s="171"/>
      <c r="N92" s="171">
        <v>7870</v>
      </c>
      <c r="O92" s="171"/>
      <c r="P92" s="171"/>
      <c r="Q92" s="171"/>
      <c r="R92" s="171"/>
      <c r="S92" s="171"/>
      <c r="T92" s="171">
        <v>7706</v>
      </c>
      <c r="U92" s="171"/>
      <c r="V92" s="171"/>
      <c r="W92" s="171"/>
      <c r="X92" s="171"/>
      <c r="Y92" s="171"/>
      <c r="Z92" s="171">
        <v>7455</v>
      </c>
      <c r="AA92" s="171"/>
      <c r="AB92" s="171"/>
      <c r="AC92" s="171"/>
      <c r="AD92" s="171"/>
      <c r="AE92" s="171"/>
      <c r="AF92" s="171">
        <v>8169</v>
      </c>
      <c r="AG92" s="171"/>
      <c r="AH92" s="175">
        <v>7912.7839491148106</v>
      </c>
      <c r="AI92" s="173"/>
      <c r="AJ92" s="172">
        <v>35.926840469734302</v>
      </c>
      <c r="AK92" s="173">
        <v>1295.990895136305</v>
      </c>
      <c r="AL92" s="171">
        <v>0</v>
      </c>
      <c r="AM92" s="172">
        <v>-465.66699999999997</v>
      </c>
      <c r="AN92" s="171">
        <f t="shared" si="26"/>
        <v>8779.0346847208511</v>
      </c>
      <c r="AP92" s="171"/>
      <c r="AQ92" s="175">
        <v>7795.7248841705477</v>
      </c>
      <c r="AR92" s="173"/>
      <c r="AS92" s="172">
        <v>-27.340844779012976</v>
      </c>
      <c r="AT92" s="174">
        <v>1379.2861842788207</v>
      </c>
      <c r="AU92" s="171">
        <v>0</v>
      </c>
      <c r="AV92" s="172">
        <v>-466.86099999999999</v>
      </c>
      <c r="AW92" s="171">
        <f t="shared" si="27"/>
        <v>8680.8092236703542</v>
      </c>
      <c r="AX92" s="171"/>
      <c r="AY92" s="164">
        <v>7549.1860269099743</v>
      </c>
      <c r="AZ92" s="173"/>
      <c r="BA92" s="164">
        <v>-8.3259611881532436</v>
      </c>
      <c r="BB92" s="164">
        <v>1489.579468298901</v>
      </c>
      <c r="BC92" s="171">
        <v>0</v>
      </c>
      <c r="BD92" s="172">
        <f t="shared" si="28"/>
        <v>-466.86099999999999</v>
      </c>
      <c r="BE92" s="171">
        <f t="shared" si="29"/>
        <v>8563.5785340207221</v>
      </c>
      <c r="BF92" s="171"/>
      <c r="BG92" s="164">
        <v>1025.6473353557888</v>
      </c>
      <c r="BH92" s="173">
        <v>856.77978156691688</v>
      </c>
      <c r="BI92" s="173">
        <v>173.60912910464273</v>
      </c>
      <c r="BJ92" s="164">
        <v>474.12937998086142</v>
      </c>
      <c r="BK92" s="171">
        <v>0</v>
      </c>
      <c r="BL92" s="172">
        <f t="shared" si="30"/>
        <v>-466.86099999999999</v>
      </c>
      <c r="BM92" s="171">
        <f t="shared" si="31"/>
        <v>2063.3046260082097</v>
      </c>
      <c r="BN92" s="171"/>
      <c r="BO92" s="164">
        <v>1140.3064938262592</v>
      </c>
      <c r="BP92" s="173">
        <f t="shared" si="32"/>
        <v>856.77978156691688</v>
      </c>
      <c r="BQ92" s="173">
        <v>138.77533441978909</v>
      </c>
      <c r="BR92" s="164">
        <v>486.78923179387209</v>
      </c>
      <c r="BS92" s="171">
        <v>0</v>
      </c>
      <c r="BT92" s="172">
        <f t="shared" si="33"/>
        <v>-466.86099999999999</v>
      </c>
      <c r="BU92" s="171">
        <f t="shared" si="34"/>
        <v>2155.7898416068374</v>
      </c>
      <c r="BV92" s="171"/>
      <c r="BW92" s="164">
        <v>1037.2028065639295</v>
      </c>
      <c r="BX92" s="173">
        <f t="shared" si="35"/>
        <v>856.77978156691688</v>
      </c>
      <c r="BY92" s="173">
        <v>103.83043629673972</v>
      </c>
      <c r="BZ92" s="164">
        <v>500.65563335261049</v>
      </c>
      <c r="CA92" s="171">
        <v>0</v>
      </c>
      <c r="CB92" s="172">
        <f t="shared" si="36"/>
        <v>-466.86099999999999</v>
      </c>
      <c r="CC92" s="171">
        <f t="shared" si="37"/>
        <v>2031.6076577801969</v>
      </c>
      <c r="CD92" s="213">
        <v>2155</v>
      </c>
      <c r="CE92" s="210">
        <f t="shared" si="38"/>
        <v>4073.797997550279</v>
      </c>
      <c r="CF92" s="164">
        <f t="shared" si="39"/>
        <v>4028.2177372020205</v>
      </c>
      <c r="CG92" s="164">
        <f t="shared" si="40"/>
        <v>3973.8183452532353</v>
      </c>
      <c r="CH92" s="164">
        <f t="shared" si="41"/>
        <v>957.4499424632063</v>
      </c>
      <c r="CI92" s="164">
        <f t="shared" si="42"/>
        <v>1000.3665158268386</v>
      </c>
      <c r="CJ92" s="164">
        <f t="shared" si="43"/>
        <v>942.7413725198129</v>
      </c>
      <c r="CK92" s="210">
        <f t="shared" si="44"/>
        <v>-45.580260348258435</v>
      </c>
      <c r="CL92" s="164">
        <f t="shared" si="45"/>
        <v>-54.399391948785251</v>
      </c>
      <c r="CM92" s="164">
        <f t="shared" si="46"/>
        <v>-3016.368402790029</v>
      </c>
      <c r="CN92" s="164">
        <f t="shared" si="47"/>
        <v>42.916573363632324</v>
      </c>
      <c r="CO92" s="164">
        <f t="shared" si="48"/>
        <v>-57.625143307025724</v>
      </c>
    </row>
    <row r="93" spans="1:93" ht="14.4" x14ac:dyDescent="0.3">
      <c r="A93" s="167">
        <v>240</v>
      </c>
      <c r="B93" s="166" t="s">
        <v>560</v>
      </c>
      <c r="C93" s="171"/>
      <c r="D93" s="171"/>
      <c r="E93" s="171"/>
      <c r="F93" s="171"/>
      <c r="G93" s="171"/>
      <c r="H93" s="171">
        <v>43191</v>
      </c>
      <c r="I93" s="171"/>
      <c r="J93" s="171"/>
      <c r="K93" s="171"/>
      <c r="L93" s="171"/>
      <c r="M93" s="171"/>
      <c r="N93" s="171">
        <v>47180</v>
      </c>
      <c r="O93" s="171"/>
      <c r="P93" s="171"/>
      <c r="Q93" s="171"/>
      <c r="R93" s="171"/>
      <c r="S93" s="171"/>
      <c r="T93" s="171">
        <v>46425</v>
      </c>
      <c r="U93" s="171"/>
      <c r="V93" s="171"/>
      <c r="W93" s="171"/>
      <c r="X93" s="171"/>
      <c r="Y93" s="171"/>
      <c r="Z93" s="171">
        <v>44851</v>
      </c>
      <c r="AA93" s="171"/>
      <c r="AB93" s="171"/>
      <c r="AC93" s="171"/>
      <c r="AD93" s="171"/>
      <c r="AE93" s="171"/>
      <c r="AF93" s="171">
        <v>44093</v>
      </c>
      <c r="AG93" s="171"/>
      <c r="AH93" s="175">
        <v>43562.822004163711</v>
      </c>
      <c r="AI93" s="173"/>
      <c r="AJ93" s="172">
        <v>430.90023745110716</v>
      </c>
      <c r="AK93" s="173">
        <v>8953.1235112908907</v>
      </c>
      <c r="AL93" s="171">
        <v>1500</v>
      </c>
      <c r="AM93" s="172">
        <v>1455.8209999999999</v>
      </c>
      <c r="AN93" s="171">
        <f t="shared" si="26"/>
        <v>55902.666752905701</v>
      </c>
      <c r="AP93" s="171"/>
      <c r="AQ93" s="175">
        <v>42444.631617751264</v>
      </c>
      <c r="AR93" s="173"/>
      <c r="AS93" s="172">
        <v>-333.96701162710968</v>
      </c>
      <c r="AT93" s="174">
        <v>9564.0683829385744</v>
      </c>
      <c r="AU93" s="171">
        <v>0</v>
      </c>
      <c r="AV93" s="172">
        <v>757.47</v>
      </c>
      <c r="AW93" s="171">
        <f t="shared" si="27"/>
        <v>52432.202989062731</v>
      </c>
      <c r="AX93" s="171"/>
      <c r="AY93" s="164">
        <v>43941.528892767208</v>
      </c>
      <c r="AZ93" s="173"/>
      <c r="BA93" s="164">
        <v>-102.96691984126642</v>
      </c>
      <c r="BB93" s="164">
        <v>10414.022689315316</v>
      </c>
      <c r="BC93" s="171">
        <v>0</v>
      </c>
      <c r="BD93" s="172">
        <f t="shared" si="28"/>
        <v>757.47</v>
      </c>
      <c r="BE93" s="171">
        <f t="shared" si="29"/>
        <v>55010.054662241258</v>
      </c>
      <c r="BF93" s="171"/>
      <c r="BG93" s="164">
        <v>6209.2343137498174</v>
      </c>
      <c r="BH93" s="173">
        <v>-5176.4807985592952</v>
      </c>
      <c r="BI93" s="173">
        <v>-3043.3878320719418</v>
      </c>
      <c r="BJ93" s="164">
        <v>3340.0118161153123</v>
      </c>
      <c r="BK93" s="171">
        <v>0</v>
      </c>
      <c r="BL93" s="172">
        <f t="shared" si="30"/>
        <v>757.47</v>
      </c>
      <c r="BM93" s="171">
        <f t="shared" si="31"/>
        <v>2086.8474992338924</v>
      </c>
      <c r="BN93" s="171"/>
      <c r="BO93" s="164">
        <v>6252.277028015219</v>
      </c>
      <c r="BP93" s="173">
        <f t="shared" si="32"/>
        <v>-5176.4807985592952</v>
      </c>
      <c r="BQ93" s="173">
        <v>-2760.6250534057481</v>
      </c>
      <c r="BR93" s="164">
        <v>3433.0997208983022</v>
      </c>
      <c r="BS93" s="171">
        <v>0</v>
      </c>
      <c r="BT93" s="172">
        <f t="shared" si="33"/>
        <v>757.47</v>
      </c>
      <c r="BU93" s="171">
        <f t="shared" si="34"/>
        <v>2505.7408969484777</v>
      </c>
      <c r="BV93" s="171"/>
      <c r="BW93" s="164">
        <v>6079.8457219525944</v>
      </c>
      <c r="BX93" s="173">
        <f t="shared" si="35"/>
        <v>-5176.4807985592952</v>
      </c>
      <c r="BY93" s="173">
        <v>-2478.9159271601611</v>
      </c>
      <c r="BZ93" s="164">
        <v>3538.2119769772366</v>
      </c>
      <c r="CA93" s="171">
        <v>0</v>
      </c>
      <c r="CB93" s="172">
        <f t="shared" si="36"/>
        <v>757.47</v>
      </c>
      <c r="CC93" s="171">
        <f t="shared" si="37"/>
        <v>2720.1309732103746</v>
      </c>
      <c r="CD93" s="213">
        <v>20437</v>
      </c>
      <c r="CE93" s="210">
        <f t="shared" si="38"/>
        <v>2735.3655993005677</v>
      </c>
      <c r="CF93" s="164">
        <f t="shared" si="39"/>
        <v>2565.5528203289491</v>
      </c>
      <c r="CG93" s="164">
        <f t="shared" si="40"/>
        <v>2691.6893214386287</v>
      </c>
      <c r="CH93" s="164">
        <f t="shared" si="41"/>
        <v>102.11124427430114</v>
      </c>
      <c r="CI93" s="164">
        <f t="shared" si="42"/>
        <v>122.60805876344267</v>
      </c>
      <c r="CJ93" s="164">
        <f t="shared" si="43"/>
        <v>133.09834971915518</v>
      </c>
      <c r="CK93" s="210">
        <f t="shared" si="44"/>
        <v>-169.81277897161863</v>
      </c>
      <c r="CL93" s="164">
        <f t="shared" si="45"/>
        <v>126.13650110967956</v>
      </c>
      <c r="CM93" s="164">
        <f t="shared" si="46"/>
        <v>-2589.5780771643276</v>
      </c>
      <c r="CN93" s="164">
        <f t="shared" si="47"/>
        <v>20.496814489141528</v>
      </c>
      <c r="CO93" s="164">
        <f t="shared" si="48"/>
        <v>10.49029095571251</v>
      </c>
    </row>
    <row r="94" spans="1:93" ht="14.4" x14ac:dyDescent="0.3">
      <c r="A94" s="167">
        <v>241</v>
      </c>
      <c r="B94" s="166" t="s">
        <v>559</v>
      </c>
      <c r="C94" s="171"/>
      <c r="D94" s="171"/>
      <c r="E94" s="171"/>
      <c r="F94" s="171"/>
      <c r="G94" s="171"/>
      <c r="H94" s="171">
        <v>12791</v>
      </c>
      <c r="I94" s="171"/>
      <c r="J94" s="171"/>
      <c r="K94" s="171"/>
      <c r="L94" s="171"/>
      <c r="M94" s="171"/>
      <c r="N94" s="171">
        <v>13232</v>
      </c>
      <c r="O94" s="171"/>
      <c r="P94" s="171"/>
      <c r="Q94" s="171"/>
      <c r="R94" s="171"/>
      <c r="S94" s="171"/>
      <c r="T94" s="171">
        <v>12703</v>
      </c>
      <c r="U94" s="171"/>
      <c r="V94" s="171"/>
      <c r="W94" s="171"/>
      <c r="X94" s="171"/>
      <c r="Y94" s="171"/>
      <c r="Z94" s="171">
        <v>12410</v>
      </c>
      <c r="AA94" s="171"/>
      <c r="AB94" s="171"/>
      <c r="AC94" s="171"/>
      <c r="AD94" s="171"/>
      <c r="AE94" s="171"/>
      <c r="AF94" s="171">
        <v>13114</v>
      </c>
      <c r="AG94" s="171"/>
      <c r="AH94" s="175">
        <v>13528.391016325591</v>
      </c>
      <c r="AI94" s="173"/>
      <c r="AJ94" s="172">
        <v>174.40629496659272</v>
      </c>
      <c r="AK94" s="173">
        <v>3200.0312211416694</v>
      </c>
      <c r="AL94" s="171">
        <v>0</v>
      </c>
      <c r="AM94" s="172">
        <v>-706.93700000000001</v>
      </c>
      <c r="AN94" s="171">
        <f t="shared" si="26"/>
        <v>16195.891532433854</v>
      </c>
      <c r="AP94" s="171"/>
      <c r="AQ94" s="175">
        <v>12136.546382363351</v>
      </c>
      <c r="AR94" s="173"/>
      <c r="AS94" s="172">
        <v>-135.97635856441019</v>
      </c>
      <c r="AT94" s="174">
        <v>3422.9572678745417</v>
      </c>
      <c r="AU94" s="171">
        <v>0</v>
      </c>
      <c r="AV94" s="172">
        <v>-922.22299999999996</v>
      </c>
      <c r="AW94" s="171">
        <f t="shared" si="27"/>
        <v>14501.304291673483</v>
      </c>
      <c r="AX94" s="171"/>
      <c r="AY94" s="164">
        <v>12682.792583306255</v>
      </c>
      <c r="AZ94" s="173"/>
      <c r="BA94" s="164">
        <v>-41.975391112233609</v>
      </c>
      <c r="BB94" s="164">
        <v>3721.2365543327833</v>
      </c>
      <c r="BC94" s="171">
        <v>0</v>
      </c>
      <c r="BD94" s="172">
        <f t="shared" si="28"/>
        <v>-922.22299999999996</v>
      </c>
      <c r="BE94" s="171">
        <f t="shared" si="29"/>
        <v>15439.830746526804</v>
      </c>
      <c r="BF94" s="171"/>
      <c r="BG94" s="164">
        <v>4322.0006687010919</v>
      </c>
      <c r="BH94" s="173">
        <v>-695.10670136876263</v>
      </c>
      <c r="BI94" s="173">
        <v>-523.93573090704774</v>
      </c>
      <c r="BJ94" s="164">
        <v>1176.0179349575876</v>
      </c>
      <c r="BK94" s="171">
        <v>0</v>
      </c>
      <c r="BL94" s="172">
        <f t="shared" si="30"/>
        <v>-922.22299999999996</v>
      </c>
      <c r="BM94" s="171">
        <f t="shared" si="31"/>
        <v>3356.7531713828694</v>
      </c>
      <c r="BN94" s="171"/>
      <c r="BO94" s="164">
        <v>4223.2799555705269</v>
      </c>
      <c r="BP94" s="173">
        <f t="shared" si="32"/>
        <v>-695.10670136876263</v>
      </c>
      <c r="BQ94" s="173">
        <v>-413.47049506661688</v>
      </c>
      <c r="BR94" s="164">
        <v>1209.5427234356985</v>
      </c>
      <c r="BS94" s="171">
        <v>0</v>
      </c>
      <c r="BT94" s="172">
        <f t="shared" si="33"/>
        <v>-922.22299999999996</v>
      </c>
      <c r="BU94" s="171">
        <f t="shared" si="34"/>
        <v>3402.0224825708465</v>
      </c>
      <c r="BV94" s="171"/>
      <c r="BW94" s="164">
        <v>4133.317171757978</v>
      </c>
      <c r="BX94" s="173">
        <f t="shared" si="35"/>
        <v>-695.10670136876263</v>
      </c>
      <c r="BY94" s="173">
        <v>-303.41688328676815</v>
      </c>
      <c r="BZ94" s="164">
        <v>1247.7970927406279</v>
      </c>
      <c r="CA94" s="171">
        <v>0</v>
      </c>
      <c r="CB94" s="172">
        <f t="shared" si="36"/>
        <v>-922.22299999999996</v>
      </c>
      <c r="CC94" s="171">
        <f t="shared" si="37"/>
        <v>3460.3676798430752</v>
      </c>
      <c r="CD94" s="213">
        <v>7984</v>
      </c>
      <c r="CE94" s="210">
        <f t="shared" si="38"/>
        <v>2028.5435286114548</v>
      </c>
      <c r="CF94" s="164">
        <f t="shared" si="39"/>
        <v>1816.2956277146147</v>
      </c>
      <c r="CG94" s="164">
        <f t="shared" si="40"/>
        <v>1933.8465363886278</v>
      </c>
      <c r="CH94" s="164">
        <f t="shared" si="41"/>
        <v>420.43501645577027</v>
      </c>
      <c r="CI94" s="164">
        <f t="shared" si="42"/>
        <v>426.10502036207998</v>
      </c>
      <c r="CJ94" s="164">
        <f t="shared" si="43"/>
        <v>433.41278555148739</v>
      </c>
      <c r="CK94" s="210">
        <f t="shared" si="44"/>
        <v>-212.24790089684006</v>
      </c>
      <c r="CL94" s="164">
        <f t="shared" si="45"/>
        <v>117.55090867401304</v>
      </c>
      <c r="CM94" s="164">
        <f t="shared" si="46"/>
        <v>-1513.4115199328576</v>
      </c>
      <c r="CN94" s="164">
        <f t="shared" si="47"/>
        <v>5.6700039063097165</v>
      </c>
      <c r="CO94" s="164">
        <f t="shared" si="48"/>
        <v>7.3077651894074052</v>
      </c>
    </row>
    <row r="95" spans="1:93" ht="14.4" x14ac:dyDescent="0.3">
      <c r="A95" s="167">
        <v>244</v>
      </c>
      <c r="B95" s="166" t="s">
        <v>558</v>
      </c>
      <c r="C95" s="171"/>
      <c r="D95" s="171"/>
      <c r="E95" s="171"/>
      <c r="F95" s="171"/>
      <c r="G95" s="171"/>
      <c r="H95" s="171">
        <v>21421</v>
      </c>
      <c r="I95" s="171"/>
      <c r="J95" s="171"/>
      <c r="K95" s="171"/>
      <c r="L95" s="171"/>
      <c r="M95" s="171"/>
      <c r="N95" s="171">
        <v>24051</v>
      </c>
      <c r="O95" s="171"/>
      <c r="P95" s="171"/>
      <c r="Q95" s="171"/>
      <c r="R95" s="171"/>
      <c r="S95" s="171"/>
      <c r="T95" s="171">
        <v>24037</v>
      </c>
      <c r="U95" s="171"/>
      <c r="V95" s="171"/>
      <c r="W95" s="171"/>
      <c r="X95" s="171"/>
      <c r="Y95" s="171"/>
      <c r="Z95" s="171">
        <v>24038</v>
      </c>
      <c r="AA95" s="171"/>
      <c r="AB95" s="171"/>
      <c r="AC95" s="171"/>
      <c r="AD95" s="171"/>
      <c r="AE95" s="171"/>
      <c r="AF95" s="171">
        <v>24608</v>
      </c>
      <c r="AG95" s="171"/>
      <c r="AH95" s="175">
        <v>27507.278783066598</v>
      </c>
      <c r="AI95" s="173"/>
      <c r="AJ95" s="172">
        <v>359.08778804557494</v>
      </c>
      <c r="AK95" s="173">
        <v>5541.8578768488605</v>
      </c>
      <c r="AL95" s="171">
        <v>0</v>
      </c>
      <c r="AM95" s="172">
        <v>-285.20999999999998</v>
      </c>
      <c r="AN95" s="171">
        <f t="shared" si="26"/>
        <v>33123.014447961032</v>
      </c>
      <c r="AP95" s="171"/>
      <c r="AQ95" s="175">
        <v>24948.292368225349</v>
      </c>
      <c r="AR95" s="173"/>
      <c r="AS95" s="172">
        <v>-278.92321505201738</v>
      </c>
      <c r="AT95" s="174">
        <v>6036.3374765296467</v>
      </c>
      <c r="AU95" s="171">
        <v>0</v>
      </c>
      <c r="AV95" s="172">
        <v>-1004.372</v>
      </c>
      <c r="AW95" s="171">
        <f t="shared" si="27"/>
        <v>29701.334629702978</v>
      </c>
      <c r="AX95" s="171"/>
      <c r="AY95" s="164">
        <v>26785.10329540836</v>
      </c>
      <c r="AZ95" s="173"/>
      <c r="BA95" s="164">
        <v>-86.293200884197645</v>
      </c>
      <c r="BB95" s="164">
        <v>6652.9333675853941</v>
      </c>
      <c r="BC95" s="171">
        <v>0</v>
      </c>
      <c r="BD95" s="172">
        <f t="shared" si="28"/>
        <v>-1004.372</v>
      </c>
      <c r="BE95" s="171">
        <f t="shared" si="29"/>
        <v>32347.371462109561</v>
      </c>
      <c r="BF95" s="171"/>
      <c r="BG95" s="164">
        <v>20885.74293161945</v>
      </c>
      <c r="BH95" s="173">
        <v>-2626.2017199251413</v>
      </c>
      <c r="BI95" s="173">
        <v>-2800.8962712056855</v>
      </c>
      <c r="BJ95" s="164">
        <v>2123.6047226334808</v>
      </c>
      <c r="BK95" s="171">
        <v>0</v>
      </c>
      <c r="BL95" s="172">
        <f t="shared" si="30"/>
        <v>-1004.372</v>
      </c>
      <c r="BM95" s="171">
        <f t="shared" si="31"/>
        <v>16577.877663122104</v>
      </c>
      <c r="BN95" s="171"/>
      <c r="BO95" s="164">
        <v>20350.285885017831</v>
      </c>
      <c r="BP95" s="173">
        <f t="shared" si="32"/>
        <v>-2626.2017199251413</v>
      </c>
      <c r="BQ95" s="173">
        <v>-2540.8380832226267</v>
      </c>
      <c r="BR95" s="164">
        <v>2199.4038485064907</v>
      </c>
      <c r="BS95" s="171">
        <v>0</v>
      </c>
      <c r="BT95" s="172">
        <f t="shared" si="33"/>
        <v>-1004.372</v>
      </c>
      <c r="BU95" s="171">
        <f t="shared" si="34"/>
        <v>16378.277930376553</v>
      </c>
      <c r="BV95" s="171"/>
      <c r="BW95" s="164">
        <v>21191.389153890792</v>
      </c>
      <c r="BX95" s="173">
        <f t="shared" si="35"/>
        <v>-2626.2017199251413</v>
      </c>
      <c r="BY95" s="173">
        <v>-2281.7489440675618</v>
      </c>
      <c r="BZ95" s="164">
        <v>2284.2873844853575</v>
      </c>
      <c r="CA95" s="171">
        <v>0</v>
      </c>
      <c r="CB95" s="172">
        <f t="shared" si="36"/>
        <v>-1004.372</v>
      </c>
      <c r="CC95" s="171">
        <f t="shared" si="37"/>
        <v>17563.353874383447</v>
      </c>
      <c r="CD95" s="213">
        <v>18796</v>
      </c>
      <c r="CE95" s="210">
        <f t="shared" si="38"/>
        <v>1762.2374147670266</v>
      </c>
      <c r="CF95" s="164">
        <f t="shared" si="39"/>
        <v>1580.1944365664492</v>
      </c>
      <c r="CG95" s="164">
        <f t="shared" si="40"/>
        <v>1720.9710290545627</v>
      </c>
      <c r="CH95" s="164">
        <f t="shared" si="41"/>
        <v>881.98966073218264</v>
      </c>
      <c r="CI95" s="164">
        <f t="shared" si="42"/>
        <v>871.37039425284911</v>
      </c>
      <c r="CJ95" s="164">
        <f t="shared" si="43"/>
        <v>934.41976348071114</v>
      </c>
      <c r="CK95" s="210">
        <f t="shared" si="44"/>
        <v>-182.04297820057741</v>
      </c>
      <c r="CL95" s="164">
        <f t="shared" si="45"/>
        <v>140.77659248811347</v>
      </c>
      <c r="CM95" s="164">
        <f t="shared" si="46"/>
        <v>-838.98136832238004</v>
      </c>
      <c r="CN95" s="164">
        <f t="shared" si="47"/>
        <v>-10.619266479333533</v>
      </c>
      <c r="CO95" s="164">
        <f t="shared" si="48"/>
        <v>63.04936922786203</v>
      </c>
    </row>
    <row r="96" spans="1:93" ht="14.4" x14ac:dyDescent="0.3">
      <c r="A96" s="167">
        <v>245</v>
      </c>
      <c r="B96" s="166" t="s">
        <v>557</v>
      </c>
      <c r="C96" s="171"/>
      <c r="D96" s="171"/>
      <c r="E96" s="171"/>
      <c r="F96" s="171"/>
      <c r="G96" s="171"/>
      <c r="H96" s="171">
        <v>20629</v>
      </c>
      <c r="I96" s="171"/>
      <c r="J96" s="171"/>
      <c r="K96" s="171"/>
      <c r="L96" s="171"/>
      <c r="M96" s="171"/>
      <c r="N96" s="171">
        <v>23463</v>
      </c>
      <c r="O96" s="171"/>
      <c r="P96" s="171"/>
      <c r="Q96" s="171"/>
      <c r="R96" s="171"/>
      <c r="S96" s="171"/>
      <c r="T96" s="171">
        <v>21162</v>
      </c>
      <c r="U96" s="171"/>
      <c r="V96" s="171"/>
      <c r="W96" s="171"/>
      <c r="X96" s="171"/>
      <c r="Y96" s="171"/>
      <c r="Z96" s="171">
        <v>21827</v>
      </c>
      <c r="AA96" s="171"/>
      <c r="AB96" s="171"/>
      <c r="AC96" s="171"/>
      <c r="AD96" s="171"/>
      <c r="AE96" s="171"/>
      <c r="AF96" s="171">
        <v>23259</v>
      </c>
      <c r="AG96" s="171"/>
      <c r="AH96" s="175">
        <v>30422.128093478404</v>
      </c>
      <c r="AI96" s="173"/>
      <c r="AJ96" s="172">
        <v>787.81439872822068</v>
      </c>
      <c r="AK96" s="173">
        <v>12235.26956370834</v>
      </c>
      <c r="AL96" s="171">
        <v>0</v>
      </c>
      <c r="AM96" s="172">
        <v>-3291.0859999999998</v>
      </c>
      <c r="AN96" s="171">
        <f t="shared" si="26"/>
        <v>40154.12605591496</v>
      </c>
      <c r="AP96" s="171"/>
      <c r="AQ96" s="175">
        <v>26038.006869657038</v>
      </c>
      <c r="AR96" s="173"/>
      <c r="AS96" s="172">
        <v>-612.9805408242363</v>
      </c>
      <c r="AT96" s="174">
        <v>13406.672202404825</v>
      </c>
      <c r="AU96" s="171">
        <v>0</v>
      </c>
      <c r="AV96" s="172">
        <v>-3381.7280000000001</v>
      </c>
      <c r="AW96" s="171">
        <f t="shared" si="27"/>
        <v>35449.970531237625</v>
      </c>
      <c r="AX96" s="171"/>
      <c r="AY96" s="164">
        <v>29595.722117531473</v>
      </c>
      <c r="AZ96" s="173"/>
      <c r="BA96" s="164">
        <v>-189.65199005165923</v>
      </c>
      <c r="BB96" s="164">
        <v>14788.771551524553</v>
      </c>
      <c r="BC96" s="171">
        <v>0</v>
      </c>
      <c r="BD96" s="172">
        <f t="shared" si="28"/>
        <v>-3381.7280000000001</v>
      </c>
      <c r="BE96" s="171">
        <f t="shared" si="29"/>
        <v>40813.113679004367</v>
      </c>
      <c r="BF96" s="171"/>
      <c r="BG96" s="164">
        <v>14248.878158409074</v>
      </c>
      <c r="BH96" s="173">
        <v>9333.8405738359179</v>
      </c>
      <c r="BI96" s="173">
        <v>7087.487690990456</v>
      </c>
      <c r="BJ96" s="164">
        <v>4719.4094686540548</v>
      </c>
      <c r="BK96" s="171">
        <v>0</v>
      </c>
      <c r="BL96" s="172">
        <f t="shared" si="30"/>
        <v>-3381.7280000000001</v>
      </c>
      <c r="BM96" s="171">
        <f t="shared" si="31"/>
        <v>32007.887891889502</v>
      </c>
      <c r="BN96" s="171"/>
      <c r="BO96" s="164">
        <v>15070.068568261568</v>
      </c>
      <c r="BP96" s="173">
        <f t="shared" si="32"/>
        <v>9333.8405738359179</v>
      </c>
      <c r="BQ96" s="173">
        <v>6487.7160196301347</v>
      </c>
      <c r="BR96" s="164">
        <v>4888.7848866462127</v>
      </c>
      <c r="BS96" s="171">
        <v>0</v>
      </c>
      <c r="BT96" s="172">
        <f t="shared" si="33"/>
        <v>-3381.7280000000001</v>
      </c>
      <c r="BU96" s="171">
        <f t="shared" si="34"/>
        <v>32398.682048373837</v>
      </c>
      <c r="BV96" s="171"/>
      <c r="BW96" s="164">
        <v>15992.280935049599</v>
      </c>
      <c r="BX96" s="173">
        <f t="shared" si="35"/>
        <v>9333.8405738359179</v>
      </c>
      <c r="BY96" s="173">
        <v>5886.0313584441737</v>
      </c>
      <c r="BZ96" s="164">
        <v>5076.3386318695921</v>
      </c>
      <c r="CA96" s="171">
        <v>0</v>
      </c>
      <c r="CB96" s="172">
        <f t="shared" si="36"/>
        <v>-3381.7280000000001</v>
      </c>
      <c r="CC96" s="171">
        <f t="shared" si="37"/>
        <v>32906.763499199282</v>
      </c>
      <c r="CD96" s="213">
        <v>37105</v>
      </c>
      <c r="CE96" s="210">
        <f t="shared" si="38"/>
        <v>1082.1756112630362</v>
      </c>
      <c r="CF96" s="164">
        <f t="shared" si="39"/>
        <v>955.39605258691881</v>
      </c>
      <c r="CG96" s="164">
        <f t="shared" si="40"/>
        <v>1099.9356873468366</v>
      </c>
      <c r="CH96" s="164">
        <f t="shared" si="41"/>
        <v>862.63004694487267</v>
      </c>
      <c r="CI96" s="164">
        <f t="shared" si="42"/>
        <v>873.16216273747034</v>
      </c>
      <c r="CJ96" s="164">
        <f t="shared" si="43"/>
        <v>886.85523512193186</v>
      </c>
      <c r="CK96" s="210">
        <f t="shared" si="44"/>
        <v>-126.7795586761174</v>
      </c>
      <c r="CL96" s="164">
        <f t="shared" si="45"/>
        <v>144.53963475991782</v>
      </c>
      <c r="CM96" s="164">
        <f t="shared" si="46"/>
        <v>-237.30564040196396</v>
      </c>
      <c r="CN96" s="164">
        <f t="shared" si="47"/>
        <v>10.532115792597665</v>
      </c>
      <c r="CO96" s="164">
        <f t="shared" si="48"/>
        <v>13.693072384461516</v>
      </c>
    </row>
    <row r="97" spans="1:93" ht="14.4" x14ac:dyDescent="0.3">
      <c r="A97" s="167">
        <v>249</v>
      </c>
      <c r="B97" s="166" t="s">
        <v>556</v>
      </c>
      <c r="C97" s="171"/>
      <c r="D97" s="171"/>
      <c r="E97" s="171"/>
      <c r="F97" s="171"/>
      <c r="G97" s="171"/>
      <c r="H97" s="171">
        <v>27169</v>
      </c>
      <c r="I97" s="171"/>
      <c r="J97" s="171"/>
      <c r="K97" s="171"/>
      <c r="L97" s="171"/>
      <c r="M97" s="171"/>
      <c r="N97" s="171">
        <v>27766</v>
      </c>
      <c r="O97" s="171"/>
      <c r="P97" s="171"/>
      <c r="Q97" s="171"/>
      <c r="R97" s="171"/>
      <c r="S97" s="171"/>
      <c r="T97" s="171">
        <v>28162</v>
      </c>
      <c r="U97" s="171"/>
      <c r="V97" s="171"/>
      <c r="W97" s="171"/>
      <c r="X97" s="171"/>
      <c r="Y97" s="171"/>
      <c r="Z97" s="171">
        <v>27327</v>
      </c>
      <c r="AA97" s="171"/>
      <c r="AB97" s="171"/>
      <c r="AC97" s="171"/>
      <c r="AD97" s="171"/>
      <c r="AE97" s="171"/>
      <c r="AF97" s="171">
        <v>27516</v>
      </c>
      <c r="AG97" s="171"/>
      <c r="AH97" s="175">
        <v>26266.856277115414</v>
      </c>
      <c r="AI97" s="173"/>
      <c r="AJ97" s="172">
        <v>174.6346512975696</v>
      </c>
      <c r="AK97" s="173">
        <v>4646.8317762996066</v>
      </c>
      <c r="AL97" s="171">
        <v>0</v>
      </c>
      <c r="AM97" s="172">
        <v>-34.963000000000001</v>
      </c>
      <c r="AN97" s="171">
        <f t="shared" si="26"/>
        <v>31053.359704712591</v>
      </c>
      <c r="AP97" s="171"/>
      <c r="AQ97" s="175">
        <v>24927.3032015674</v>
      </c>
      <c r="AR97" s="173"/>
      <c r="AS97" s="172">
        <v>-134.86473921527812</v>
      </c>
      <c r="AT97" s="174">
        <v>4976.2155125893278</v>
      </c>
      <c r="AU97" s="171">
        <v>0</v>
      </c>
      <c r="AV97" s="172">
        <v>-110.49299999999999</v>
      </c>
      <c r="AW97" s="171">
        <f t="shared" si="27"/>
        <v>29658.160974941453</v>
      </c>
      <c r="AX97" s="171"/>
      <c r="AY97" s="164">
        <v>25484.769057864803</v>
      </c>
      <c r="AZ97" s="173"/>
      <c r="BA97" s="164">
        <v>-41.509662346817016</v>
      </c>
      <c r="BB97" s="164">
        <v>5431.461545450119</v>
      </c>
      <c r="BC97" s="171">
        <v>0</v>
      </c>
      <c r="BD97" s="172">
        <f t="shared" si="28"/>
        <v>-110.49299999999999</v>
      </c>
      <c r="BE97" s="171">
        <f t="shared" si="29"/>
        <v>30764.227940968107</v>
      </c>
      <c r="BF97" s="171"/>
      <c r="BG97" s="164">
        <v>3846.4026598032929</v>
      </c>
      <c r="BH97" s="173">
        <v>2464.3242097401658</v>
      </c>
      <c r="BI97" s="173">
        <v>2340.5222527836922</v>
      </c>
      <c r="BJ97" s="164">
        <v>1741.4396150216894</v>
      </c>
      <c r="BK97" s="171">
        <v>0</v>
      </c>
      <c r="BL97" s="172">
        <f t="shared" si="30"/>
        <v>-110.49299999999999</v>
      </c>
      <c r="BM97" s="171">
        <f t="shared" si="31"/>
        <v>10282.195737348839</v>
      </c>
      <c r="BN97" s="171"/>
      <c r="BO97" s="164">
        <v>3747.3165530755919</v>
      </c>
      <c r="BP97" s="173">
        <f t="shared" si="32"/>
        <v>2464.3242097401658</v>
      </c>
      <c r="BQ97" s="173">
        <v>2187.188899474866</v>
      </c>
      <c r="BR97" s="164">
        <v>1789.9761672818443</v>
      </c>
      <c r="BS97" s="171">
        <v>0</v>
      </c>
      <c r="BT97" s="172">
        <f t="shared" si="33"/>
        <v>-110.49299999999999</v>
      </c>
      <c r="BU97" s="171">
        <f t="shared" si="34"/>
        <v>10078.312829572467</v>
      </c>
      <c r="BV97" s="171"/>
      <c r="BW97" s="164">
        <v>3548.8164219712567</v>
      </c>
      <c r="BX97" s="173">
        <f t="shared" si="35"/>
        <v>2464.3242097401658</v>
      </c>
      <c r="BY97" s="173">
        <v>2033.3664848134993</v>
      </c>
      <c r="BZ97" s="164">
        <v>1845.4590509079615</v>
      </c>
      <c r="CA97" s="171">
        <v>0</v>
      </c>
      <c r="CB97" s="172">
        <f t="shared" si="36"/>
        <v>-110.49299999999999</v>
      </c>
      <c r="CC97" s="171">
        <f t="shared" si="37"/>
        <v>9781.4731674328832</v>
      </c>
      <c r="CD97" s="213">
        <v>9486</v>
      </c>
      <c r="CE97" s="210">
        <f t="shared" si="38"/>
        <v>3273.5989568535306</v>
      </c>
      <c r="CF97" s="164">
        <f t="shared" si="39"/>
        <v>3126.5191835274563</v>
      </c>
      <c r="CG97" s="164">
        <f t="shared" si="40"/>
        <v>3243.1191166949302</v>
      </c>
      <c r="CH97" s="164">
        <f t="shared" si="41"/>
        <v>1083.9337694864894</v>
      </c>
      <c r="CI97" s="164">
        <f t="shared" si="42"/>
        <v>1062.4407368303255</v>
      </c>
      <c r="CJ97" s="164">
        <f t="shared" si="43"/>
        <v>1031.1483414961926</v>
      </c>
      <c r="CK97" s="210">
        <f t="shared" si="44"/>
        <v>-147.07977332607425</v>
      </c>
      <c r="CL97" s="164">
        <f t="shared" si="45"/>
        <v>116.59993316747386</v>
      </c>
      <c r="CM97" s="164">
        <f t="shared" si="46"/>
        <v>-2159.1853472084408</v>
      </c>
      <c r="CN97" s="164">
        <f t="shared" si="47"/>
        <v>-21.493032656163905</v>
      </c>
      <c r="CO97" s="164">
        <f t="shared" si="48"/>
        <v>-31.292395334132834</v>
      </c>
    </row>
    <row r="98" spans="1:93" ht="14.4" x14ac:dyDescent="0.3">
      <c r="A98" s="167">
        <v>250</v>
      </c>
      <c r="B98" s="166" t="s">
        <v>555</v>
      </c>
      <c r="C98" s="171"/>
      <c r="D98" s="171"/>
      <c r="E98" s="171"/>
      <c r="F98" s="171"/>
      <c r="G98" s="171"/>
      <c r="H98" s="171">
        <v>6103</v>
      </c>
      <c r="I98" s="171"/>
      <c r="J98" s="171"/>
      <c r="K98" s="171"/>
      <c r="L98" s="171"/>
      <c r="M98" s="171"/>
      <c r="N98" s="171">
        <v>6711</v>
      </c>
      <c r="O98" s="171"/>
      <c r="P98" s="171"/>
      <c r="Q98" s="171"/>
      <c r="R98" s="171"/>
      <c r="S98" s="171"/>
      <c r="T98" s="171">
        <v>6915</v>
      </c>
      <c r="U98" s="171"/>
      <c r="V98" s="171"/>
      <c r="W98" s="171"/>
      <c r="X98" s="171"/>
      <c r="Y98" s="171"/>
      <c r="Z98" s="171">
        <v>6695</v>
      </c>
      <c r="AA98" s="171"/>
      <c r="AB98" s="171"/>
      <c r="AC98" s="171"/>
      <c r="AD98" s="171"/>
      <c r="AE98" s="171"/>
      <c r="AF98" s="171">
        <v>6889</v>
      </c>
      <c r="AG98" s="171"/>
      <c r="AH98" s="175">
        <v>6486.9727336119931</v>
      </c>
      <c r="AI98" s="173"/>
      <c r="AJ98" s="172">
        <v>28.193296940703807</v>
      </c>
      <c r="AK98" s="173">
        <v>1238.1238983806763</v>
      </c>
      <c r="AL98" s="171">
        <v>260</v>
      </c>
      <c r="AM98" s="172">
        <v>-369.15699999999998</v>
      </c>
      <c r="AN98" s="171">
        <f t="shared" si="26"/>
        <v>7644.1329289333726</v>
      </c>
      <c r="AP98" s="171"/>
      <c r="AQ98" s="175">
        <v>6236.1868881564897</v>
      </c>
      <c r="AR98" s="173"/>
      <c r="AS98" s="172">
        <v>-21.578972945280061</v>
      </c>
      <c r="AT98" s="174">
        <v>1317.3915550613351</v>
      </c>
      <c r="AU98" s="171">
        <v>0</v>
      </c>
      <c r="AV98" s="172">
        <v>-398.11900000000003</v>
      </c>
      <c r="AW98" s="171">
        <f t="shared" si="27"/>
        <v>7133.8804702725456</v>
      </c>
      <c r="AX98" s="171"/>
      <c r="AY98" s="164">
        <v>6173.8016012910684</v>
      </c>
      <c r="AZ98" s="173"/>
      <c r="BA98" s="164">
        <v>-6.5861665063229999</v>
      </c>
      <c r="BB98" s="164">
        <v>1421.4980569241243</v>
      </c>
      <c r="BC98" s="171">
        <v>0</v>
      </c>
      <c r="BD98" s="172">
        <f t="shared" si="28"/>
        <v>-398.11900000000003</v>
      </c>
      <c r="BE98" s="171">
        <f t="shared" si="29"/>
        <v>7190.59449170887</v>
      </c>
      <c r="BF98" s="171"/>
      <c r="BG98" s="164">
        <v>1080.5331354876007</v>
      </c>
      <c r="BH98" s="173">
        <v>312.10996402352737</v>
      </c>
      <c r="BI98" s="173">
        <v>156.57766303277367</v>
      </c>
      <c r="BJ98" s="164">
        <v>450.73835069121736</v>
      </c>
      <c r="BK98" s="171">
        <v>0</v>
      </c>
      <c r="BL98" s="172">
        <f t="shared" si="30"/>
        <v>-398.11900000000003</v>
      </c>
      <c r="BM98" s="171">
        <f t="shared" si="31"/>
        <v>1601.8401132351191</v>
      </c>
      <c r="BN98" s="171"/>
      <c r="BO98" s="164">
        <v>1147.8337117902149</v>
      </c>
      <c r="BP98" s="173">
        <f t="shared" si="32"/>
        <v>312.10996402352737</v>
      </c>
      <c r="BQ98" s="173">
        <v>127.12653824585804</v>
      </c>
      <c r="BR98" s="164">
        <v>462.97890602424752</v>
      </c>
      <c r="BS98" s="171">
        <v>0</v>
      </c>
      <c r="BT98" s="172">
        <f t="shared" si="33"/>
        <v>-398.11900000000003</v>
      </c>
      <c r="BU98" s="171">
        <f t="shared" si="34"/>
        <v>1651.9301200838477</v>
      </c>
      <c r="BV98" s="171"/>
      <c r="BW98" s="164">
        <v>1020.0669810752152</v>
      </c>
      <c r="BX98" s="173">
        <f t="shared" si="35"/>
        <v>312.10996402352737</v>
      </c>
      <c r="BY98" s="173">
        <v>97.581478208644143</v>
      </c>
      <c r="BZ98" s="164">
        <v>476.41323536268379</v>
      </c>
      <c r="CA98" s="171">
        <v>0</v>
      </c>
      <c r="CB98" s="172">
        <f t="shared" si="36"/>
        <v>-398.11900000000003</v>
      </c>
      <c r="CC98" s="171">
        <f t="shared" si="37"/>
        <v>1508.0526586700703</v>
      </c>
      <c r="CD98" s="213">
        <v>1822</v>
      </c>
      <c r="CE98" s="210">
        <f t="shared" si="38"/>
        <v>4195.4626393706767</v>
      </c>
      <c r="CF98" s="164">
        <f t="shared" si="39"/>
        <v>3915.4118936731866</v>
      </c>
      <c r="CG98" s="164">
        <f t="shared" si="40"/>
        <v>3946.5392380399944</v>
      </c>
      <c r="CH98" s="164">
        <f t="shared" si="41"/>
        <v>879.165814069769</v>
      </c>
      <c r="CI98" s="164">
        <f t="shared" si="42"/>
        <v>906.65758511736976</v>
      </c>
      <c r="CJ98" s="164">
        <f t="shared" si="43"/>
        <v>827.69081156425375</v>
      </c>
      <c r="CK98" s="210">
        <f t="shared" si="44"/>
        <v>-280.05074569749013</v>
      </c>
      <c r="CL98" s="164">
        <f t="shared" si="45"/>
        <v>31.127344366807847</v>
      </c>
      <c r="CM98" s="164">
        <f t="shared" si="46"/>
        <v>-3067.3734239702253</v>
      </c>
      <c r="CN98" s="164">
        <f t="shared" si="47"/>
        <v>27.491771047600764</v>
      </c>
      <c r="CO98" s="164">
        <f t="shared" si="48"/>
        <v>-78.966773553116013</v>
      </c>
    </row>
    <row r="99" spans="1:93" ht="14.4" x14ac:dyDescent="0.3">
      <c r="A99" s="167">
        <v>256</v>
      </c>
      <c r="B99" s="166" t="s">
        <v>554</v>
      </c>
      <c r="C99" s="171"/>
      <c r="D99" s="171"/>
      <c r="E99" s="171"/>
      <c r="F99" s="171"/>
      <c r="G99" s="171"/>
      <c r="H99" s="171">
        <v>7340</v>
      </c>
      <c r="I99" s="171"/>
      <c r="J99" s="171"/>
      <c r="K99" s="171"/>
      <c r="L99" s="171"/>
      <c r="M99" s="171"/>
      <c r="N99" s="171">
        <v>7216</v>
      </c>
      <c r="O99" s="171"/>
      <c r="P99" s="171"/>
      <c r="Q99" s="171"/>
      <c r="R99" s="171"/>
      <c r="S99" s="171"/>
      <c r="T99" s="171">
        <v>7128</v>
      </c>
      <c r="U99" s="171"/>
      <c r="V99" s="171"/>
      <c r="W99" s="171"/>
      <c r="X99" s="171"/>
      <c r="Y99" s="171"/>
      <c r="Z99" s="171">
        <v>6580</v>
      </c>
      <c r="AA99" s="171"/>
      <c r="AB99" s="171"/>
      <c r="AC99" s="171"/>
      <c r="AD99" s="171"/>
      <c r="AE99" s="171"/>
      <c r="AF99" s="171">
        <v>6533</v>
      </c>
      <c r="AG99" s="171"/>
      <c r="AH99" s="175">
        <v>6206.2546035493378</v>
      </c>
      <c r="AI99" s="173"/>
      <c r="AJ99" s="172">
        <v>23.586492293286959</v>
      </c>
      <c r="AK99" s="173">
        <v>941.46575291773593</v>
      </c>
      <c r="AL99" s="171">
        <v>0</v>
      </c>
      <c r="AM99" s="172">
        <v>181.93100000000001</v>
      </c>
      <c r="AN99" s="171">
        <f t="shared" si="26"/>
        <v>7353.2378487603601</v>
      </c>
      <c r="AP99" s="171"/>
      <c r="AQ99" s="175">
        <v>6146.1243485107434</v>
      </c>
      <c r="AR99" s="173"/>
      <c r="AS99" s="172">
        <v>-18.010846327292516</v>
      </c>
      <c r="AT99" s="174">
        <v>995.05421623133293</v>
      </c>
      <c r="AU99" s="171">
        <v>0</v>
      </c>
      <c r="AV99" s="172">
        <v>296.47300000000001</v>
      </c>
      <c r="AW99" s="171">
        <f t="shared" si="27"/>
        <v>7419.6407184147838</v>
      </c>
      <c r="AX99" s="171"/>
      <c r="AY99" s="164">
        <v>6461.1724617228174</v>
      </c>
      <c r="AZ99" s="173"/>
      <c r="BA99" s="164">
        <v>-5.493027205714033</v>
      </c>
      <c r="BB99" s="164">
        <v>1071.755267690578</v>
      </c>
      <c r="BC99" s="171">
        <v>0</v>
      </c>
      <c r="BD99" s="172">
        <f t="shared" si="28"/>
        <v>296.47300000000001</v>
      </c>
      <c r="BE99" s="171">
        <f t="shared" si="29"/>
        <v>7823.9077022076817</v>
      </c>
      <c r="BF99" s="171"/>
      <c r="BG99" s="164">
        <v>2032.7025527980256</v>
      </c>
      <c r="BH99" s="173">
        <v>78.262815991342393</v>
      </c>
      <c r="BI99" s="173">
        <v>-160.49023788512469</v>
      </c>
      <c r="BJ99" s="164">
        <v>340.62706128247942</v>
      </c>
      <c r="BK99" s="171">
        <v>0</v>
      </c>
      <c r="BL99" s="172">
        <f t="shared" si="30"/>
        <v>296.47300000000001</v>
      </c>
      <c r="BM99" s="171">
        <f t="shared" si="31"/>
        <v>2587.5751921867222</v>
      </c>
      <c r="BN99" s="171"/>
      <c r="BO99" s="164">
        <v>2069.4970456434139</v>
      </c>
      <c r="BP99" s="173">
        <f t="shared" si="32"/>
        <v>78.262815991342393</v>
      </c>
      <c r="BQ99" s="173">
        <v>-138.39442355181203</v>
      </c>
      <c r="BR99" s="164">
        <v>348.60094846066971</v>
      </c>
      <c r="BS99" s="171">
        <v>0</v>
      </c>
      <c r="BT99" s="172">
        <f t="shared" si="33"/>
        <v>296.47300000000001</v>
      </c>
      <c r="BU99" s="171">
        <f t="shared" si="34"/>
        <v>2654.4393865436141</v>
      </c>
      <c r="BV99" s="171"/>
      <c r="BW99" s="164">
        <v>1992.1566550069504</v>
      </c>
      <c r="BX99" s="173">
        <f t="shared" si="35"/>
        <v>78.262815991342393</v>
      </c>
      <c r="BY99" s="173">
        <v>-116.38094434183976</v>
      </c>
      <c r="BZ99" s="164">
        <v>357.62742304889088</v>
      </c>
      <c r="CA99" s="171">
        <v>0</v>
      </c>
      <c r="CB99" s="172">
        <f t="shared" si="36"/>
        <v>296.47300000000001</v>
      </c>
      <c r="CC99" s="171">
        <f t="shared" si="37"/>
        <v>2608.1389497053437</v>
      </c>
      <c r="CD99" s="213">
        <v>1597</v>
      </c>
      <c r="CE99" s="210">
        <f t="shared" si="38"/>
        <v>4604.4069184473137</v>
      </c>
      <c r="CF99" s="164">
        <f t="shared" si="39"/>
        <v>4645.9866740230327</v>
      </c>
      <c r="CG99" s="164">
        <f t="shared" si="40"/>
        <v>4899.1281792158306</v>
      </c>
      <c r="CH99" s="164">
        <f t="shared" si="41"/>
        <v>1620.2725060655741</v>
      </c>
      <c r="CI99" s="164">
        <f t="shared" si="42"/>
        <v>1662.1411312107789</v>
      </c>
      <c r="CJ99" s="164">
        <f t="shared" si="43"/>
        <v>1633.1489979369717</v>
      </c>
      <c r="CK99" s="210">
        <f t="shared" si="44"/>
        <v>41.579755575718991</v>
      </c>
      <c r="CL99" s="164">
        <f t="shared" si="45"/>
        <v>253.14150519279792</v>
      </c>
      <c r="CM99" s="164">
        <f t="shared" si="46"/>
        <v>-3278.8556731502567</v>
      </c>
      <c r="CN99" s="164">
        <f t="shared" si="47"/>
        <v>41.86862514520476</v>
      </c>
      <c r="CO99" s="164">
        <f t="shared" si="48"/>
        <v>-28.992133273807212</v>
      </c>
    </row>
    <row r="100" spans="1:93" ht="14.4" x14ac:dyDescent="0.3">
      <c r="A100" s="167">
        <v>257</v>
      </c>
      <c r="B100" s="166" t="s">
        <v>553</v>
      </c>
      <c r="C100" s="171"/>
      <c r="D100" s="171"/>
      <c r="E100" s="171"/>
      <c r="F100" s="171"/>
      <c r="G100" s="171"/>
      <c r="H100" s="171">
        <v>20466</v>
      </c>
      <c r="I100" s="171"/>
      <c r="J100" s="171"/>
      <c r="K100" s="171"/>
      <c r="L100" s="171"/>
      <c r="M100" s="171"/>
      <c r="N100" s="171">
        <v>23966</v>
      </c>
      <c r="O100" s="171"/>
      <c r="P100" s="171"/>
      <c r="Q100" s="171"/>
      <c r="R100" s="171"/>
      <c r="S100" s="171"/>
      <c r="T100" s="171">
        <v>22344</v>
      </c>
      <c r="U100" s="171"/>
      <c r="V100" s="171"/>
      <c r="W100" s="171"/>
      <c r="X100" s="171"/>
      <c r="Y100" s="171"/>
      <c r="Z100" s="171">
        <v>21466</v>
      </c>
      <c r="AA100" s="171"/>
      <c r="AB100" s="171"/>
      <c r="AC100" s="171"/>
      <c r="AD100" s="171"/>
      <c r="AE100" s="171"/>
      <c r="AF100" s="171">
        <v>22202</v>
      </c>
      <c r="AG100" s="171"/>
      <c r="AH100" s="175">
        <v>32437.737450481673</v>
      </c>
      <c r="AI100" s="173"/>
      <c r="AJ100" s="172">
        <v>970.91092458001106</v>
      </c>
      <c r="AK100" s="173">
        <v>11272.478306123923</v>
      </c>
      <c r="AL100" s="171">
        <v>0</v>
      </c>
      <c r="AM100" s="172">
        <v>-2581.0239999999999</v>
      </c>
      <c r="AN100" s="171">
        <f t="shared" si="26"/>
        <v>42100.102681185606</v>
      </c>
      <c r="AP100" s="171"/>
      <c r="AQ100" s="175">
        <v>22276.166532374908</v>
      </c>
      <c r="AR100" s="173"/>
      <c r="AS100" s="172">
        <v>-757.54490152590392</v>
      </c>
      <c r="AT100" s="174">
        <v>12352.844201703625</v>
      </c>
      <c r="AU100" s="171">
        <v>0</v>
      </c>
      <c r="AV100" s="172">
        <v>-2567.7170000000001</v>
      </c>
      <c r="AW100" s="171">
        <f t="shared" si="27"/>
        <v>31303.748832552625</v>
      </c>
      <c r="AX100" s="171"/>
      <c r="AY100" s="164">
        <v>23840.853781782782</v>
      </c>
      <c r="AZ100" s="173"/>
      <c r="BA100" s="164">
        <v>-234.92635286566019</v>
      </c>
      <c r="BB100" s="164">
        <v>13667.235362824611</v>
      </c>
      <c r="BC100" s="171">
        <v>0</v>
      </c>
      <c r="BD100" s="172">
        <f t="shared" si="28"/>
        <v>-2567.7170000000001</v>
      </c>
      <c r="BE100" s="171">
        <f t="shared" si="29"/>
        <v>34705.445791741739</v>
      </c>
      <c r="BF100" s="171"/>
      <c r="BG100" s="164">
        <v>26014.518898852151</v>
      </c>
      <c r="BH100" s="173">
        <v>-2521.7613753119222</v>
      </c>
      <c r="BI100" s="173">
        <v>-1324.678372099527</v>
      </c>
      <c r="BJ100" s="164">
        <v>4368.6569393428526</v>
      </c>
      <c r="BK100" s="171">
        <v>0</v>
      </c>
      <c r="BL100" s="172">
        <f t="shared" si="30"/>
        <v>-2567.7170000000001</v>
      </c>
      <c r="BM100" s="171">
        <f t="shared" si="31"/>
        <v>23969.019090783553</v>
      </c>
      <c r="BN100" s="171"/>
      <c r="BO100" s="164">
        <v>25924.945917782679</v>
      </c>
      <c r="BP100" s="173">
        <f t="shared" si="32"/>
        <v>-2521.7613753119222</v>
      </c>
      <c r="BQ100" s="173">
        <v>-770.11078906393573</v>
      </c>
      <c r="BR100" s="164">
        <v>4519.7733686385827</v>
      </c>
      <c r="BS100" s="171">
        <v>0</v>
      </c>
      <c r="BT100" s="172">
        <f t="shared" si="33"/>
        <v>-2567.7170000000001</v>
      </c>
      <c r="BU100" s="171">
        <f t="shared" si="34"/>
        <v>24585.130122045404</v>
      </c>
      <c r="BV100" s="171"/>
      <c r="BW100" s="164">
        <v>26031.86536465427</v>
      </c>
      <c r="BX100" s="173">
        <f t="shared" si="35"/>
        <v>-2521.7613753119222</v>
      </c>
      <c r="BY100" s="173">
        <v>-217.60967842266626</v>
      </c>
      <c r="BZ100" s="164">
        <v>4691.2168835625316</v>
      </c>
      <c r="CA100" s="171">
        <v>0</v>
      </c>
      <c r="CB100" s="172">
        <f t="shared" si="36"/>
        <v>-2567.7170000000001</v>
      </c>
      <c r="CC100" s="171">
        <f t="shared" si="37"/>
        <v>25415.994194482213</v>
      </c>
      <c r="CD100" s="213">
        <v>40082</v>
      </c>
      <c r="CE100" s="210">
        <f t="shared" si="38"/>
        <v>1050.3493508603763</v>
      </c>
      <c r="CF100" s="164">
        <f t="shared" si="39"/>
        <v>780.99268580790931</v>
      </c>
      <c r="CG100" s="164">
        <f t="shared" si="40"/>
        <v>865.8611294781133</v>
      </c>
      <c r="CH100" s="164">
        <f t="shared" si="41"/>
        <v>597.99957813441324</v>
      </c>
      <c r="CI100" s="164">
        <f t="shared" si="42"/>
        <v>613.37084282334729</v>
      </c>
      <c r="CJ100" s="164">
        <f t="shared" si="43"/>
        <v>634.09994996462785</v>
      </c>
      <c r="CK100" s="210">
        <f t="shared" si="44"/>
        <v>-269.35666505246695</v>
      </c>
      <c r="CL100" s="164">
        <f t="shared" si="45"/>
        <v>84.868443670203987</v>
      </c>
      <c r="CM100" s="164">
        <f t="shared" si="46"/>
        <v>-267.86155134370006</v>
      </c>
      <c r="CN100" s="164">
        <f t="shared" si="47"/>
        <v>15.371264688934048</v>
      </c>
      <c r="CO100" s="164">
        <f t="shared" si="48"/>
        <v>20.729107141280565</v>
      </c>
    </row>
    <row r="101" spans="1:93" ht="14.4" x14ac:dyDescent="0.3">
      <c r="A101" s="167">
        <v>260</v>
      </c>
      <c r="B101" s="166" t="s">
        <v>552</v>
      </c>
      <c r="C101" s="171"/>
      <c r="D101" s="171"/>
      <c r="E101" s="171"/>
      <c r="F101" s="171"/>
      <c r="G101" s="171"/>
      <c r="H101" s="171">
        <v>36704</v>
      </c>
      <c r="I101" s="171"/>
      <c r="J101" s="171"/>
      <c r="K101" s="171"/>
      <c r="L101" s="171"/>
      <c r="M101" s="171"/>
      <c r="N101" s="171">
        <v>37676</v>
      </c>
      <c r="O101" s="171"/>
      <c r="P101" s="171"/>
      <c r="Q101" s="171"/>
      <c r="R101" s="171"/>
      <c r="S101" s="171"/>
      <c r="T101" s="171">
        <v>37912</v>
      </c>
      <c r="U101" s="171"/>
      <c r="V101" s="171"/>
      <c r="W101" s="171"/>
      <c r="X101" s="171"/>
      <c r="Y101" s="171"/>
      <c r="Z101" s="171">
        <v>37145</v>
      </c>
      <c r="AA101" s="171"/>
      <c r="AB101" s="171"/>
      <c r="AC101" s="171"/>
      <c r="AD101" s="171"/>
      <c r="AE101" s="171"/>
      <c r="AF101" s="171">
        <v>37168</v>
      </c>
      <c r="AG101" s="171"/>
      <c r="AH101" s="175">
        <v>36810.097607084608</v>
      </c>
      <c r="AI101" s="173"/>
      <c r="AJ101" s="172">
        <v>160.32448864211779</v>
      </c>
      <c r="AK101" s="173">
        <v>5960.7415997347643</v>
      </c>
      <c r="AL101" s="171">
        <v>0</v>
      </c>
      <c r="AM101" s="172">
        <v>-804.44299999999998</v>
      </c>
      <c r="AN101" s="171">
        <f t="shared" si="26"/>
        <v>42126.720695461489</v>
      </c>
      <c r="AP101" s="171"/>
      <c r="AQ101" s="175">
        <v>35750.238535152588</v>
      </c>
      <c r="AR101" s="173"/>
      <c r="AS101" s="172">
        <v>-124.11887022468632</v>
      </c>
      <c r="AT101" s="174">
        <v>6322.4858496382249</v>
      </c>
      <c r="AU101" s="171">
        <v>0</v>
      </c>
      <c r="AV101" s="172">
        <v>-953.79200000000003</v>
      </c>
      <c r="AW101" s="171">
        <f t="shared" si="27"/>
        <v>40994.813514566122</v>
      </c>
      <c r="AX101" s="171"/>
      <c r="AY101" s="164">
        <v>38092.495771896909</v>
      </c>
      <c r="AZ101" s="173"/>
      <c r="BA101" s="164">
        <v>-38.200749777041388</v>
      </c>
      <c r="BB101" s="164">
        <v>6823.7456866006478</v>
      </c>
      <c r="BC101" s="171">
        <v>0</v>
      </c>
      <c r="BD101" s="172">
        <f t="shared" si="28"/>
        <v>-953.79200000000003</v>
      </c>
      <c r="BE101" s="171">
        <f t="shared" si="29"/>
        <v>43924.248708720515</v>
      </c>
      <c r="BF101" s="171"/>
      <c r="BG101" s="164">
        <v>5017.7287901890923</v>
      </c>
      <c r="BH101" s="173">
        <v>5481.2600729040614</v>
      </c>
      <c r="BI101" s="173">
        <v>3731.6700553982546</v>
      </c>
      <c r="BJ101" s="164">
        <v>2174.7497892136312</v>
      </c>
      <c r="BK101" s="171">
        <v>0</v>
      </c>
      <c r="BL101" s="172">
        <f t="shared" si="30"/>
        <v>-953.79200000000003</v>
      </c>
      <c r="BM101" s="171">
        <f t="shared" si="31"/>
        <v>15451.61670770504</v>
      </c>
      <c r="BN101" s="171"/>
      <c r="BO101" s="164">
        <v>4536.4655052060443</v>
      </c>
      <c r="BP101" s="173">
        <f t="shared" si="32"/>
        <v>5481.2600729040614</v>
      </c>
      <c r="BQ101" s="173">
        <v>3571.1113163705745</v>
      </c>
      <c r="BR101" s="164">
        <v>2228.1509629168713</v>
      </c>
      <c r="BS101" s="171">
        <v>0</v>
      </c>
      <c r="BT101" s="172">
        <f t="shared" si="33"/>
        <v>-953.79200000000003</v>
      </c>
      <c r="BU101" s="171">
        <f t="shared" si="34"/>
        <v>14863.195857397552</v>
      </c>
      <c r="BV101" s="171"/>
      <c r="BW101" s="164">
        <v>3980.0935743195573</v>
      </c>
      <c r="BX101" s="173">
        <f t="shared" si="35"/>
        <v>5481.2600729040614</v>
      </c>
      <c r="BY101" s="173">
        <v>3410.0404704047969</v>
      </c>
      <c r="BZ101" s="164">
        <v>2288.4263429441239</v>
      </c>
      <c r="CA101" s="171">
        <v>0</v>
      </c>
      <c r="CB101" s="172">
        <f t="shared" si="36"/>
        <v>-953.79200000000003</v>
      </c>
      <c r="CC101" s="171">
        <f t="shared" si="37"/>
        <v>14206.028460572541</v>
      </c>
      <c r="CD101" s="213">
        <v>9933</v>
      </c>
      <c r="CE101" s="210">
        <f t="shared" si="38"/>
        <v>4241.0873548234658</v>
      </c>
      <c r="CF101" s="164">
        <f t="shared" si="39"/>
        <v>4127.1331435181846</v>
      </c>
      <c r="CG101" s="164">
        <f t="shared" si="40"/>
        <v>4422.0526234491608</v>
      </c>
      <c r="CH101" s="164">
        <f t="shared" si="41"/>
        <v>1555.5840841342031</v>
      </c>
      <c r="CI101" s="164">
        <f t="shared" si="42"/>
        <v>1496.3450978956562</v>
      </c>
      <c r="CJ101" s="164">
        <f t="shared" si="43"/>
        <v>1430.1850861343542</v>
      </c>
      <c r="CK101" s="210">
        <f t="shared" si="44"/>
        <v>-113.95421130528121</v>
      </c>
      <c r="CL101" s="164">
        <f t="shared" si="45"/>
        <v>294.91947993097619</v>
      </c>
      <c r="CM101" s="164">
        <f t="shared" si="46"/>
        <v>-2866.4685393149575</v>
      </c>
      <c r="CN101" s="164">
        <f t="shared" si="47"/>
        <v>-59.238986238546886</v>
      </c>
      <c r="CO101" s="164">
        <f t="shared" si="48"/>
        <v>-66.16001176130203</v>
      </c>
    </row>
    <row r="102" spans="1:93" ht="14.4" x14ac:dyDescent="0.3">
      <c r="A102" s="167">
        <v>261</v>
      </c>
      <c r="B102" s="166" t="s">
        <v>551</v>
      </c>
      <c r="C102" s="171"/>
      <c r="D102" s="171"/>
      <c r="E102" s="171"/>
      <c r="F102" s="171"/>
      <c r="G102" s="171"/>
      <c r="H102" s="171">
        <v>21236</v>
      </c>
      <c r="I102" s="171"/>
      <c r="J102" s="171"/>
      <c r="K102" s="171"/>
      <c r="L102" s="171"/>
      <c r="M102" s="171"/>
      <c r="N102" s="171">
        <v>21584</v>
      </c>
      <c r="O102" s="171"/>
      <c r="P102" s="171"/>
      <c r="Q102" s="171"/>
      <c r="R102" s="171"/>
      <c r="S102" s="171"/>
      <c r="T102" s="171">
        <v>20402</v>
      </c>
      <c r="U102" s="171"/>
      <c r="V102" s="171"/>
      <c r="W102" s="171"/>
      <c r="X102" s="171"/>
      <c r="Y102" s="171"/>
      <c r="Z102" s="171">
        <v>21114</v>
      </c>
      <c r="AA102" s="171"/>
      <c r="AB102" s="171"/>
      <c r="AC102" s="171"/>
      <c r="AD102" s="171"/>
      <c r="AE102" s="171"/>
      <c r="AF102" s="171">
        <v>22867</v>
      </c>
      <c r="AG102" s="171"/>
      <c r="AH102" s="175">
        <v>21604.247233990071</v>
      </c>
      <c r="AI102" s="173"/>
      <c r="AJ102" s="172">
        <v>143.96837293727924</v>
      </c>
      <c r="AK102" s="173">
        <v>3306.8058386713205</v>
      </c>
      <c r="AL102" s="171">
        <v>0</v>
      </c>
      <c r="AM102" s="172">
        <v>327.14800000000002</v>
      </c>
      <c r="AN102" s="171">
        <f t="shared" si="26"/>
        <v>25382.169445598673</v>
      </c>
      <c r="AP102" s="171"/>
      <c r="AQ102" s="175">
        <v>20140.927323120992</v>
      </c>
      <c r="AR102" s="173"/>
      <c r="AS102" s="172">
        <v>-111.49518735143418</v>
      </c>
      <c r="AT102" s="174">
        <v>3562.8330792468123</v>
      </c>
      <c r="AU102" s="171">
        <v>0</v>
      </c>
      <c r="AV102" s="172">
        <v>230.84800000000001</v>
      </c>
      <c r="AW102" s="171">
        <f t="shared" si="27"/>
        <v>23823.113215016372</v>
      </c>
      <c r="AX102" s="171"/>
      <c r="AY102" s="164">
        <v>21417.090875509337</v>
      </c>
      <c r="AZ102" s="173"/>
      <c r="BA102" s="164">
        <v>-33.891133290890821</v>
      </c>
      <c r="BB102" s="164">
        <v>3870.8684040841945</v>
      </c>
      <c r="BC102" s="171">
        <v>0</v>
      </c>
      <c r="BD102" s="172">
        <f t="shared" si="28"/>
        <v>230.84800000000001</v>
      </c>
      <c r="BE102" s="171">
        <f t="shared" si="29"/>
        <v>25484.916146302643</v>
      </c>
      <c r="BF102" s="171"/>
      <c r="BG102" s="164">
        <v>8053.9672801044853</v>
      </c>
      <c r="BH102" s="173">
        <v>-1056.8272620009882</v>
      </c>
      <c r="BI102" s="173">
        <v>778.66895826943244</v>
      </c>
      <c r="BJ102" s="164">
        <v>1208.5892714741212</v>
      </c>
      <c r="BK102" s="171">
        <v>0</v>
      </c>
      <c r="BL102" s="172">
        <f t="shared" si="30"/>
        <v>230.84800000000001</v>
      </c>
      <c r="BM102" s="171">
        <f t="shared" si="31"/>
        <v>9215.2462478470497</v>
      </c>
      <c r="BN102" s="171"/>
      <c r="BO102" s="164">
        <v>8182.8013464572805</v>
      </c>
      <c r="BP102" s="173">
        <f t="shared" si="32"/>
        <v>-1056.8272620009882</v>
      </c>
      <c r="BQ102" s="173">
        <v>674.63633525703472</v>
      </c>
      <c r="BR102" s="164">
        <v>1249.2526521677914</v>
      </c>
      <c r="BS102" s="171">
        <v>0</v>
      </c>
      <c r="BT102" s="172">
        <f t="shared" si="33"/>
        <v>230.84800000000001</v>
      </c>
      <c r="BU102" s="171">
        <f t="shared" si="34"/>
        <v>9280.7110718811182</v>
      </c>
      <c r="BV102" s="171"/>
      <c r="BW102" s="164">
        <v>8365.0743316184871</v>
      </c>
      <c r="BX102" s="173">
        <f t="shared" si="35"/>
        <v>-1056.8272620009882</v>
      </c>
      <c r="BY102" s="173">
        <v>570.27189705752392</v>
      </c>
      <c r="BZ102" s="164">
        <v>1292.9614435938281</v>
      </c>
      <c r="CA102" s="171">
        <v>0</v>
      </c>
      <c r="CB102" s="172">
        <f t="shared" si="36"/>
        <v>230.84800000000001</v>
      </c>
      <c r="CC102" s="171">
        <f t="shared" si="37"/>
        <v>9402.3284102688503</v>
      </c>
      <c r="CD102" s="213">
        <v>6436</v>
      </c>
      <c r="CE102" s="210">
        <f t="shared" si="38"/>
        <v>3943.7802121812729</v>
      </c>
      <c r="CF102" s="164">
        <f t="shared" si="39"/>
        <v>3701.5402757949614</v>
      </c>
      <c r="CG102" s="164">
        <f t="shared" si="40"/>
        <v>3959.7445845715729</v>
      </c>
      <c r="CH102" s="164">
        <f t="shared" si="41"/>
        <v>1431.8281926424877</v>
      </c>
      <c r="CI102" s="164">
        <f t="shared" si="42"/>
        <v>1441.9998557925912</v>
      </c>
      <c r="CJ102" s="164">
        <f t="shared" si="43"/>
        <v>1460.8962725712943</v>
      </c>
      <c r="CK102" s="210">
        <f t="shared" si="44"/>
        <v>-242.23993638631146</v>
      </c>
      <c r="CL102" s="164">
        <f t="shared" si="45"/>
        <v>258.20430877661147</v>
      </c>
      <c r="CM102" s="164">
        <f t="shared" si="46"/>
        <v>-2527.916391929085</v>
      </c>
      <c r="CN102" s="164">
        <f t="shared" si="47"/>
        <v>10.171663150103541</v>
      </c>
      <c r="CO102" s="164">
        <f t="shared" si="48"/>
        <v>18.896416778703042</v>
      </c>
    </row>
    <row r="103" spans="1:93" ht="14.4" x14ac:dyDescent="0.3">
      <c r="A103" s="167">
        <v>263</v>
      </c>
      <c r="B103" s="166" t="s">
        <v>550</v>
      </c>
      <c r="C103" s="171"/>
      <c r="D103" s="171"/>
      <c r="E103" s="171"/>
      <c r="F103" s="171"/>
      <c r="G103" s="171"/>
      <c r="H103" s="171">
        <v>30200</v>
      </c>
      <c r="I103" s="171"/>
      <c r="J103" s="171"/>
      <c r="K103" s="171"/>
      <c r="L103" s="171"/>
      <c r="M103" s="171"/>
      <c r="N103" s="171">
        <v>31263</v>
      </c>
      <c r="O103" s="171"/>
      <c r="P103" s="171"/>
      <c r="Q103" s="171"/>
      <c r="R103" s="171"/>
      <c r="S103" s="171"/>
      <c r="T103" s="171">
        <v>31246</v>
      </c>
      <c r="U103" s="171"/>
      <c r="V103" s="171"/>
      <c r="W103" s="171"/>
      <c r="X103" s="171"/>
      <c r="Y103" s="171"/>
      <c r="Z103" s="171">
        <v>30688</v>
      </c>
      <c r="AA103" s="171"/>
      <c r="AB103" s="171"/>
      <c r="AC103" s="171"/>
      <c r="AD103" s="171"/>
      <c r="AE103" s="171"/>
      <c r="AF103" s="171">
        <v>30052</v>
      </c>
      <c r="AG103" s="171"/>
      <c r="AH103" s="175">
        <v>29678.792039323285</v>
      </c>
      <c r="AI103" s="173"/>
      <c r="AJ103" s="172">
        <v>121.18893160773418</v>
      </c>
      <c r="AK103" s="173">
        <v>4820.2193582389846</v>
      </c>
      <c r="AL103" s="171">
        <v>900</v>
      </c>
      <c r="AM103" s="172">
        <v>-466.18900000000002</v>
      </c>
      <c r="AN103" s="171">
        <f t="shared" si="26"/>
        <v>35054.011329170011</v>
      </c>
      <c r="AP103" s="171"/>
      <c r="AQ103" s="175">
        <v>28392.622682774061</v>
      </c>
      <c r="AR103" s="173"/>
      <c r="AS103" s="172">
        <v>-93.519597824315568</v>
      </c>
      <c r="AT103" s="174">
        <v>5130.9088929017971</v>
      </c>
      <c r="AU103" s="171">
        <v>0</v>
      </c>
      <c r="AV103" s="172">
        <v>-288.08499999999998</v>
      </c>
      <c r="AW103" s="171">
        <f t="shared" si="27"/>
        <v>33141.926977851545</v>
      </c>
      <c r="AX103" s="171"/>
      <c r="AY103" s="164">
        <v>28997.210605933404</v>
      </c>
      <c r="AZ103" s="173"/>
      <c r="BA103" s="164">
        <v>-28.766672401880484</v>
      </c>
      <c r="BB103" s="164">
        <v>5540.3893137122268</v>
      </c>
      <c r="BC103" s="171">
        <v>0</v>
      </c>
      <c r="BD103" s="172">
        <f t="shared" si="28"/>
        <v>-288.08499999999998</v>
      </c>
      <c r="BE103" s="171">
        <f t="shared" si="29"/>
        <v>34220.748247243748</v>
      </c>
      <c r="BF103" s="171"/>
      <c r="BG103" s="164">
        <v>5722.2696470048113</v>
      </c>
      <c r="BH103" s="173">
        <v>25.165345926935871</v>
      </c>
      <c r="BI103" s="173">
        <v>-25.696721951162022</v>
      </c>
      <c r="BJ103" s="164">
        <v>1776.4010393812941</v>
      </c>
      <c r="BK103" s="171">
        <v>0</v>
      </c>
      <c r="BL103" s="172">
        <f t="shared" si="30"/>
        <v>-288.08499999999998</v>
      </c>
      <c r="BM103" s="171">
        <f t="shared" si="31"/>
        <v>7210.0543103618793</v>
      </c>
      <c r="BN103" s="171"/>
      <c r="BO103" s="164">
        <v>5456.6954384246237</v>
      </c>
      <c r="BP103" s="173">
        <f t="shared" si="32"/>
        <v>25.165345926935871</v>
      </c>
      <c r="BQ103" s="173">
        <v>23.088042544334265</v>
      </c>
      <c r="BR103" s="164">
        <v>1823.7264916161751</v>
      </c>
      <c r="BS103" s="171">
        <v>0</v>
      </c>
      <c r="BT103" s="172">
        <f t="shared" si="33"/>
        <v>-288.08499999999998</v>
      </c>
      <c r="BU103" s="171">
        <f t="shared" si="34"/>
        <v>7040.5903185120687</v>
      </c>
      <c r="BV103" s="171"/>
      <c r="BW103" s="164">
        <v>5137.4017971956264</v>
      </c>
      <c r="BX103" s="173">
        <f t="shared" si="35"/>
        <v>25.165345926935871</v>
      </c>
      <c r="BY103" s="173">
        <v>13.539699222557172</v>
      </c>
      <c r="BZ103" s="164">
        <v>1875.3020342069692</v>
      </c>
      <c r="CA103" s="171">
        <v>0</v>
      </c>
      <c r="CB103" s="172">
        <f t="shared" si="36"/>
        <v>-288.08499999999998</v>
      </c>
      <c r="CC103" s="171">
        <f t="shared" si="37"/>
        <v>6763.3238765520882</v>
      </c>
      <c r="CD103" s="213">
        <v>7854</v>
      </c>
      <c r="CE103" s="210">
        <f t="shared" si="38"/>
        <v>4463.2049056748165</v>
      </c>
      <c r="CF103" s="164">
        <f t="shared" si="39"/>
        <v>4219.7513340783735</v>
      </c>
      <c r="CG103" s="164">
        <f t="shared" si="40"/>
        <v>4357.1108030613377</v>
      </c>
      <c r="CH103" s="164">
        <f t="shared" si="41"/>
        <v>918.0104800562616</v>
      </c>
      <c r="CI103" s="164">
        <f t="shared" si="42"/>
        <v>896.43370492896224</v>
      </c>
      <c r="CJ103" s="164">
        <f t="shared" si="43"/>
        <v>861.13112764859795</v>
      </c>
      <c r="CK103" s="210">
        <f t="shared" si="44"/>
        <v>-243.453571596443</v>
      </c>
      <c r="CL103" s="164">
        <f t="shared" si="45"/>
        <v>137.35946898296424</v>
      </c>
      <c r="CM103" s="164">
        <f t="shared" si="46"/>
        <v>-3439.100323005076</v>
      </c>
      <c r="CN103" s="164">
        <f t="shared" si="47"/>
        <v>-21.576775127299356</v>
      </c>
      <c r="CO103" s="164">
        <f t="shared" si="48"/>
        <v>-35.302577280364289</v>
      </c>
    </row>
    <row r="104" spans="1:93" ht="14.4" x14ac:dyDescent="0.3">
      <c r="A104" s="167">
        <v>265</v>
      </c>
      <c r="B104" s="166" t="s">
        <v>549</v>
      </c>
      <c r="C104" s="171"/>
      <c r="D104" s="171"/>
      <c r="E104" s="171"/>
      <c r="F104" s="171"/>
      <c r="G104" s="171"/>
      <c r="H104" s="171">
        <v>5472</v>
      </c>
      <c r="I104" s="171"/>
      <c r="J104" s="171"/>
      <c r="K104" s="171"/>
      <c r="L104" s="171"/>
      <c r="M104" s="171"/>
      <c r="N104" s="171">
        <v>5513</v>
      </c>
      <c r="O104" s="171"/>
      <c r="P104" s="171"/>
      <c r="Q104" s="171"/>
      <c r="R104" s="171"/>
      <c r="S104" s="171"/>
      <c r="T104" s="171">
        <v>5252</v>
      </c>
      <c r="U104" s="171"/>
      <c r="V104" s="171"/>
      <c r="W104" s="171"/>
      <c r="X104" s="171"/>
      <c r="Y104" s="171"/>
      <c r="Z104" s="171">
        <v>4825</v>
      </c>
      <c r="AA104" s="171"/>
      <c r="AB104" s="171"/>
      <c r="AC104" s="171"/>
      <c r="AD104" s="171"/>
      <c r="AE104" s="171"/>
      <c r="AF104" s="171">
        <v>4637</v>
      </c>
      <c r="AG104" s="171"/>
      <c r="AH104" s="175">
        <v>4681.0231405268933</v>
      </c>
      <c r="AI104" s="173"/>
      <c r="AJ104" s="172">
        <v>17.270530635183668</v>
      </c>
      <c r="AK104" s="173">
        <v>702.21108641587978</v>
      </c>
      <c r="AL104" s="171">
        <v>0</v>
      </c>
      <c r="AM104" s="172">
        <v>-271.46300000000002</v>
      </c>
      <c r="AN104" s="171">
        <f t="shared" si="26"/>
        <v>5129.0417575779566</v>
      </c>
      <c r="AP104" s="171"/>
      <c r="AQ104" s="175">
        <v>4692.4778976025027</v>
      </c>
      <c r="AR104" s="173"/>
      <c r="AS104" s="172">
        <v>-13.030957847930072</v>
      </c>
      <c r="AT104" s="174">
        <v>741.06718605143328</v>
      </c>
      <c r="AU104" s="171">
        <v>0</v>
      </c>
      <c r="AV104" s="172">
        <v>-278.51400000000001</v>
      </c>
      <c r="AW104" s="171">
        <f t="shared" si="27"/>
        <v>5142.0001258060056</v>
      </c>
      <c r="AX104" s="171"/>
      <c r="AY104" s="164">
        <v>4896.2574037819159</v>
      </c>
      <c r="AZ104" s="173"/>
      <c r="BA104" s="164">
        <v>-3.9275001846131334</v>
      </c>
      <c r="BB104" s="164">
        <v>800.37197346449466</v>
      </c>
      <c r="BC104" s="171">
        <v>0</v>
      </c>
      <c r="BD104" s="172">
        <f t="shared" si="28"/>
        <v>-278.51400000000001</v>
      </c>
      <c r="BE104" s="171">
        <f t="shared" si="29"/>
        <v>5414.1878770617968</v>
      </c>
      <c r="BF104" s="171"/>
      <c r="BG104" s="164">
        <v>910.85665664140777</v>
      </c>
      <c r="BH104" s="173">
        <v>192.0828313112747</v>
      </c>
      <c r="BI104" s="173">
        <v>48.27098532820478</v>
      </c>
      <c r="BJ104" s="164">
        <v>253.09179721600259</v>
      </c>
      <c r="BK104" s="171">
        <v>0</v>
      </c>
      <c r="BL104" s="172">
        <f t="shared" si="30"/>
        <v>-278.51400000000001</v>
      </c>
      <c r="BM104" s="171">
        <f t="shared" si="31"/>
        <v>1125.7882704968897</v>
      </c>
      <c r="BN104" s="171"/>
      <c r="BO104" s="164">
        <v>776.05930578643438</v>
      </c>
      <c r="BP104" s="173">
        <f t="shared" si="32"/>
        <v>192.0828313112747</v>
      </c>
      <c r="BQ104" s="173">
        <v>30.377244856681354</v>
      </c>
      <c r="BR104" s="164">
        <v>258.72518940067619</v>
      </c>
      <c r="BS104" s="171">
        <v>0</v>
      </c>
      <c r="BT104" s="172">
        <f t="shared" si="33"/>
        <v>-278.51400000000001</v>
      </c>
      <c r="BU104" s="171">
        <f t="shared" si="34"/>
        <v>978.73057135506667</v>
      </c>
      <c r="BV104" s="171"/>
      <c r="BW104" s="164">
        <v>681.90505269381072</v>
      </c>
      <c r="BX104" s="173">
        <f t="shared" si="35"/>
        <v>192.0828313112747</v>
      </c>
      <c r="BY104" s="173">
        <v>12.426431760525606</v>
      </c>
      <c r="BZ104" s="164">
        <v>265.38948494396664</v>
      </c>
      <c r="CA104" s="171">
        <v>0</v>
      </c>
      <c r="CB104" s="172">
        <f t="shared" si="36"/>
        <v>-278.51400000000001</v>
      </c>
      <c r="CC104" s="171">
        <f t="shared" si="37"/>
        <v>873.28980070957766</v>
      </c>
      <c r="CD104" s="213">
        <v>1107</v>
      </c>
      <c r="CE104" s="210">
        <f t="shared" si="38"/>
        <v>4633.2807204859591</v>
      </c>
      <c r="CF104" s="164">
        <f t="shared" si="39"/>
        <v>4644.9865635103934</v>
      </c>
      <c r="CG104" s="164">
        <f t="shared" si="40"/>
        <v>4890.8652909320654</v>
      </c>
      <c r="CH104" s="164">
        <f t="shared" si="41"/>
        <v>1016.9722407379311</v>
      </c>
      <c r="CI104" s="164">
        <f t="shared" si="42"/>
        <v>884.1287907453177</v>
      </c>
      <c r="CJ104" s="164">
        <f t="shared" si="43"/>
        <v>788.87967543773948</v>
      </c>
      <c r="CK104" s="210">
        <f t="shared" si="44"/>
        <v>11.705843024434216</v>
      </c>
      <c r="CL104" s="164">
        <f t="shared" si="45"/>
        <v>245.87872742167201</v>
      </c>
      <c r="CM104" s="164">
        <f t="shared" si="46"/>
        <v>-3873.893050194134</v>
      </c>
      <c r="CN104" s="164">
        <f t="shared" si="47"/>
        <v>-132.84344999261339</v>
      </c>
      <c r="CO104" s="164">
        <f t="shared" si="48"/>
        <v>-95.249115307578222</v>
      </c>
    </row>
    <row r="105" spans="1:93" ht="14.4" x14ac:dyDescent="0.3">
      <c r="A105" s="167">
        <v>271</v>
      </c>
      <c r="B105" s="166" t="s">
        <v>548</v>
      </c>
      <c r="C105" s="171"/>
      <c r="D105" s="171"/>
      <c r="E105" s="171"/>
      <c r="F105" s="171"/>
      <c r="G105" s="171"/>
      <c r="H105" s="171">
        <v>17945</v>
      </c>
      <c r="I105" s="171"/>
      <c r="J105" s="171"/>
      <c r="K105" s="171"/>
      <c r="L105" s="171"/>
      <c r="M105" s="171"/>
      <c r="N105" s="171">
        <v>18797</v>
      </c>
      <c r="O105" s="171"/>
      <c r="P105" s="171"/>
      <c r="Q105" s="171"/>
      <c r="R105" s="171"/>
      <c r="S105" s="171"/>
      <c r="T105" s="171">
        <v>17891</v>
      </c>
      <c r="U105" s="171"/>
      <c r="V105" s="171"/>
      <c r="W105" s="171"/>
      <c r="X105" s="171"/>
      <c r="Y105" s="171"/>
      <c r="Z105" s="171">
        <v>17346</v>
      </c>
      <c r="AA105" s="171"/>
      <c r="AB105" s="171"/>
      <c r="AC105" s="171"/>
      <c r="AD105" s="171"/>
      <c r="AE105" s="171"/>
      <c r="AF105" s="171">
        <v>17810</v>
      </c>
      <c r="AG105" s="171"/>
      <c r="AH105" s="175">
        <v>17347.728742075316</v>
      </c>
      <c r="AI105" s="173"/>
      <c r="AJ105" s="172">
        <v>128.87106848676027</v>
      </c>
      <c r="AK105" s="173">
        <v>3845.5572491618832</v>
      </c>
      <c r="AL105" s="171">
        <v>700</v>
      </c>
      <c r="AM105" s="172">
        <v>-694.86400000000003</v>
      </c>
      <c r="AN105" s="171">
        <f t="shared" si="26"/>
        <v>21327.293059723961</v>
      </c>
      <c r="AP105" s="171"/>
      <c r="AQ105" s="175">
        <v>16142.240045320854</v>
      </c>
      <c r="AR105" s="173"/>
      <c r="AS105" s="172">
        <v>-100.27727157666618</v>
      </c>
      <c r="AT105" s="174">
        <v>4100.3094127819913</v>
      </c>
      <c r="AU105" s="171">
        <v>0</v>
      </c>
      <c r="AV105" s="172">
        <v>-897.32500000000005</v>
      </c>
      <c r="AW105" s="171">
        <f t="shared" si="27"/>
        <v>19244.947186526177</v>
      </c>
      <c r="AX105" s="171"/>
      <c r="AY105" s="164">
        <v>16813.893825604093</v>
      </c>
      <c r="AZ105" s="173"/>
      <c r="BA105" s="164">
        <v>-30.949452968436329</v>
      </c>
      <c r="BB105" s="164">
        <v>4446.44647683114</v>
      </c>
      <c r="BC105" s="171">
        <v>0</v>
      </c>
      <c r="BD105" s="172">
        <f t="shared" si="28"/>
        <v>-897.32500000000005</v>
      </c>
      <c r="BE105" s="171">
        <f t="shared" si="29"/>
        <v>20332.065849466795</v>
      </c>
      <c r="BF105" s="171"/>
      <c r="BG105" s="164">
        <v>3604.6885701240349</v>
      </c>
      <c r="BH105" s="173">
        <v>-735.85777681805837</v>
      </c>
      <c r="BI105" s="173">
        <v>-491.24598615619851</v>
      </c>
      <c r="BJ105" s="164">
        <v>1412.0979327393713</v>
      </c>
      <c r="BK105" s="171">
        <v>0</v>
      </c>
      <c r="BL105" s="172">
        <f t="shared" si="30"/>
        <v>-897.32500000000005</v>
      </c>
      <c r="BM105" s="171">
        <f t="shared" si="31"/>
        <v>2892.3577398891493</v>
      </c>
      <c r="BN105" s="171"/>
      <c r="BO105" s="164">
        <v>3577.7769517446291</v>
      </c>
      <c r="BP105" s="173">
        <f t="shared" si="32"/>
        <v>-735.85777681805837</v>
      </c>
      <c r="BQ105" s="173">
        <v>-394.21533749024866</v>
      </c>
      <c r="BR105" s="164">
        <v>1450.2920854241029</v>
      </c>
      <c r="BS105" s="171">
        <v>0</v>
      </c>
      <c r="BT105" s="172">
        <f t="shared" si="33"/>
        <v>-897.32500000000005</v>
      </c>
      <c r="BU105" s="171">
        <f t="shared" si="34"/>
        <v>3000.670922860425</v>
      </c>
      <c r="BV105" s="171"/>
      <c r="BW105" s="164">
        <v>3546.8844692825282</v>
      </c>
      <c r="BX105" s="173">
        <f t="shared" si="35"/>
        <v>-735.85777681805837</v>
      </c>
      <c r="BY105" s="173">
        <v>-297.54625189254341</v>
      </c>
      <c r="BZ105" s="164">
        <v>1493.3863316446607</v>
      </c>
      <c r="CA105" s="171">
        <v>0</v>
      </c>
      <c r="CB105" s="172">
        <f t="shared" si="36"/>
        <v>-897.32500000000005</v>
      </c>
      <c r="CC105" s="171">
        <f t="shared" si="37"/>
        <v>3109.5417722165876</v>
      </c>
      <c r="CD105" s="213">
        <v>7013</v>
      </c>
      <c r="CE105" s="210">
        <f t="shared" si="38"/>
        <v>3041.1083786858635</v>
      </c>
      <c r="CF105" s="164">
        <f t="shared" si="39"/>
        <v>2744.1818318160808</v>
      </c>
      <c r="CG105" s="164">
        <f t="shared" si="40"/>
        <v>2899.1966133561664</v>
      </c>
      <c r="CH105" s="164">
        <f t="shared" si="41"/>
        <v>412.42802508044338</v>
      </c>
      <c r="CI105" s="164">
        <f t="shared" si="42"/>
        <v>427.87265405110867</v>
      </c>
      <c r="CJ105" s="164">
        <f t="shared" si="43"/>
        <v>443.39680197013934</v>
      </c>
      <c r="CK105" s="210">
        <f t="shared" si="44"/>
        <v>-296.92654686978267</v>
      </c>
      <c r="CL105" s="164">
        <f t="shared" si="45"/>
        <v>155.01478154008555</v>
      </c>
      <c r="CM105" s="164">
        <f t="shared" si="46"/>
        <v>-2486.7685882757232</v>
      </c>
      <c r="CN105" s="164">
        <f t="shared" si="47"/>
        <v>15.444628970665292</v>
      </c>
      <c r="CO105" s="164">
        <f t="shared" si="48"/>
        <v>15.524147919030668</v>
      </c>
    </row>
    <row r="106" spans="1:93" ht="14.4" x14ac:dyDescent="0.3">
      <c r="A106" s="167">
        <v>272</v>
      </c>
      <c r="B106" s="166" t="s">
        <v>547</v>
      </c>
      <c r="C106" s="171"/>
      <c r="D106" s="171"/>
      <c r="E106" s="171"/>
      <c r="F106" s="171"/>
      <c r="G106" s="171"/>
      <c r="H106" s="171">
        <v>78907</v>
      </c>
      <c r="I106" s="171"/>
      <c r="J106" s="171"/>
      <c r="K106" s="171"/>
      <c r="L106" s="171"/>
      <c r="M106" s="171"/>
      <c r="N106" s="171">
        <v>86936</v>
      </c>
      <c r="O106" s="171"/>
      <c r="P106" s="171"/>
      <c r="Q106" s="171"/>
      <c r="R106" s="171"/>
      <c r="S106" s="171"/>
      <c r="T106" s="171">
        <v>86873</v>
      </c>
      <c r="U106" s="171"/>
      <c r="V106" s="171"/>
      <c r="W106" s="171"/>
      <c r="X106" s="171"/>
      <c r="Y106" s="171"/>
      <c r="Z106" s="171">
        <v>87938</v>
      </c>
      <c r="AA106" s="171"/>
      <c r="AB106" s="171"/>
      <c r="AC106" s="171"/>
      <c r="AD106" s="171"/>
      <c r="AE106" s="171"/>
      <c r="AF106" s="171">
        <v>89006</v>
      </c>
      <c r="AG106" s="171"/>
      <c r="AH106" s="175">
        <v>90143.107527482716</v>
      </c>
      <c r="AI106" s="173"/>
      <c r="AJ106" s="172">
        <v>954.64203392287095</v>
      </c>
      <c r="AK106" s="173">
        <v>20426.972998442143</v>
      </c>
      <c r="AL106" s="171">
        <v>0</v>
      </c>
      <c r="AM106" s="172">
        <v>-1991.588</v>
      </c>
      <c r="AN106" s="171">
        <f t="shared" si="26"/>
        <v>109533.13455984772</v>
      </c>
      <c r="AP106" s="171"/>
      <c r="AQ106" s="175">
        <v>82743.265321011073</v>
      </c>
      <c r="AR106" s="173"/>
      <c r="AS106" s="172">
        <v>-735.69038611525536</v>
      </c>
      <c r="AT106" s="174">
        <v>21974.059824599721</v>
      </c>
      <c r="AU106" s="171">
        <v>0</v>
      </c>
      <c r="AV106" s="172">
        <v>-889.14099999999996</v>
      </c>
      <c r="AW106" s="171">
        <f t="shared" si="27"/>
        <v>103092.49375949554</v>
      </c>
      <c r="AX106" s="171"/>
      <c r="AY106" s="164">
        <v>85730.210675263748</v>
      </c>
      <c r="AZ106" s="173"/>
      <c r="BA106" s="164">
        <v>-225.86248209874094</v>
      </c>
      <c r="BB106" s="164">
        <v>24006.663414233011</v>
      </c>
      <c r="BC106" s="171">
        <v>0</v>
      </c>
      <c r="BD106" s="172">
        <f t="shared" si="28"/>
        <v>-889.14099999999996</v>
      </c>
      <c r="BE106" s="171">
        <f t="shared" si="29"/>
        <v>108621.87060739801</v>
      </c>
      <c r="BF106" s="171"/>
      <c r="BG106" s="164">
        <v>35850.343795453715</v>
      </c>
      <c r="BH106" s="173">
        <v>-9255.6561469049557</v>
      </c>
      <c r="BI106" s="173">
        <v>-4655.8016859602576</v>
      </c>
      <c r="BJ106" s="164">
        <v>7626.651586482134</v>
      </c>
      <c r="BK106" s="171">
        <v>0</v>
      </c>
      <c r="BL106" s="172">
        <f t="shared" si="30"/>
        <v>-889.14099999999996</v>
      </c>
      <c r="BM106" s="171">
        <f t="shared" si="31"/>
        <v>28676.396549070636</v>
      </c>
      <c r="BN106" s="171"/>
      <c r="BO106" s="164">
        <v>37336.499942461989</v>
      </c>
      <c r="BP106" s="173">
        <f t="shared" si="32"/>
        <v>-9255.6561469049557</v>
      </c>
      <c r="BQ106" s="173">
        <v>-3994.8365999671364</v>
      </c>
      <c r="BR106" s="164">
        <v>7861.1989140065762</v>
      </c>
      <c r="BS106" s="171">
        <v>0</v>
      </c>
      <c r="BT106" s="172">
        <f t="shared" si="33"/>
        <v>-889.14099999999996</v>
      </c>
      <c r="BU106" s="171">
        <f t="shared" si="34"/>
        <v>31058.065109596475</v>
      </c>
      <c r="BV106" s="171"/>
      <c r="BW106" s="164">
        <v>37893.991111922696</v>
      </c>
      <c r="BX106" s="173">
        <f t="shared" si="35"/>
        <v>-9255.6561469049557</v>
      </c>
      <c r="BY106" s="173">
        <v>-3336.3344529296951</v>
      </c>
      <c r="BZ106" s="164">
        <v>8124.8658729512281</v>
      </c>
      <c r="CA106" s="171">
        <v>0</v>
      </c>
      <c r="CB106" s="172">
        <f t="shared" si="36"/>
        <v>-889.14099999999996</v>
      </c>
      <c r="CC106" s="171">
        <f t="shared" si="37"/>
        <v>32537.725385039277</v>
      </c>
      <c r="CD106" s="213">
        <v>47772</v>
      </c>
      <c r="CE106" s="210">
        <f t="shared" si="38"/>
        <v>2292.8312517760974</v>
      </c>
      <c r="CF106" s="164">
        <f t="shared" si="39"/>
        <v>2158.0108381373093</v>
      </c>
      <c r="CG106" s="164">
        <f t="shared" si="40"/>
        <v>2273.7559785522485</v>
      </c>
      <c r="CH106" s="164">
        <f t="shared" si="41"/>
        <v>600.27624024681063</v>
      </c>
      <c r="CI106" s="164">
        <f t="shared" si="42"/>
        <v>650.13114606038005</v>
      </c>
      <c r="CJ106" s="164">
        <f t="shared" si="43"/>
        <v>681.1045253503994</v>
      </c>
      <c r="CK106" s="210">
        <f t="shared" si="44"/>
        <v>-134.82041363878807</v>
      </c>
      <c r="CL106" s="164">
        <f t="shared" si="45"/>
        <v>115.74514041493921</v>
      </c>
      <c r="CM106" s="164">
        <f t="shared" si="46"/>
        <v>-1673.4797383054379</v>
      </c>
      <c r="CN106" s="164">
        <f t="shared" si="47"/>
        <v>49.854905813569417</v>
      </c>
      <c r="CO106" s="164">
        <f t="shared" si="48"/>
        <v>30.973379290019352</v>
      </c>
    </row>
    <row r="107" spans="1:93" ht="14.4" x14ac:dyDescent="0.3">
      <c r="A107" s="167">
        <v>273</v>
      </c>
      <c r="B107" s="166" t="s">
        <v>546</v>
      </c>
      <c r="C107" s="171"/>
      <c r="D107" s="171"/>
      <c r="E107" s="171"/>
      <c r="F107" s="171"/>
      <c r="G107" s="171"/>
      <c r="H107" s="171">
        <v>12911</v>
      </c>
      <c r="I107" s="171"/>
      <c r="J107" s="171"/>
      <c r="K107" s="171"/>
      <c r="L107" s="171"/>
      <c r="M107" s="171"/>
      <c r="N107" s="171">
        <v>14194</v>
      </c>
      <c r="O107" s="171"/>
      <c r="P107" s="171"/>
      <c r="Q107" s="171"/>
      <c r="R107" s="171"/>
      <c r="S107" s="171"/>
      <c r="T107" s="171">
        <v>14401</v>
      </c>
      <c r="U107" s="171"/>
      <c r="V107" s="171"/>
      <c r="W107" s="171"/>
      <c r="X107" s="171"/>
      <c r="Y107" s="171"/>
      <c r="Z107" s="171">
        <v>14322</v>
      </c>
      <c r="AA107" s="171"/>
      <c r="AB107" s="171"/>
      <c r="AC107" s="171"/>
      <c r="AD107" s="171"/>
      <c r="AE107" s="171"/>
      <c r="AF107" s="171">
        <v>14674</v>
      </c>
      <c r="AG107" s="171"/>
      <c r="AH107" s="175">
        <v>14610.694813562186</v>
      </c>
      <c r="AI107" s="173"/>
      <c r="AJ107" s="172">
        <v>74.957359996790032</v>
      </c>
      <c r="AK107" s="173">
        <v>2078.4443656046533</v>
      </c>
      <c r="AL107" s="171">
        <v>0</v>
      </c>
      <c r="AM107" s="172">
        <v>-137.46899999999999</v>
      </c>
      <c r="AN107" s="171">
        <f t="shared" si="26"/>
        <v>16626.627539163626</v>
      </c>
      <c r="AP107" s="171"/>
      <c r="AQ107" s="175">
        <v>14169.42577179054</v>
      </c>
      <c r="AR107" s="173"/>
      <c r="AS107" s="172">
        <v>-58.362052414151172</v>
      </c>
      <c r="AT107" s="174">
        <v>2233.1698276394836</v>
      </c>
      <c r="AU107" s="171">
        <v>0</v>
      </c>
      <c r="AV107" s="172">
        <v>-387.68200000000002</v>
      </c>
      <c r="AW107" s="171">
        <f t="shared" si="27"/>
        <v>15956.551547015872</v>
      </c>
      <c r="AX107" s="171"/>
      <c r="AY107" s="164">
        <v>15190.666867615493</v>
      </c>
      <c r="AZ107" s="173"/>
      <c r="BA107" s="164">
        <v>-17.80236780490829</v>
      </c>
      <c r="BB107" s="164">
        <v>2420.7546711148875</v>
      </c>
      <c r="BC107" s="171">
        <v>0</v>
      </c>
      <c r="BD107" s="172">
        <f t="shared" si="28"/>
        <v>-387.68200000000002</v>
      </c>
      <c r="BE107" s="171">
        <f t="shared" si="29"/>
        <v>17205.93717092547</v>
      </c>
      <c r="BF107" s="171"/>
      <c r="BG107" s="164">
        <v>4005.8884649857546</v>
      </c>
      <c r="BH107" s="173">
        <v>-268.37823802092237</v>
      </c>
      <c r="BI107" s="173">
        <v>1324.2844306964869</v>
      </c>
      <c r="BJ107" s="164">
        <v>754.99433931985914</v>
      </c>
      <c r="BK107" s="171">
        <v>0</v>
      </c>
      <c r="BL107" s="172">
        <f t="shared" si="30"/>
        <v>-387.68200000000002</v>
      </c>
      <c r="BM107" s="171">
        <f t="shared" si="31"/>
        <v>5429.1069969811788</v>
      </c>
      <c r="BN107" s="171"/>
      <c r="BO107" s="164">
        <v>3853.9193952516562</v>
      </c>
      <c r="BP107" s="173">
        <f t="shared" si="32"/>
        <v>-268.37823802092237</v>
      </c>
      <c r="BQ107" s="173">
        <v>1260.8400482658371</v>
      </c>
      <c r="BR107" s="164">
        <v>779.26054135306504</v>
      </c>
      <c r="BS107" s="171">
        <v>0</v>
      </c>
      <c r="BT107" s="172">
        <f t="shared" si="33"/>
        <v>-387.68200000000002</v>
      </c>
      <c r="BU107" s="171">
        <f t="shared" si="34"/>
        <v>5237.9597468496368</v>
      </c>
      <c r="BV107" s="171"/>
      <c r="BW107" s="164">
        <v>3752.7980679809498</v>
      </c>
      <c r="BX107" s="173">
        <f t="shared" si="35"/>
        <v>-268.37823802092237</v>
      </c>
      <c r="BY107" s="173">
        <v>1197.1933080649235</v>
      </c>
      <c r="BZ107" s="164">
        <v>805.39212784276572</v>
      </c>
      <c r="CA107" s="171">
        <v>0</v>
      </c>
      <c r="CB107" s="172">
        <f t="shared" si="36"/>
        <v>-387.68200000000002</v>
      </c>
      <c r="CC107" s="171">
        <f t="shared" si="37"/>
        <v>5099.3232658677171</v>
      </c>
      <c r="CD107" s="213">
        <v>3925</v>
      </c>
      <c r="CE107" s="210">
        <f t="shared" si="38"/>
        <v>4236.0834494684395</v>
      </c>
      <c r="CF107" s="164">
        <f t="shared" si="39"/>
        <v>4065.363451469012</v>
      </c>
      <c r="CG107" s="164">
        <f t="shared" si="40"/>
        <v>4383.6782601084005</v>
      </c>
      <c r="CH107" s="164">
        <f t="shared" si="41"/>
        <v>1383.2119737531664</v>
      </c>
      <c r="CI107" s="164">
        <f t="shared" si="42"/>
        <v>1334.5120374139201</v>
      </c>
      <c r="CJ107" s="164">
        <f t="shared" si="43"/>
        <v>1299.1906409854055</v>
      </c>
      <c r="CK107" s="210">
        <f t="shared" si="44"/>
        <v>-170.71999799942751</v>
      </c>
      <c r="CL107" s="164">
        <f t="shared" si="45"/>
        <v>318.3148086393885</v>
      </c>
      <c r="CM107" s="164">
        <f t="shared" si="46"/>
        <v>-3000.4662863552339</v>
      </c>
      <c r="CN107" s="164">
        <f t="shared" si="47"/>
        <v>-48.699936339246278</v>
      </c>
      <c r="CO107" s="164">
        <f t="shared" si="48"/>
        <v>-35.321396428514618</v>
      </c>
    </row>
    <row r="108" spans="1:93" ht="14.4" x14ac:dyDescent="0.3">
      <c r="A108" s="167">
        <v>275</v>
      </c>
      <c r="B108" s="166" t="s">
        <v>545</v>
      </c>
      <c r="C108" s="171"/>
      <c r="D108" s="171"/>
      <c r="E108" s="171"/>
      <c r="F108" s="171"/>
      <c r="G108" s="171"/>
      <c r="H108" s="171">
        <v>8845</v>
      </c>
      <c r="I108" s="171"/>
      <c r="J108" s="171"/>
      <c r="K108" s="171"/>
      <c r="L108" s="171"/>
      <c r="M108" s="171"/>
      <c r="N108" s="171">
        <v>9398</v>
      </c>
      <c r="O108" s="171"/>
      <c r="P108" s="171"/>
      <c r="Q108" s="171"/>
      <c r="R108" s="171"/>
      <c r="S108" s="171"/>
      <c r="T108" s="171">
        <v>9002</v>
      </c>
      <c r="U108" s="171"/>
      <c r="V108" s="171"/>
      <c r="W108" s="171"/>
      <c r="X108" s="171"/>
      <c r="Y108" s="171"/>
      <c r="Z108" s="171">
        <v>8792</v>
      </c>
      <c r="AA108" s="171"/>
      <c r="AB108" s="171"/>
      <c r="AC108" s="171"/>
      <c r="AD108" s="171"/>
      <c r="AE108" s="171"/>
      <c r="AF108" s="171">
        <v>8525</v>
      </c>
      <c r="AG108" s="171"/>
      <c r="AH108" s="175">
        <v>8589.5571782627612</v>
      </c>
      <c r="AI108" s="173"/>
      <c r="AJ108" s="172">
        <v>44.22756301197974</v>
      </c>
      <c r="AK108" s="173">
        <v>1509.1001062365542</v>
      </c>
      <c r="AL108" s="171">
        <v>360</v>
      </c>
      <c r="AM108" s="172">
        <v>-92.965000000000003</v>
      </c>
      <c r="AN108" s="171">
        <f t="shared" si="26"/>
        <v>10409.919847511295</v>
      </c>
      <c r="AP108" s="171"/>
      <c r="AQ108" s="175">
        <v>8360.2362987050747</v>
      </c>
      <c r="AR108" s="173"/>
      <c r="AS108" s="172">
        <v>-34.053407642204121</v>
      </c>
      <c r="AT108" s="174">
        <v>1609.4100361853941</v>
      </c>
      <c r="AU108" s="171">
        <v>0</v>
      </c>
      <c r="AV108" s="172">
        <v>10.436999999999999</v>
      </c>
      <c r="AW108" s="171">
        <f t="shared" si="27"/>
        <v>9946.0299272482644</v>
      </c>
      <c r="AX108" s="171"/>
      <c r="AY108" s="164">
        <v>8589.6253103491945</v>
      </c>
      <c r="AZ108" s="173"/>
      <c r="BA108" s="164">
        <v>-10.442044550105878</v>
      </c>
      <c r="BB108" s="164">
        <v>1745.2746082293618</v>
      </c>
      <c r="BC108" s="171">
        <v>0</v>
      </c>
      <c r="BD108" s="172">
        <f t="shared" si="28"/>
        <v>10.436999999999999</v>
      </c>
      <c r="BE108" s="171">
        <f t="shared" si="29"/>
        <v>10334.89487402845</v>
      </c>
      <c r="BF108" s="171"/>
      <c r="BG108" s="164">
        <v>1677.9679207514812</v>
      </c>
      <c r="BH108" s="173">
        <v>693.18082322876273</v>
      </c>
      <c r="BI108" s="173">
        <v>641.19052964130231</v>
      </c>
      <c r="BJ108" s="164">
        <v>563.66865080458581</v>
      </c>
      <c r="BK108" s="171">
        <v>0</v>
      </c>
      <c r="BL108" s="172">
        <f t="shared" si="30"/>
        <v>10.436999999999999</v>
      </c>
      <c r="BM108" s="171">
        <f t="shared" si="31"/>
        <v>3586.4449244261323</v>
      </c>
      <c r="BN108" s="171"/>
      <c r="BO108" s="164">
        <v>1788.3800458003338</v>
      </c>
      <c r="BP108" s="173">
        <f t="shared" si="32"/>
        <v>693.18082322876273</v>
      </c>
      <c r="BQ108" s="173">
        <v>599.27682680240412</v>
      </c>
      <c r="BR108" s="164">
        <v>579.20489071079601</v>
      </c>
      <c r="BS108" s="171">
        <v>0</v>
      </c>
      <c r="BT108" s="172">
        <f t="shared" si="33"/>
        <v>10.436999999999999</v>
      </c>
      <c r="BU108" s="171">
        <f t="shared" si="34"/>
        <v>3670.4795865422966</v>
      </c>
      <c r="BV108" s="171"/>
      <c r="BW108" s="164">
        <v>1723.8629534358774</v>
      </c>
      <c r="BX108" s="173">
        <f t="shared" si="35"/>
        <v>693.18082322876273</v>
      </c>
      <c r="BY108" s="173">
        <v>557.2294389448324</v>
      </c>
      <c r="BZ108" s="164">
        <v>596.30056472073454</v>
      </c>
      <c r="CA108" s="171">
        <v>0</v>
      </c>
      <c r="CB108" s="172">
        <f t="shared" si="36"/>
        <v>10.436999999999999</v>
      </c>
      <c r="CC108" s="171">
        <f t="shared" si="37"/>
        <v>3581.0107803302071</v>
      </c>
      <c r="CD108" s="213">
        <v>2593</v>
      </c>
      <c r="CE108" s="210">
        <f t="shared" si="38"/>
        <v>4014.6239288512515</v>
      </c>
      <c r="CF108" s="164">
        <f t="shared" si="39"/>
        <v>3835.723072598636</v>
      </c>
      <c r="CG108" s="164">
        <f t="shared" si="40"/>
        <v>3985.6902715111646</v>
      </c>
      <c r="CH108" s="164">
        <f t="shared" si="41"/>
        <v>1383.1256939553152</v>
      </c>
      <c r="CI108" s="164">
        <f t="shared" si="42"/>
        <v>1415.5339708994588</v>
      </c>
      <c r="CJ108" s="164">
        <f t="shared" si="43"/>
        <v>1381.0299962708089</v>
      </c>
      <c r="CK108" s="210">
        <f t="shared" si="44"/>
        <v>-178.90085625261554</v>
      </c>
      <c r="CL108" s="164">
        <f t="shared" si="45"/>
        <v>149.9671989125286</v>
      </c>
      <c r="CM108" s="164">
        <f t="shared" si="46"/>
        <v>-2602.5645775558496</v>
      </c>
      <c r="CN108" s="164">
        <f t="shared" si="47"/>
        <v>32.408276944143608</v>
      </c>
      <c r="CO108" s="164">
        <f t="shared" si="48"/>
        <v>-34.503974628649985</v>
      </c>
    </row>
    <row r="109" spans="1:93" ht="14.4" x14ac:dyDescent="0.3">
      <c r="A109" s="167">
        <v>276</v>
      </c>
      <c r="B109" s="166" t="s">
        <v>544</v>
      </c>
      <c r="C109" s="171"/>
      <c r="D109" s="171"/>
      <c r="E109" s="171"/>
      <c r="F109" s="171"/>
      <c r="G109" s="171"/>
      <c r="H109" s="171">
        <v>22131</v>
      </c>
      <c r="I109" s="171"/>
      <c r="J109" s="171"/>
      <c r="K109" s="171"/>
      <c r="L109" s="171"/>
      <c r="M109" s="171"/>
      <c r="N109" s="171">
        <v>23860</v>
      </c>
      <c r="O109" s="171"/>
      <c r="P109" s="171"/>
      <c r="Q109" s="171"/>
      <c r="R109" s="171"/>
      <c r="S109" s="171"/>
      <c r="T109" s="171">
        <v>23393</v>
      </c>
      <c r="U109" s="171"/>
      <c r="V109" s="171"/>
      <c r="W109" s="171"/>
      <c r="X109" s="171"/>
      <c r="Y109" s="171"/>
      <c r="Z109" s="171">
        <v>23015</v>
      </c>
      <c r="AA109" s="171"/>
      <c r="AB109" s="171"/>
      <c r="AC109" s="171"/>
      <c r="AD109" s="171"/>
      <c r="AE109" s="171"/>
      <c r="AF109" s="171">
        <v>24397</v>
      </c>
      <c r="AG109" s="171"/>
      <c r="AH109" s="175">
        <v>25411.046018685276</v>
      </c>
      <c r="AI109" s="173"/>
      <c r="AJ109" s="172">
        <v>260.22457436031812</v>
      </c>
      <c r="AK109" s="173">
        <v>5463.0549579271146</v>
      </c>
      <c r="AL109" s="171">
        <v>0</v>
      </c>
      <c r="AM109" s="172">
        <v>-1263.7280000000001</v>
      </c>
      <c r="AN109" s="171">
        <f t="shared" si="26"/>
        <v>29870.59755097271</v>
      </c>
      <c r="AP109" s="171"/>
      <c r="AQ109" s="175">
        <v>22234.893558872122</v>
      </c>
      <c r="AR109" s="173"/>
      <c r="AS109" s="172">
        <v>-202.48791068045296</v>
      </c>
      <c r="AT109" s="174">
        <v>5917.4708608069841</v>
      </c>
      <c r="AU109" s="171">
        <v>0</v>
      </c>
      <c r="AV109" s="172">
        <v>-2324.0010000000002</v>
      </c>
      <c r="AW109" s="171">
        <f t="shared" si="27"/>
        <v>25625.875508998652</v>
      </c>
      <c r="AX109" s="171"/>
      <c r="AY109" s="164">
        <v>22813.581229377156</v>
      </c>
      <c r="AZ109" s="173"/>
      <c r="BA109" s="164">
        <v>-62.709011665433621</v>
      </c>
      <c r="BB109" s="164">
        <v>6488.8005549957143</v>
      </c>
      <c r="BC109" s="171">
        <v>0</v>
      </c>
      <c r="BD109" s="172">
        <f t="shared" si="28"/>
        <v>-2324.0010000000002</v>
      </c>
      <c r="BE109" s="171">
        <f t="shared" si="29"/>
        <v>26915.671772707439</v>
      </c>
      <c r="BF109" s="171"/>
      <c r="BG109" s="164">
        <v>15670.775979276119</v>
      </c>
      <c r="BH109" s="173">
        <v>557.88556548524275</v>
      </c>
      <c r="BI109" s="173">
        <v>-345.04035666475988</v>
      </c>
      <c r="BJ109" s="164">
        <v>2052.7656749108237</v>
      </c>
      <c r="BK109" s="171">
        <v>0</v>
      </c>
      <c r="BL109" s="172">
        <f t="shared" si="30"/>
        <v>-2324.0010000000002</v>
      </c>
      <c r="BM109" s="171">
        <f t="shared" si="31"/>
        <v>15612.385863007425</v>
      </c>
      <c r="BN109" s="171"/>
      <c r="BO109" s="164">
        <v>15825.622855637215</v>
      </c>
      <c r="BP109" s="173">
        <f t="shared" si="32"/>
        <v>557.88556548524275</v>
      </c>
      <c r="BQ109" s="173">
        <v>-139.48148781690352</v>
      </c>
      <c r="BR109" s="164">
        <v>2123.0656588353804</v>
      </c>
      <c r="BS109" s="171">
        <v>0</v>
      </c>
      <c r="BT109" s="172">
        <f t="shared" si="33"/>
        <v>-2324.0010000000002</v>
      </c>
      <c r="BU109" s="171">
        <f t="shared" si="34"/>
        <v>16043.091592140936</v>
      </c>
      <c r="BV109" s="171"/>
      <c r="BW109" s="164">
        <v>15847.262887355453</v>
      </c>
      <c r="BX109" s="173">
        <f t="shared" si="35"/>
        <v>557.88556548524275</v>
      </c>
      <c r="BY109" s="173">
        <v>25.612339107401567</v>
      </c>
      <c r="BZ109" s="164">
        <v>2201.6180358615861</v>
      </c>
      <c r="CA109" s="171">
        <v>0</v>
      </c>
      <c r="CB109" s="172">
        <f t="shared" si="36"/>
        <v>-2324.0010000000002</v>
      </c>
      <c r="CC109" s="171">
        <f t="shared" si="37"/>
        <v>16308.37782780968</v>
      </c>
      <c r="CD109" s="213">
        <v>14857</v>
      </c>
      <c r="CE109" s="210">
        <f t="shared" si="38"/>
        <v>2010.540321126251</v>
      </c>
      <c r="CF109" s="164">
        <f t="shared" si="39"/>
        <v>1724.835128828071</v>
      </c>
      <c r="CG109" s="164">
        <f t="shared" si="40"/>
        <v>1811.6491736358241</v>
      </c>
      <c r="CH109" s="164">
        <f t="shared" si="41"/>
        <v>1050.8437681232701</v>
      </c>
      <c r="CI109" s="164">
        <f t="shared" si="42"/>
        <v>1079.8338555657895</v>
      </c>
      <c r="CJ109" s="164">
        <f t="shared" si="43"/>
        <v>1097.6898315817245</v>
      </c>
      <c r="CK109" s="210">
        <f t="shared" si="44"/>
        <v>-285.70519229818001</v>
      </c>
      <c r="CL109" s="164">
        <f t="shared" si="45"/>
        <v>86.814044807753135</v>
      </c>
      <c r="CM109" s="164">
        <f t="shared" si="46"/>
        <v>-760.80540551255399</v>
      </c>
      <c r="CN109" s="164">
        <f t="shared" si="47"/>
        <v>28.990087442519325</v>
      </c>
      <c r="CO109" s="164">
        <f t="shared" si="48"/>
        <v>17.855976015935084</v>
      </c>
    </row>
    <row r="110" spans="1:93" ht="14.4" x14ac:dyDescent="0.3">
      <c r="A110" s="167">
        <v>280</v>
      </c>
      <c r="B110" s="166" t="s">
        <v>543</v>
      </c>
      <c r="C110" s="171"/>
      <c r="D110" s="171"/>
      <c r="E110" s="171"/>
      <c r="F110" s="171"/>
      <c r="G110" s="171"/>
      <c r="H110" s="171">
        <v>6345</v>
      </c>
      <c r="I110" s="171"/>
      <c r="J110" s="171"/>
      <c r="K110" s="171"/>
      <c r="L110" s="171"/>
      <c r="M110" s="171"/>
      <c r="N110" s="171">
        <v>7121</v>
      </c>
      <c r="O110" s="171"/>
      <c r="P110" s="171"/>
      <c r="Q110" s="171"/>
      <c r="R110" s="171"/>
      <c r="S110" s="171"/>
      <c r="T110" s="171">
        <v>6824</v>
      </c>
      <c r="U110" s="171"/>
      <c r="V110" s="171"/>
      <c r="W110" s="171"/>
      <c r="X110" s="171"/>
      <c r="Y110" s="171"/>
      <c r="Z110" s="171">
        <v>6535</v>
      </c>
      <c r="AA110" s="171"/>
      <c r="AB110" s="171"/>
      <c r="AC110" s="171"/>
      <c r="AD110" s="171"/>
      <c r="AE110" s="171"/>
      <c r="AF110" s="171">
        <v>6995</v>
      </c>
      <c r="AG110" s="171"/>
      <c r="AH110" s="175">
        <v>6425.7143572293171</v>
      </c>
      <c r="AI110" s="173"/>
      <c r="AJ110" s="172">
        <v>32.73758803709034</v>
      </c>
      <c r="AK110" s="173">
        <v>1413.3678177488653</v>
      </c>
      <c r="AL110" s="171">
        <v>0</v>
      </c>
      <c r="AM110" s="172">
        <v>-330.339</v>
      </c>
      <c r="AN110" s="171">
        <f t="shared" si="26"/>
        <v>7541.4807630152727</v>
      </c>
      <c r="AP110" s="171"/>
      <c r="AQ110" s="175">
        <v>6232.9489088619475</v>
      </c>
      <c r="AR110" s="173"/>
      <c r="AS110" s="172">
        <v>-25.265778218607725</v>
      </c>
      <c r="AT110" s="174">
        <v>1515.9412239510791</v>
      </c>
      <c r="AU110" s="171">
        <v>0</v>
      </c>
      <c r="AV110" s="172">
        <v>-431.12400000000002</v>
      </c>
      <c r="AW110" s="171">
        <f t="shared" si="27"/>
        <v>7292.5003545944192</v>
      </c>
      <c r="AX110" s="171"/>
      <c r="AY110" s="164">
        <v>6079.8062425150574</v>
      </c>
      <c r="AZ110" s="173"/>
      <c r="BA110" s="164">
        <v>-7.7473259206584677</v>
      </c>
      <c r="BB110" s="164">
        <v>1644.5008204998323</v>
      </c>
      <c r="BC110" s="171">
        <v>0</v>
      </c>
      <c r="BD110" s="172">
        <f t="shared" si="28"/>
        <v>-431.12400000000002</v>
      </c>
      <c r="BE110" s="171">
        <f t="shared" si="29"/>
        <v>7285.4357370942316</v>
      </c>
      <c r="BF110" s="171"/>
      <c r="BG110" s="164">
        <v>2394.2480160757768</v>
      </c>
      <c r="BH110" s="173">
        <v>-173.5955400179858</v>
      </c>
      <c r="BI110" s="173">
        <v>141.72166754723261</v>
      </c>
      <c r="BJ110" s="164">
        <v>518.54377271410635</v>
      </c>
      <c r="BK110" s="171">
        <v>0</v>
      </c>
      <c r="BL110" s="172">
        <f t="shared" si="30"/>
        <v>-431.12400000000002</v>
      </c>
      <c r="BM110" s="171">
        <f t="shared" si="31"/>
        <v>2449.7939163191304</v>
      </c>
      <c r="BN110" s="171"/>
      <c r="BO110" s="164">
        <v>2488.9179791093807</v>
      </c>
      <c r="BP110" s="173">
        <f t="shared" si="32"/>
        <v>-173.5955400179858</v>
      </c>
      <c r="BQ110" s="173">
        <v>108.29415598886733</v>
      </c>
      <c r="BR110" s="164">
        <v>534.54472234045761</v>
      </c>
      <c r="BS110" s="171">
        <v>0</v>
      </c>
      <c r="BT110" s="172">
        <f t="shared" si="33"/>
        <v>-431.12400000000002</v>
      </c>
      <c r="BU110" s="171">
        <f t="shared" si="34"/>
        <v>2527.0373174207198</v>
      </c>
      <c r="BV110" s="171"/>
      <c r="BW110" s="164">
        <v>2475.4429509728297</v>
      </c>
      <c r="BX110" s="173">
        <f t="shared" si="35"/>
        <v>-173.5955400179858</v>
      </c>
      <c r="BY110" s="173">
        <v>74.760026374729946</v>
      </c>
      <c r="BZ110" s="164">
        <v>551.78988255580146</v>
      </c>
      <c r="CA110" s="171">
        <v>0</v>
      </c>
      <c r="CB110" s="172">
        <f t="shared" si="36"/>
        <v>-431.12400000000002</v>
      </c>
      <c r="CC110" s="171">
        <f t="shared" si="37"/>
        <v>2497.2733198853748</v>
      </c>
      <c r="CD110" s="213">
        <v>2068</v>
      </c>
      <c r="CE110" s="210">
        <f t="shared" si="38"/>
        <v>3646.7508525218923</v>
      </c>
      <c r="CF110" s="164">
        <f t="shared" si="39"/>
        <v>3526.3541366510731</v>
      </c>
      <c r="CG110" s="164">
        <f t="shared" si="40"/>
        <v>3522.9379773182941</v>
      </c>
      <c r="CH110" s="164">
        <f t="shared" si="41"/>
        <v>1184.6198821659239</v>
      </c>
      <c r="CI110" s="164">
        <f t="shared" si="42"/>
        <v>1221.9716235109863</v>
      </c>
      <c r="CJ110" s="164">
        <f t="shared" si="43"/>
        <v>1207.5789747995043</v>
      </c>
      <c r="CK110" s="210">
        <f t="shared" si="44"/>
        <v>-120.39671587081921</v>
      </c>
      <c r="CL110" s="164">
        <f t="shared" si="45"/>
        <v>-3.4161593327789888</v>
      </c>
      <c r="CM110" s="164">
        <f t="shared" si="46"/>
        <v>-2338.31809515237</v>
      </c>
      <c r="CN110" s="164">
        <f t="shared" si="47"/>
        <v>37.351741345062464</v>
      </c>
      <c r="CO110" s="164">
        <f t="shared" si="48"/>
        <v>-14.392648711482025</v>
      </c>
    </row>
    <row r="111" spans="1:93" ht="14.4" x14ac:dyDescent="0.3">
      <c r="A111" s="167">
        <v>284</v>
      </c>
      <c r="B111" s="166" t="s">
        <v>542</v>
      </c>
      <c r="C111" s="171"/>
      <c r="D111" s="171"/>
      <c r="E111" s="171"/>
      <c r="F111" s="171"/>
      <c r="G111" s="171"/>
      <c r="H111" s="171">
        <v>7402</v>
      </c>
      <c r="I111" s="171"/>
      <c r="J111" s="171"/>
      <c r="K111" s="171"/>
      <c r="L111" s="171"/>
      <c r="M111" s="171"/>
      <c r="N111" s="171">
        <v>7515</v>
      </c>
      <c r="O111" s="171"/>
      <c r="P111" s="171"/>
      <c r="Q111" s="171"/>
      <c r="R111" s="171"/>
      <c r="S111" s="171"/>
      <c r="T111" s="171">
        <v>7397</v>
      </c>
      <c r="U111" s="171"/>
      <c r="V111" s="171"/>
      <c r="W111" s="171"/>
      <c r="X111" s="171"/>
      <c r="Y111" s="171"/>
      <c r="Z111" s="171">
        <v>7517</v>
      </c>
      <c r="AA111" s="171"/>
      <c r="AB111" s="171"/>
      <c r="AC111" s="171"/>
      <c r="AD111" s="171"/>
      <c r="AE111" s="171"/>
      <c r="AF111" s="171">
        <v>7581</v>
      </c>
      <c r="AG111" s="171"/>
      <c r="AH111" s="175">
        <v>6513.0773259313164</v>
      </c>
      <c r="AI111" s="173"/>
      <c r="AJ111" s="172">
        <v>35.680007346978726</v>
      </c>
      <c r="AK111" s="173">
        <v>1319.1731700158589</v>
      </c>
      <c r="AL111" s="171">
        <v>0</v>
      </c>
      <c r="AM111" s="172">
        <v>617.20100000000002</v>
      </c>
      <c r="AN111" s="171">
        <f t="shared" si="26"/>
        <v>8485.1315032941529</v>
      </c>
      <c r="AP111" s="171"/>
      <c r="AQ111" s="175">
        <v>6524.647817588143</v>
      </c>
      <c r="AR111" s="173"/>
      <c r="AS111" s="172">
        <v>-27.492926986569792</v>
      </c>
      <c r="AT111" s="174">
        <v>1410.0502565862289</v>
      </c>
      <c r="AU111" s="171">
        <v>0</v>
      </c>
      <c r="AV111" s="172">
        <v>469.93900000000002</v>
      </c>
      <c r="AW111" s="171">
        <f t="shared" si="27"/>
        <v>8377.1441471878024</v>
      </c>
      <c r="AX111" s="171"/>
      <c r="AY111" s="164">
        <v>6961.3822303804309</v>
      </c>
      <c r="AZ111" s="173"/>
      <c r="BA111" s="164">
        <v>-8.4465843854293787</v>
      </c>
      <c r="BB111" s="164">
        <v>1528.7115095405259</v>
      </c>
      <c r="BC111" s="171">
        <v>0</v>
      </c>
      <c r="BD111" s="172">
        <f t="shared" si="28"/>
        <v>469.93900000000002</v>
      </c>
      <c r="BE111" s="171">
        <f t="shared" si="29"/>
        <v>8951.5861555355277</v>
      </c>
      <c r="BF111" s="171"/>
      <c r="BG111" s="164">
        <v>1280.6789307975271</v>
      </c>
      <c r="BH111" s="173">
        <v>956.60489010010463</v>
      </c>
      <c r="BI111" s="173">
        <v>789.55470136017993</v>
      </c>
      <c r="BJ111" s="164">
        <v>482.91917159748823</v>
      </c>
      <c r="BK111" s="171">
        <v>0</v>
      </c>
      <c r="BL111" s="172">
        <f t="shared" si="30"/>
        <v>469.93900000000002</v>
      </c>
      <c r="BM111" s="171">
        <f t="shared" si="31"/>
        <v>3979.6966938553001</v>
      </c>
      <c r="BN111" s="171"/>
      <c r="BO111" s="164">
        <v>1278.8407898886082</v>
      </c>
      <c r="BP111" s="173">
        <f t="shared" si="32"/>
        <v>956.60489010010463</v>
      </c>
      <c r="BQ111" s="173">
        <v>752.50641485545395</v>
      </c>
      <c r="BR111" s="164">
        <v>496.1877283953512</v>
      </c>
      <c r="BS111" s="171">
        <v>0</v>
      </c>
      <c r="BT111" s="172">
        <f t="shared" si="33"/>
        <v>469.93900000000002</v>
      </c>
      <c r="BU111" s="171">
        <f t="shared" si="34"/>
        <v>3954.078823239518</v>
      </c>
      <c r="BV111" s="171"/>
      <c r="BW111" s="164">
        <v>1158.9214689288995</v>
      </c>
      <c r="BX111" s="173">
        <f t="shared" si="35"/>
        <v>956.60489010010463</v>
      </c>
      <c r="BY111" s="173">
        <v>715.33996172411787</v>
      </c>
      <c r="BZ111" s="164">
        <v>511.180705839582</v>
      </c>
      <c r="CA111" s="171">
        <v>0</v>
      </c>
      <c r="CB111" s="172">
        <f t="shared" si="36"/>
        <v>469.93900000000002</v>
      </c>
      <c r="CC111" s="171">
        <f t="shared" si="37"/>
        <v>3811.9860265927041</v>
      </c>
      <c r="CD111" s="213">
        <v>2292</v>
      </c>
      <c r="CE111" s="210">
        <f t="shared" si="38"/>
        <v>3702.0643557129815</v>
      </c>
      <c r="CF111" s="164">
        <f t="shared" si="39"/>
        <v>3654.9494533978195</v>
      </c>
      <c r="CG111" s="164">
        <f t="shared" si="40"/>
        <v>3905.5786018915919</v>
      </c>
      <c r="CH111" s="164">
        <f t="shared" si="41"/>
        <v>1736.3423620660124</v>
      </c>
      <c r="CI111" s="164">
        <f t="shared" si="42"/>
        <v>1725.1652806455138</v>
      </c>
      <c r="CJ111" s="164">
        <f t="shared" si="43"/>
        <v>1663.1701686704641</v>
      </c>
      <c r="CK111" s="210">
        <f t="shared" si="44"/>
        <v>-47.114902315161999</v>
      </c>
      <c r="CL111" s="164">
        <f t="shared" si="45"/>
        <v>250.62914849377239</v>
      </c>
      <c r="CM111" s="164">
        <f t="shared" si="46"/>
        <v>-2169.2362398255796</v>
      </c>
      <c r="CN111" s="164">
        <f t="shared" si="47"/>
        <v>-11.177081420498553</v>
      </c>
      <c r="CO111" s="164">
        <f t="shared" si="48"/>
        <v>-61.995111975049667</v>
      </c>
    </row>
    <row r="112" spans="1:93" ht="14.4" x14ac:dyDescent="0.3">
      <c r="A112" s="167">
        <v>285</v>
      </c>
      <c r="B112" s="166" t="s">
        <v>541</v>
      </c>
      <c r="C112" s="171"/>
      <c r="D112" s="171"/>
      <c r="E112" s="171"/>
      <c r="F112" s="171"/>
      <c r="G112" s="171"/>
      <c r="H112" s="171">
        <v>96686</v>
      </c>
      <c r="I112" s="171"/>
      <c r="J112" s="171"/>
      <c r="K112" s="171"/>
      <c r="L112" s="171"/>
      <c r="M112" s="171"/>
      <c r="N112" s="171">
        <v>106309</v>
      </c>
      <c r="O112" s="171"/>
      <c r="P112" s="171"/>
      <c r="Q112" s="171"/>
      <c r="R112" s="171"/>
      <c r="S112" s="171"/>
      <c r="T112" s="171">
        <v>106223</v>
      </c>
      <c r="U112" s="171"/>
      <c r="V112" s="171"/>
      <c r="W112" s="171"/>
      <c r="X112" s="171"/>
      <c r="Y112" s="171"/>
      <c r="Z112" s="171">
        <v>112200</v>
      </c>
      <c r="AA112" s="171"/>
      <c r="AB112" s="171"/>
      <c r="AC112" s="171"/>
      <c r="AD112" s="171"/>
      <c r="AE112" s="171"/>
      <c r="AF112" s="171">
        <v>112480</v>
      </c>
      <c r="AG112" s="171"/>
      <c r="AH112" s="175">
        <v>114812.03222263351</v>
      </c>
      <c r="AI112" s="173"/>
      <c r="AJ112" s="172">
        <v>1085.0248043910976</v>
      </c>
      <c r="AK112" s="173">
        <v>21131.163763274977</v>
      </c>
      <c r="AL112" s="171">
        <v>0</v>
      </c>
      <c r="AM112" s="172">
        <v>-1132.829</v>
      </c>
      <c r="AN112" s="171">
        <f t="shared" si="26"/>
        <v>135895.39179029959</v>
      </c>
      <c r="AP112" s="171"/>
      <c r="AQ112" s="175">
        <v>105143.50135309632</v>
      </c>
      <c r="AR112" s="173"/>
      <c r="AS112" s="172">
        <v>-843.68462918372336</v>
      </c>
      <c r="AT112" s="174">
        <v>22691.447647794201</v>
      </c>
      <c r="AU112" s="171">
        <v>0</v>
      </c>
      <c r="AV112" s="172">
        <v>-3141.99</v>
      </c>
      <c r="AW112" s="171">
        <f t="shared" si="27"/>
        <v>123849.27437170678</v>
      </c>
      <c r="AX112" s="171"/>
      <c r="AY112" s="164">
        <v>108348.3679979209</v>
      </c>
      <c r="AZ112" s="173"/>
      <c r="BA112" s="164">
        <v>-260.82857703982415</v>
      </c>
      <c r="BB112" s="164">
        <v>24848.147725256069</v>
      </c>
      <c r="BC112" s="171">
        <v>0</v>
      </c>
      <c r="BD112" s="172">
        <f t="shared" si="28"/>
        <v>-3141.99</v>
      </c>
      <c r="BE112" s="171">
        <f t="shared" si="29"/>
        <v>129793.69714613714</v>
      </c>
      <c r="BF112" s="171"/>
      <c r="BG112" s="164">
        <v>11598.761312437162</v>
      </c>
      <c r="BH112" s="173">
        <v>-1516.3468094514294</v>
      </c>
      <c r="BI112" s="173">
        <v>2529.8624321666816</v>
      </c>
      <c r="BJ112" s="164">
        <v>8004.4224954515139</v>
      </c>
      <c r="BK112" s="171">
        <v>0</v>
      </c>
      <c r="BL112" s="172">
        <f t="shared" si="30"/>
        <v>-3141.99</v>
      </c>
      <c r="BM112" s="171">
        <f t="shared" si="31"/>
        <v>17474.709430603929</v>
      </c>
      <c r="BN112" s="171"/>
      <c r="BO112" s="164">
        <v>11320.422101365008</v>
      </c>
      <c r="BP112" s="173">
        <f t="shared" si="32"/>
        <v>-1516.3468094514294</v>
      </c>
      <c r="BQ112" s="173">
        <v>1694.691896771315</v>
      </c>
      <c r="BR112" s="164">
        <v>8239.1778413547763</v>
      </c>
      <c r="BS112" s="171">
        <v>0</v>
      </c>
      <c r="BT112" s="172">
        <f t="shared" si="33"/>
        <v>-3141.99</v>
      </c>
      <c r="BU112" s="171">
        <f t="shared" si="34"/>
        <v>16595.955030039673</v>
      </c>
      <c r="BV112" s="171"/>
      <c r="BW112" s="164">
        <v>11183.648910927843</v>
      </c>
      <c r="BX112" s="173">
        <f t="shared" si="35"/>
        <v>-1516.3468094514294</v>
      </c>
      <c r="BY112" s="173">
        <v>856.85755977748022</v>
      </c>
      <c r="BZ112" s="164">
        <v>8504.998903285179</v>
      </c>
      <c r="CA112" s="171">
        <v>0</v>
      </c>
      <c r="CB112" s="172">
        <f t="shared" si="36"/>
        <v>-3141.99</v>
      </c>
      <c r="CC112" s="171">
        <f t="shared" si="37"/>
        <v>15887.168564539073</v>
      </c>
      <c r="CD112" s="213">
        <v>51668</v>
      </c>
      <c r="CE112" s="210">
        <f t="shared" si="38"/>
        <v>2630.165514250592</v>
      </c>
      <c r="CF112" s="164">
        <f t="shared" si="39"/>
        <v>2397.0208711718428</v>
      </c>
      <c r="CG112" s="164">
        <f t="shared" si="40"/>
        <v>2512.0712461511407</v>
      </c>
      <c r="CH112" s="164">
        <f t="shared" si="41"/>
        <v>338.21145449028273</v>
      </c>
      <c r="CI112" s="164">
        <f t="shared" si="42"/>
        <v>321.20374371060763</v>
      </c>
      <c r="CJ112" s="164">
        <f t="shared" si="43"/>
        <v>307.48565000656254</v>
      </c>
      <c r="CK112" s="210">
        <f t="shared" si="44"/>
        <v>-233.14464307874914</v>
      </c>
      <c r="CL112" s="164">
        <f t="shared" si="45"/>
        <v>115.05037497929789</v>
      </c>
      <c r="CM112" s="164">
        <f t="shared" si="46"/>
        <v>-2173.8597916608578</v>
      </c>
      <c r="CN112" s="164">
        <f t="shared" si="47"/>
        <v>-17.007710779675108</v>
      </c>
      <c r="CO112" s="164">
        <f t="shared" si="48"/>
        <v>-13.718093704045089</v>
      </c>
    </row>
    <row r="113" spans="1:93" ht="14.4" x14ac:dyDescent="0.3">
      <c r="A113" s="167">
        <v>286</v>
      </c>
      <c r="B113" s="166" t="s">
        <v>540</v>
      </c>
      <c r="C113" s="171"/>
      <c r="D113" s="171"/>
      <c r="E113" s="171"/>
      <c r="F113" s="171"/>
      <c r="G113" s="171"/>
      <c r="H113" s="171">
        <v>166672</v>
      </c>
      <c r="I113" s="171"/>
      <c r="J113" s="171"/>
      <c r="K113" s="171"/>
      <c r="L113" s="171"/>
      <c r="M113" s="171"/>
      <c r="N113" s="171">
        <v>175852</v>
      </c>
      <c r="O113" s="171"/>
      <c r="P113" s="171"/>
      <c r="Q113" s="171"/>
      <c r="R113" s="171"/>
      <c r="S113" s="171"/>
      <c r="T113" s="171">
        <v>169167</v>
      </c>
      <c r="U113" s="171"/>
      <c r="V113" s="171"/>
      <c r="W113" s="171"/>
      <c r="X113" s="171"/>
      <c r="Y113" s="171"/>
      <c r="Z113" s="171">
        <v>170036</v>
      </c>
      <c r="AA113" s="171"/>
      <c r="AB113" s="171"/>
      <c r="AC113" s="171"/>
      <c r="AD113" s="171"/>
      <c r="AE113" s="171"/>
      <c r="AF113" s="171">
        <v>172333</v>
      </c>
      <c r="AG113" s="171"/>
      <c r="AH113" s="175">
        <v>154913.76478043073</v>
      </c>
      <c r="AI113" s="173"/>
      <c r="AJ113" s="172">
        <v>1720.9840155181273</v>
      </c>
      <c r="AK113" s="173">
        <v>35631.934026307288</v>
      </c>
      <c r="AL113" s="171">
        <v>3300</v>
      </c>
      <c r="AM113" s="172">
        <v>18167.77</v>
      </c>
      <c r="AN113" s="171">
        <f t="shared" si="26"/>
        <v>213734.45282225613</v>
      </c>
      <c r="AP113" s="171"/>
      <c r="AQ113" s="175">
        <v>140118.62569125037</v>
      </c>
      <c r="AR113" s="173"/>
      <c r="AS113" s="172">
        <v>-1332.3617608804593</v>
      </c>
      <c r="AT113" s="174">
        <v>38203.84661074679</v>
      </c>
      <c r="AU113" s="171">
        <v>0</v>
      </c>
      <c r="AV113" s="172">
        <v>15692.007</v>
      </c>
      <c r="AW113" s="171">
        <f t="shared" si="27"/>
        <v>192682.11754111672</v>
      </c>
      <c r="AX113" s="171"/>
      <c r="AY113" s="164">
        <v>142311.08023685857</v>
      </c>
      <c r="AZ113" s="173"/>
      <c r="BA113" s="164">
        <v>-410.31149727250988</v>
      </c>
      <c r="BB113" s="164">
        <v>41696.042485430145</v>
      </c>
      <c r="BC113" s="171">
        <v>0</v>
      </c>
      <c r="BD113" s="172">
        <f t="shared" si="28"/>
        <v>15692.007</v>
      </c>
      <c r="BE113" s="171">
        <f t="shared" si="29"/>
        <v>199288.81822501621</v>
      </c>
      <c r="BF113" s="171"/>
      <c r="BG113" s="164">
        <v>13760.767070176067</v>
      </c>
      <c r="BH113" s="173">
        <v>-3425.3285956977775</v>
      </c>
      <c r="BI113" s="173">
        <v>674.09525979721786</v>
      </c>
      <c r="BJ113" s="164">
        <v>13268.924028979145</v>
      </c>
      <c r="BK113" s="171">
        <v>0</v>
      </c>
      <c r="BL113" s="172">
        <f t="shared" si="30"/>
        <v>15692.007</v>
      </c>
      <c r="BM113" s="171">
        <f t="shared" si="31"/>
        <v>39970.464763254648</v>
      </c>
      <c r="BN113" s="171"/>
      <c r="BO113" s="164">
        <v>12733.962144806121</v>
      </c>
      <c r="BP113" s="173">
        <f t="shared" si="32"/>
        <v>-3425.3285956977775</v>
      </c>
      <c r="BQ113" s="173">
        <v>238.66168959089202</v>
      </c>
      <c r="BR113" s="164">
        <v>13650.09963146098</v>
      </c>
      <c r="BS113" s="171">
        <v>0</v>
      </c>
      <c r="BT113" s="172">
        <f t="shared" si="33"/>
        <v>15692.007</v>
      </c>
      <c r="BU113" s="171">
        <f t="shared" si="34"/>
        <v>38889.401870160211</v>
      </c>
      <c r="BV113" s="171"/>
      <c r="BW113" s="164">
        <v>11212.023020144978</v>
      </c>
      <c r="BX113" s="173">
        <f t="shared" si="35"/>
        <v>-3425.3285956977775</v>
      </c>
      <c r="BY113" s="173">
        <v>139.96021909622476</v>
      </c>
      <c r="BZ113" s="164">
        <v>14084.954907878138</v>
      </c>
      <c r="CA113" s="171">
        <v>0</v>
      </c>
      <c r="CB113" s="172">
        <f t="shared" si="36"/>
        <v>15692.007</v>
      </c>
      <c r="CC113" s="171">
        <f t="shared" si="37"/>
        <v>37703.616551421561</v>
      </c>
      <c r="CD113" s="213">
        <v>81187</v>
      </c>
      <c r="CE113" s="210">
        <f t="shared" si="38"/>
        <v>2632.6191732944453</v>
      </c>
      <c r="CF113" s="164">
        <f t="shared" si="39"/>
        <v>2373.3124458486791</v>
      </c>
      <c r="CG113" s="164">
        <f t="shared" si="40"/>
        <v>2454.6887829950142</v>
      </c>
      <c r="CH113" s="164">
        <f t="shared" si="41"/>
        <v>492.32592364854781</v>
      </c>
      <c r="CI113" s="164">
        <f t="shared" si="42"/>
        <v>479.01020939510278</v>
      </c>
      <c r="CJ113" s="164">
        <f t="shared" si="43"/>
        <v>464.40460358704672</v>
      </c>
      <c r="CK113" s="210">
        <f t="shared" si="44"/>
        <v>-259.30672744576623</v>
      </c>
      <c r="CL113" s="164">
        <f t="shared" si="45"/>
        <v>81.376337146335118</v>
      </c>
      <c r="CM113" s="164">
        <f t="shared" si="46"/>
        <v>-1962.3628593464664</v>
      </c>
      <c r="CN113" s="164">
        <f t="shared" si="47"/>
        <v>-13.315714253445037</v>
      </c>
      <c r="CO113" s="164">
        <f t="shared" si="48"/>
        <v>-14.605605808056055</v>
      </c>
    </row>
    <row r="114" spans="1:93" ht="14.4" x14ac:dyDescent="0.3">
      <c r="A114" s="167">
        <v>287</v>
      </c>
      <c r="B114" s="166" t="s">
        <v>539</v>
      </c>
      <c r="C114" s="171"/>
      <c r="D114" s="171"/>
      <c r="E114" s="171"/>
      <c r="F114" s="171"/>
      <c r="G114" s="171"/>
      <c r="H114" s="171">
        <v>19067</v>
      </c>
      <c r="I114" s="171"/>
      <c r="J114" s="171"/>
      <c r="K114" s="171"/>
      <c r="L114" s="171"/>
      <c r="M114" s="171"/>
      <c r="N114" s="171">
        <v>20967</v>
      </c>
      <c r="O114" s="171"/>
      <c r="P114" s="171"/>
      <c r="Q114" s="171"/>
      <c r="R114" s="171"/>
      <c r="S114" s="171"/>
      <c r="T114" s="171">
        <v>20662</v>
      </c>
      <c r="U114" s="171"/>
      <c r="V114" s="171"/>
      <c r="W114" s="171"/>
      <c r="X114" s="171"/>
      <c r="Y114" s="171"/>
      <c r="Z114" s="171">
        <v>20205</v>
      </c>
      <c r="AA114" s="171"/>
      <c r="AB114" s="171"/>
      <c r="AC114" s="171"/>
      <c r="AD114" s="171"/>
      <c r="AE114" s="171"/>
      <c r="AF114" s="171">
        <v>20714</v>
      </c>
      <c r="AG114" s="171"/>
      <c r="AH114" s="175">
        <v>18708.342158203297</v>
      </c>
      <c r="AI114" s="173"/>
      <c r="AJ114" s="172">
        <v>120.24427188301405</v>
      </c>
      <c r="AK114" s="173">
        <v>3927.0295442300612</v>
      </c>
      <c r="AL114" s="171">
        <v>0</v>
      </c>
      <c r="AM114" s="172">
        <v>246.25700000000001</v>
      </c>
      <c r="AN114" s="171">
        <f t="shared" si="26"/>
        <v>23001.872974316375</v>
      </c>
      <c r="AP114" s="171"/>
      <c r="AQ114" s="175">
        <v>17870.088270139626</v>
      </c>
      <c r="AR114" s="173"/>
      <c r="AS114" s="172">
        <v>-93.395053572483803</v>
      </c>
      <c r="AT114" s="174">
        <v>4182.338521751899</v>
      </c>
      <c r="AU114" s="171">
        <v>0</v>
      </c>
      <c r="AV114" s="172">
        <v>-541.16899999999998</v>
      </c>
      <c r="AW114" s="171">
        <f t="shared" si="27"/>
        <v>21417.86273831904</v>
      </c>
      <c r="AX114" s="171"/>
      <c r="AY114" s="164">
        <v>18858.979701999073</v>
      </c>
      <c r="AZ114" s="173"/>
      <c r="BA114" s="164">
        <v>-28.74872919256855</v>
      </c>
      <c r="BB114" s="164">
        <v>4521.6303647053983</v>
      </c>
      <c r="BC114" s="171">
        <v>0</v>
      </c>
      <c r="BD114" s="172">
        <f t="shared" si="28"/>
        <v>-541.16899999999998</v>
      </c>
      <c r="BE114" s="171">
        <f t="shared" si="29"/>
        <v>22810.6923375119</v>
      </c>
      <c r="BF114" s="171"/>
      <c r="BG114" s="164">
        <v>3864.3748594164745</v>
      </c>
      <c r="BH114" s="173">
        <v>2276.6250900146042</v>
      </c>
      <c r="BI114" s="173">
        <v>1525.2586003854572</v>
      </c>
      <c r="BJ114" s="164">
        <v>1424.9763890713175</v>
      </c>
      <c r="BK114" s="171">
        <v>0</v>
      </c>
      <c r="BL114" s="172">
        <f t="shared" si="30"/>
        <v>-541.16899999999998</v>
      </c>
      <c r="BM114" s="171">
        <f t="shared" si="31"/>
        <v>8550.0659388878539</v>
      </c>
      <c r="BN114" s="171"/>
      <c r="BO114" s="164">
        <v>4079.8913444472341</v>
      </c>
      <c r="BP114" s="173">
        <f t="shared" si="32"/>
        <v>2276.6250900146042</v>
      </c>
      <c r="BQ114" s="173">
        <v>1421.7432309368246</v>
      </c>
      <c r="BR114" s="164">
        <v>1463.412863299762</v>
      </c>
      <c r="BS114" s="171">
        <v>0</v>
      </c>
      <c r="BT114" s="172">
        <f t="shared" si="33"/>
        <v>-541.16899999999998</v>
      </c>
      <c r="BU114" s="171">
        <f t="shared" si="34"/>
        <v>8700.5035286984257</v>
      </c>
      <c r="BV114" s="171"/>
      <c r="BW114" s="164">
        <v>4204.4934957120304</v>
      </c>
      <c r="BX114" s="173">
        <f t="shared" si="35"/>
        <v>2276.6250900146042</v>
      </c>
      <c r="BY114" s="173">
        <v>1317.8976960969139</v>
      </c>
      <c r="BZ114" s="164">
        <v>1506.2200989534658</v>
      </c>
      <c r="CA114" s="171">
        <v>0</v>
      </c>
      <c r="CB114" s="172">
        <f t="shared" si="36"/>
        <v>-541.16899999999998</v>
      </c>
      <c r="CC114" s="171">
        <f t="shared" si="37"/>
        <v>8764.0673807770145</v>
      </c>
      <c r="CD114" s="213">
        <v>6404</v>
      </c>
      <c r="CE114" s="210">
        <f t="shared" si="38"/>
        <v>3591.7977786252927</v>
      </c>
      <c r="CF114" s="164">
        <f t="shared" si="39"/>
        <v>3344.4507711303936</v>
      </c>
      <c r="CG114" s="164">
        <f t="shared" si="40"/>
        <v>3561.9444624472048</v>
      </c>
      <c r="CH114" s="164">
        <f t="shared" si="41"/>
        <v>1335.1133571030377</v>
      </c>
      <c r="CI114" s="164">
        <f t="shared" si="42"/>
        <v>1358.6045485163063</v>
      </c>
      <c r="CJ114" s="164">
        <f t="shared" si="43"/>
        <v>1368.5301968733627</v>
      </c>
      <c r="CK114" s="210">
        <f t="shared" si="44"/>
        <v>-247.34700749489912</v>
      </c>
      <c r="CL114" s="164">
        <f t="shared" si="45"/>
        <v>217.49369131681124</v>
      </c>
      <c r="CM114" s="164">
        <f t="shared" si="46"/>
        <v>-2226.8311053441671</v>
      </c>
      <c r="CN114" s="164">
        <f t="shared" si="47"/>
        <v>23.491191413268552</v>
      </c>
      <c r="CO114" s="164">
        <f t="shared" si="48"/>
        <v>9.9256483570563887</v>
      </c>
    </row>
    <row r="115" spans="1:93" ht="14.4" x14ac:dyDescent="0.3">
      <c r="A115" s="167">
        <v>288</v>
      </c>
      <c r="B115" s="166" t="s">
        <v>538</v>
      </c>
      <c r="C115" s="171"/>
      <c r="D115" s="171"/>
      <c r="E115" s="171"/>
      <c r="F115" s="171"/>
      <c r="G115" s="171"/>
      <c r="H115" s="171">
        <v>15985</v>
      </c>
      <c r="I115" s="171"/>
      <c r="J115" s="171"/>
      <c r="K115" s="171"/>
      <c r="L115" s="171"/>
      <c r="M115" s="171"/>
      <c r="N115" s="171">
        <v>16499</v>
      </c>
      <c r="O115" s="171"/>
      <c r="P115" s="171"/>
      <c r="Q115" s="171"/>
      <c r="R115" s="171"/>
      <c r="S115" s="171"/>
      <c r="T115" s="171">
        <v>16625</v>
      </c>
      <c r="U115" s="171"/>
      <c r="V115" s="171"/>
      <c r="W115" s="171"/>
      <c r="X115" s="171"/>
      <c r="Y115" s="171"/>
      <c r="Z115" s="171">
        <v>16364</v>
      </c>
      <c r="AA115" s="171"/>
      <c r="AB115" s="171"/>
      <c r="AC115" s="171"/>
      <c r="AD115" s="171"/>
      <c r="AE115" s="171"/>
      <c r="AF115" s="171">
        <v>15950</v>
      </c>
      <c r="AG115" s="171"/>
      <c r="AH115" s="175">
        <v>15282.301787730325</v>
      </c>
      <c r="AI115" s="173"/>
      <c r="AJ115" s="172">
        <v>116.29838701156052</v>
      </c>
      <c r="AK115" s="173">
        <v>3553.8440934415685</v>
      </c>
      <c r="AL115" s="171">
        <v>0</v>
      </c>
      <c r="AM115" s="172">
        <v>-116.361</v>
      </c>
      <c r="AN115" s="171">
        <f t="shared" si="26"/>
        <v>18836.083268183454</v>
      </c>
      <c r="AP115" s="171"/>
      <c r="AQ115" s="175">
        <v>14570.379447230242</v>
      </c>
      <c r="AR115" s="173"/>
      <c r="AS115" s="172">
        <v>-89.690129928432043</v>
      </c>
      <c r="AT115" s="174">
        <v>3806.0344593614054</v>
      </c>
      <c r="AU115" s="171">
        <v>0</v>
      </c>
      <c r="AV115" s="172">
        <v>-132.21899999999999</v>
      </c>
      <c r="AW115" s="171">
        <f t="shared" si="27"/>
        <v>18154.504776663212</v>
      </c>
      <c r="AX115" s="171"/>
      <c r="AY115" s="164">
        <v>15117.426514596424</v>
      </c>
      <c r="AZ115" s="173"/>
      <c r="BA115" s="164">
        <v>-27.557635434109056</v>
      </c>
      <c r="BB115" s="164">
        <v>4133.3339067288589</v>
      </c>
      <c r="BC115" s="171">
        <v>0</v>
      </c>
      <c r="BD115" s="172">
        <f t="shared" si="28"/>
        <v>-132.21899999999999</v>
      </c>
      <c r="BE115" s="171">
        <f t="shared" si="29"/>
        <v>19090.983785891174</v>
      </c>
      <c r="BF115" s="171"/>
      <c r="BG115" s="164">
        <v>6044.3793860510405</v>
      </c>
      <c r="BH115" s="173">
        <v>-184.69809433778826</v>
      </c>
      <c r="BI115" s="173">
        <v>-400.07075938494683</v>
      </c>
      <c r="BJ115" s="164">
        <v>1309.6053627166814</v>
      </c>
      <c r="BK115" s="171">
        <v>0</v>
      </c>
      <c r="BL115" s="172">
        <f t="shared" si="30"/>
        <v>-132.21899999999999</v>
      </c>
      <c r="BM115" s="171">
        <f t="shared" si="31"/>
        <v>6636.9968950449866</v>
      </c>
      <c r="BN115" s="171"/>
      <c r="BO115" s="164">
        <v>6328.7135165092614</v>
      </c>
      <c r="BP115" s="173">
        <f t="shared" si="32"/>
        <v>-184.69809433778826</v>
      </c>
      <c r="BQ115" s="173">
        <v>-311.3000989199914</v>
      </c>
      <c r="BR115" s="164">
        <v>1347.1767650433308</v>
      </c>
      <c r="BS115" s="171">
        <v>0</v>
      </c>
      <c r="BT115" s="172">
        <f t="shared" si="33"/>
        <v>-132.21899999999999</v>
      </c>
      <c r="BU115" s="171">
        <f t="shared" si="34"/>
        <v>7047.6730882948114</v>
      </c>
      <c r="BV115" s="171"/>
      <c r="BW115" s="164">
        <v>6275.6280790419432</v>
      </c>
      <c r="BX115" s="173">
        <f t="shared" si="35"/>
        <v>-184.69809433778826</v>
      </c>
      <c r="BY115" s="173">
        <v>-222.86022251975226</v>
      </c>
      <c r="BZ115" s="164">
        <v>1389.1848615076201</v>
      </c>
      <c r="CA115" s="171">
        <v>0</v>
      </c>
      <c r="CB115" s="172">
        <f t="shared" si="36"/>
        <v>-132.21899999999999</v>
      </c>
      <c r="CC115" s="171">
        <f t="shared" si="37"/>
        <v>7125.0356236920225</v>
      </c>
      <c r="CD115" s="213">
        <v>6416</v>
      </c>
      <c r="CE115" s="210">
        <f t="shared" si="38"/>
        <v>2935.7985143677456</v>
      </c>
      <c r="CF115" s="164">
        <f t="shared" si="39"/>
        <v>2829.5674527218225</v>
      </c>
      <c r="CG115" s="164">
        <f t="shared" si="40"/>
        <v>2975.5273980503703</v>
      </c>
      <c r="CH115" s="164">
        <f t="shared" si="41"/>
        <v>1034.4446532177346</v>
      </c>
      <c r="CI115" s="164">
        <f t="shared" si="42"/>
        <v>1098.4527880758747</v>
      </c>
      <c r="CJ115" s="164">
        <f t="shared" si="43"/>
        <v>1110.510539852248</v>
      </c>
      <c r="CK115" s="210">
        <f t="shared" si="44"/>
        <v>-106.23106164592309</v>
      </c>
      <c r="CL115" s="164">
        <f t="shared" si="45"/>
        <v>145.95994532854775</v>
      </c>
      <c r="CM115" s="164">
        <f t="shared" si="46"/>
        <v>-1941.0827448326356</v>
      </c>
      <c r="CN115" s="164">
        <f t="shared" si="47"/>
        <v>64.008134858140011</v>
      </c>
      <c r="CO115" s="164">
        <f t="shared" si="48"/>
        <v>12.057751776373379</v>
      </c>
    </row>
    <row r="116" spans="1:93" ht="14.4" x14ac:dyDescent="0.3">
      <c r="A116" s="167">
        <v>290</v>
      </c>
      <c r="B116" s="166" t="s">
        <v>537</v>
      </c>
      <c r="C116" s="171"/>
      <c r="D116" s="171"/>
      <c r="E116" s="171"/>
      <c r="F116" s="171"/>
      <c r="G116" s="171"/>
      <c r="H116" s="171">
        <v>32459</v>
      </c>
      <c r="I116" s="171"/>
      <c r="J116" s="171"/>
      <c r="K116" s="171"/>
      <c r="L116" s="171"/>
      <c r="M116" s="171"/>
      <c r="N116" s="171">
        <v>32534</v>
      </c>
      <c r="O116" s="171"/>
      <c r="P116" s="171"/>
      <c r="Q116" s="171"/>
      <c r="R116" s="171"/>
      <c r="S116" s="171"/>
      <c r="T116" s="171">
        <v>32233</v>
      </c>
      <c r="U116" s="171"/>
      <c r="V116" s="171"/>
      <c r="W116" s="171"/>
      <c r="X116" s="171"/>
      <c r="Y116" s="171"/>
      <c r="Z116" s="171">
        <v>32246</v>
      </c>
      <c r="AA116" s="171"/>
      <c r="AB116" s="171"/>
      <c r="AC116" s="171"/>
      <c r="AD116" s="171"/>
      <c r="AE116" s="171"/>
      <c r="AF116" s="171">
        <v>32092</v>
      </c>
      <c r="AG116" s="171"/>
      <c r="AH116" s="175">
        <v>30788.045942204739</v>
      </c>
      <c r="AI116" s="173"/>
      <c r="AJ116" s="172">
        <v>142.05985854807872</v>
      </c>
      <c r="AK116" s="173">
        <v>4750.5329145219512</v>
      </c>
      <c r="AL116" s="171">
        <v>0</v>
      </c>
      <c r="AM116" s="172">
        <v>-655.71600000000001</v>
      </c>
      <c r="AN116" s="171">
        <f t="shared" si="26"/>
        <v>35024.92271527477</v>
      </c>
      <c r="AP116" s="171"/>
      <c r="AQ116" s="175">
        <v>30125.217071442006</v>
      </c>
      <c r="AR116" s="173"/>
      <c r="AS116" s="172">
        <v>-109.10276557809621</v>
      </c>
      <c r="AT116" s="174">
        <v>5031.5321496374745</v>
      </c>
      <c r="AU116" s="171">
        <v>0</v>
      </c>
      <c r="AV116" s="172">
        <v>-547.38300000000004</v>
      </c>
      <c r="AW116" s="171">
        <f t="shared" si="27"/>
        <v>34500.263455501379</v>
      </c>
      <c r="AX116" s="171"/>
      <c r="AY116" s="164">
        <v>31276.745973721841</v>
      </c>
      <c r="AZ116" s="173"/>
      <c r="BA116" s="164">
        <v>-33.437556274394829</v>
      </c>
      <c r="BB116" s="164">
        <v>5426.5757970069508</v>
      </c>
      <c r="BC116" s="171">
        <v>0</v>
      </c>
      <c r="BD116" s="172">
        <f t="shared" si="28"/>
        <v>-547.38300000000004</v>
      </c>
      <c r="BE116" s="171">
        <f t="shared" si="29"/>
        <v>36122.501214454394</v>
      </c>
      <c r="BF116" s="171"/>
      <c r="BG116" s="164">
        <v>5539.6045944433472</v>
      </c>
      <c r="BH116" s="173">
        <v>18.338622038328555</v>
      </c>
      <c r="BI116" s="173">
        <v>665.22024453875758</v>
      </c>
      <c r="BJ116" s="164">
        <v>1735.4242994022247</v>
      </c>
      <c r="BK116" s="171">
        <v>0</v>
      </c>
      <c r="BL116" s="172">
        <f t="shared" si="30"/>
        <v>-547.38300000000004</v>
      </c>
      <c r="BM116" s="171">
        <f t="shared" si="31"/>
        <v>7411.2047604226573</v>
      </c>
      <c r="BN116" s="171"/>
      <c r="BO116" s="164">
        <v>5682.9715151519658</v>
      </c>
      <c r="BP116" s="173">
        <f t="shared" si="32"/>
        <v>18.338622038328555</v>
      </c>
      <c r="BQ116" s="173">
        <v>535.22795829486324</v>
      </c>
      <c r="BR116" s="164">
        <v>1778.8913497097446</v>
      </c>
      <c r="BS116" s="171">
        <v>0</v>
      </c>
      <c r="BT116" s="172">
        <f t="shared" si="33"/>
        <v>-547.38300000000004</v>
      </c>
      <c r="BU116" s="171">
        <f t="shared" si="34"/>
        <v>7468.0464451949019</v>
      </c>
      <c r="BV116" s="171"/>
      <c r="BW116" s="164">
        <v>5139.6680677669237</v>
      </c>
      <c r="BX116" s="173">
        <f t="shared" si="35"/>
        <v>18.338622038328555</v>
      </c>
      <c r="BY116" s="173">
        <v>404.82105773543725</v>
      </c>
      <c r="BZ116" s="164">
        <v>1827.0055376022774</v>
      </c>
      <c r="CA116" s="171">
        <v>0</v>
      </c>
      <c r="CB116" s="172">
        <f t="shared" si="36"/>
        <v>-547.38300000000004</v>
      </c>
      <c r="CC116" s="171">
        <f t="shared" si="37"/>
        <v>6842.450285142967</v>
      </c>
      <c r="CD116" s="213">
        <v>8042</v>
      </c>
      <c r="CE116" s="210">
        <f t="shared" si="38"/>
        <v>4355.2502754631651</v>
      </c>
      <c r="CF116" s="164">
        <f t="shared" si="39"/>
        <v>4290.0103774560284</v>
      </c>
      <c r="CG116" s="164">
        <f t="shared" si="40"/>
        <v>4491.7310637222581</v>
      </c>
      <c r="CH116" s="164">
        <f t="shared" si="41"/>
        <v>921.56239249224791</v>
      </c>
      <c r="CI116" s="164">
        <f t="shared" si="42"/>
        <v>928.63049554773715</v>
      </c>
      <c r="CJ116" s="164">
        <f t="shared" si="43"/>
        <v>850.83937890362677</v>
      </c>
      <c r="CK116" s="210">
        <f t="shared" si="44"/>
        <v>-65.239898007136617</v>
      </c>
      <c r="CL116" s="164">
        <f t="shared" si="45"/>
        <v>201.72068626622968</v>
      </c>
      <c r="CM116" s="164">
        <f t="shared" si="46"/>
        <v>-3570.1686712300102</v>
      </c>
      <c r="CN116" s="164">
        <f t="shared" si="47"/>
        <v>7.0681030554892459</v>
      </c>
      <c r="CO116" s="164">
        <f t="shared" si="48"/>
        <v>-77.791116644110389</v>
      </c>
    </row>
    <row r="117" spans="1:93" ht="14.4" x14ac:dyDescent="0.3">
      <c r="A117" s="167">
        <v>291</v>
      </c>
      <c r="B117" s="166" t="s">
        <v>536</v>
      </c>
      <c r="C117" s="171"/>
      <c r="D117" s="171"/>
      <c r="E117" s="171"/>
      <c r="F117" s="171"/>
      <c r="G117" s="171"/>
      <c r="H117" s="171">
        <v>9003</v>
      </c>
      <c r="I117" s="171"/>
      <c r="J117" s="171"/>
      <c r="K117" s="171"/>
      <c r="L117" s="171"/>
      <c r="M117" s="171"/>
      <c r="N117" s="171">
        <v>9352</v>
      </c>
      <c r="O117" s="171"/>
      <c r="P117" s="171"/>
      <c r="Q117" s="171"/>
      <c r="R117" s="171"/>
      <c r="S117" s="171"/>
      <c r="T117" s="171">
        <v>9252</v>
      </c>
      <c r="U117" s="171"/>
      <c r="V117" s="171"/>
      <c r="W117" s="171"/>
      <c r="X117" s="171"/>
      <c r="Y117" s="171"/>
      <c r="Z117" s="171">
        <v>8645</v>
      </c>
      <c r="AA117" s="171"/>
      <c r="AB117" s="171"/>
      <c r="AC117" s="171"/>
      <c r="AD117" s="171"/>
      <c r="AE117" s="171"/>
      <c r="AF117" s="171">
        <v>8241</v>
      </c>
      <c r="AG117" s="171"/>
      <c r="AH117" s="175">
        <v>8035.9300583933955</v>
      </c>
      <c r="AI117" s="173"/>
      <c r="AJ117" s="172">
        <v>41.996705742132825</v>
      </c>
      <c r="AK117" s="173">
        <v>1260.0145975166995</v>
      </c>
      <c r="AL117" s="171">
        <v>0</v>
      </c>
      <c r="AM117" s="172">
        <v>-105.08499999999999</v>
      </c>
      <c r="AN117" s="171">
        <f t="shared" si="26"/>
        <v>9232.8563616522279</v>
      </c>
      <c r="AP117" s="171"/>
      <c r="AQ117" s="175">
        <v>7717.2593913430946</v>
      </c>
      <c r="AR117" s="173"/>
      <c r="AS117" s="172">
        <v>-32.142941833764723</v>
      </c>
      <c r="AT117" s="174">
        <v>1337.874772985193</v>
      </c>
      <c r="AU117" s="171">
        <v>0</v>
      </c>
      <c r="AV117" s="172">
        <v>-76.25</v>
      </c>
      <c r="AW117" s="171">
        <f t="shared" si="27"/>
        <v>8946.7412224945219</v>
      </c>
      <c r="AX117" s="171"/>
      <c r="AY117" s="164">
        <v>7940.9409909986134</v>
      </c>
      <c r="AZ117" s="173"/>
      <c r="BA117" s="164">
        <v>-9.7587551052062462</v>
      </c>
      <c r="BB117" s="164">
        <v>1456.5551602235353</v>
      </c>
      <c r="BC117" s="171">
        <v>0</v>
      </c>
      <c r="BD117" s="172">
        <f t="shared" si="28"/>
        <v>-76.25</v>
      </c>
      <c r="BE117" s="171">
        <f t="shared" si="29"/>
        <v>9311.4873961169415</v>
      </c>
      <c r="BF117" s="171"/>
      <c r="BG117" s="164">
        <v>92.010359051076293</v>
      </c>
      <c r="BH117" s="173">
        <v>939.86543318791757</v>
      </c>
      <c r="BI117" s="173">
        <v>903.56405615758422</v>
      </c>
      <c r="BJ117" s="164">
        <v>471.61433359339566</v>
      </c>
      <c r="BK117" s="171">
        <v>0</v>
      </c>
      <c r="BL117" s="172">
        <f t="shared" si="30"/>
        <v>-76.25</v>
      </c>
      <c r="BM117" s="171">
        <f t="shared" si="31"/>
        <v>2330.8041819899736</v>
      </c>
      <c r="BN117" s="171"/>
      <c r="BO117" s="164">
        <v>180.22110285670399</v>
      </c>
      <c r="BP117" s="173">
        <f t="shared" si="32"/>
        <v>939.86543318791757</v>
      </c>
      <c r="BQ117" s="173">
        <v>868.6332764295247</v>
      </c>
      <c r="BR117" s="164">
        <v>482.1990809494223</v>
      </c>
      <c r="BS117" s="171">
        <v>0</v>
      </c>
      <c r="BT117" s="172">
        <f t="shared" si="33"/>
        <v>-76.25</v>
      </c>
      <c r="BU117" s="171">
        <f t="shared" si="34"/>
        <v>2394.6688934235685</v>
      </c>
      <c r="BV117" s="171"/>
      <c r="BW117" s="164">
        <v>227.71698196962961</v>
      </c>
      <c r="BX117" s="173">
        <f t="shared" si="35"/>
        <v>939.86543318791757</v>
      </c>
      <c r="BY117" s="173">
        <v>833.59108392655025</v>
      </c>
      <c r="BZ117" s="164">
        <v>494.99970787038478</v>
      </c>
      <c r="CA117" s="171">
        <v>0</v>
      </c>
      <c r="CB117" s="172">
        <f t="shared" si="36"/>
        <v>-76.25</v>
      </c>
      <c r="CC117" s="171">
        <f t="shared" si="37"/>
        <v>2419.9232069544823</v>
      </c>
      <c r="CD117" s="213">
        <v>2161</v>
      </c>
      <c r="CE117" s="210">
        <f t="shared" si="38"/>
        <v>4272.4925320001048</v>
      </c>
      <c r="CF117" s="164">
        <f t="shared" si="39"/>
        <v>4140.0931154532727</v>
      </c>
      <c r="CG117" s="164">
        <f t="shared" si="40"/>
        <v>4308.878943136021</v>
      </c>
      <c r="CH117" s="164">
        <f t="shared" si="41"/>
        <v>1078.57666913002</v>
      </c>
      <c r="CI117" s="164">
        <f t="shared" si="42"/>
        <v>1108.1299830743028</v>
      </c>
      <c r="CJ117" s="164">
        <f t="shared" si="43"/>
        <v>1119.8163845231293</v>
      </c>
      <c r="CK117" s="210">
        <f t="shared" si="44"/>
        <v>-132.39941654683207</v>
      </c>
      <c r="CL117" s="164">
        <f t="shared" si="45"/>
        <v>168.78582768274828</v>
      </c>
      <c r="CM117" s="164">
        <f t="shared" si="46"/>
        <v>-3230.302274006001</v>
      </c>
      <c r="CN117" s="164">
        <f t="shared" si="47"/>
        <v>29.553313944282763</v>
      </c>
      <c r="CO117" s="164">
        <f t="shared" si="48"/>
        <v>11.686401448826473</v>
      </c>
    </row>
    <row r="118" spans="1:93" ht="14.4" x14ac:dyDescent="0.3">
      <c r="A118" s="167">
        <v>297</v>
      </c>
      <c r="B118" s="166" t="s">
        <v>535</v>
      </c>
      <c r="C118" s="171"/>
      <c r="D118" s="171"/>
      <c r="E118" s="171"/>
      <c r="F118" s="171"/>
      <c r="G118" s="171"/>
      <c r="H118" s="171">
        <v>163649</v>
      </c>
      <c r="I118" s="171"/>
      <c r="J118" s="171"/>
      <c r="K118" s="171"/>
      <c r="L118" s="171"/>
      <c r="M118" s="171"/>
      <c r="N118" s="171">
        <v>182730</v>
      </c>
      <c r="O118" s="171"/>
      <c r="P118" s="171"/>
      <c r="Q118" s="171"/>
      <c r="R118" s="171"/>
      <c r="S118" s="171"/>
      <c r="T118" s="171">
        <v>197311</v>
      </c>
      <c r="U118" s="171"/>
      <c r="V118" s="171"/>
      <c r="W118" s="171"/>
      <c r="X118" s="171"/>
      <c r="Y118" s="171"/>
      <c r="Z118" s="171">
        <v>197256</v>
      </c>
      <c r="AA118" s="171"/>
      <c r="AB118" s="171"/>
      <c r="AC118" s="171"/>
      <c r="AD118" s="171"/>
      <c r="AE118" s="171"/>
      <c r="AF118" s="171">
        <v>203289</v>
      </c>
      <c r="AG118" s="171"/>
      <c r="AH118" s="175">
        <v>197961.07260559834</v>
      </c>
      <c r="AI118" s="173"/>
      <c r="AJ118" s="172">
        <v>2316.0548335529511</v>
      </c>
      <c r="AK118" s="173">
        <v>51134.766534106209</v>
      </c>
      <c r="AL118" s="171">
        <v>0</v>
      </c>
      <c r="AM118" s="172">
        <v>-2907.5219999999999</v>
      </c>
      <c r="AN118" s="171">
        <f t="shared" si="26"/>
        <v>248504.37197325751</v>
      </c>
      <c r="AP118" s="171"/>
      <c r="AQ118" s="175">
        <v>180321.55030595706</v>
      </c>
      <c r="AR118" s="173"/>
      <c r="AS118" s="172">
        <v>-1798.5394538956602</v>
      </c>
      <c r="AT118" s="174">
        <v>55310.854484189622</v>
      </c>
      <c r="AU118" s="171">
        <v>0</v>
      </c>
      <c r="AV118" s="172">
        <v>-2777.4789999999998</v>
      </c>
      <c r="AW118" s="171">
        <f t="shared" si="27"/>
        <v>231056.38633625105</v>
      </c>
      <c r="AX118" s="171"/>
      <c r="AY118" s="164">
        <v>184099.55771949244</v>
      </c>
      <c r="AZ118" s="173"/>
      <c r="BA118" s="164">
        <v>-554.86136763043453</v>
      </c>
      <c r="BB118" s="164">
        <v>60580.671235837435</v>
      </c>
      <c r="BC118" s="171">
        <v>0</v>
      </c>
      <c r="BD118" s="172">
        <f t="shared" si="28"/>
        <v>-2777.4789999999998</v>
      </c>
      <c r="BE118" s="171">
        <f t="shared" si="29"/>
        <v>241347.88858769945</v>
      </c>
      <c r="BF118" s="171"/>
      <c r="BG118" s="164">
        <v>36271.08656032601</v>
      </c>
      <c r="BH118" s="173">
        <v>-6920.1069844435442</v>
      </c>
      <c r="BI118" s="173">
        <v>-1333.0073813633671</v>
      </c>
      <c r="BJ118" s="164">
        <v>19362.903424635893</v>
      </c>
      <c r="BK118" s="171">
        <v>0</v>
      </c>
      <c r="BL118" s="172">
        <f t="shared" si="30"/>
        <v>-2777.4789999999998</v>
      </c>
      <c r="BM118" s="171">
        <f t="shared" si="31"/>
        <v>44603.396619154992</v>
      </c>
      <c r="BN118" s="171"/>
      <c r="BO118" s="164">
        <v>33838.237399106962</v>
      </c>
      <c r="BP118" s="173">
        <f t="shared" si="32"/>
        <v>-6920.1069844435442</v>
      </c>
      <c r="BQ118" s="173">
        <v>330.19727800264246</v>
      </c>
      <c r="BR118" s="164">
        <v>19995.08882506764</v>
      </c>
      <c r="BS118" s="171">
        <v>0</v>
      </c>
      <c r="BT118" s="172">
        <f t="shared" si="33"/>
        <v>-2777.4789999999998</v>
      </c>
      <c r="BU118" s="171">
        <f t="shared" si="34"/>
        <v>44465.937517733699</v>
      </c>
      <c r="BV118" s="171"/>
      <c r="BW118" s="164">
        <v>34258.431051603045</v>
      </c>
      <c r="BX118" s="173">
        <f t="shared" si="35"/>
        <v>-6920.1069844435442</v>
      </c>
      <c r="BY118" s="173">
        <v>207.23290597703053</v>
      </c>
      <c r="BZ118" s="164">
        <v>20689.996803997525</v>
      </c>
      <c r="CA118" s="171">
        <v>0</v>
      </c>
      <c r="CB118" s="172">
        <f t="shared" si="36"/>
        <v>-2777.4789999999998</v>
      </c>
      <c r="CC118" s="171">
        <f t="shared" si="37"/>
        <v>45458.074777134061</v>
      </c>
      <c r="CD118" s="213">
        <v>120210</v>
      </c>
      <c r="CE118" s="210">
        <f t="shared" si="38"/>
        <v>2067.2520753120166</v>
      </c>
      <c r="CF118" s="164">
        <f t="shared" si="39"/>
        <v>1922.1062002849269</v>
      </c>
      <c r="CG118" s="164">
        <f t="shared" si="40"/>
        <v>2007.7188968280464</v>
      </c>
      <c r="CH118" s="164">
        <f t="shared" si="41"/>
        <v>371.04564195287406</v>
      </c>
      <c r="CI118" s="164">
        <f t="shared" si="42"/>
        <v>369.90215055098327</v>
      </c>
      <c r="CJ118" s="164">
        <f t="shared" si="43"/>
        <v>378.15551765355679</v>
      </c>
      <c r="CK118" s="210">
        <f t="shared" si="44"/>
        <v>-145.14587502708969</v>
      </c>
      <c r="CL118" s="164">
        <f t="shared" si="45"/>
        <v>85.612696543119455</v>
      </c>
      <c r="CM118" s="164">
        <f t="shared" si="46"/>
        <v>-1636.6732548751722</v>
      </c>
      <c r="CN118" s="164">
        <f t="shared" si="47"/>
        <v>-1.1434914018907989</v>
      </c>
      <c r="CO118" s="164">
        <f t="shared" si="48"/>
        <v>8.2533671025735202</v>
      </c>
    </row>
    <row r="119" spans="1:93" ht="14.4" x14ac:dyDescent="0.3">
      <c r="A119" s="167">
        <v>300</v>
      </c>
      <c r="B119" s="166" t="s">
        <v>534</v>
      </c>
      <c r="C119" s="171"/>
      <c r="D119" s="171"/>
      <c r="E119" s="171"/>
      <c r="F119" s="171"/>
      <c r="G119" s="171"/>
      <c r="H119" s="171">
        <v>12477</v>
      </c>
      <c r="I119" s="171"/>
      <c r="J119" s="171"/>
      <c r="K119" s="171"/>
      <c r="L119" s="171"/>
      <c r="M119" s="171"/>
      <c r="N119" s="171">
        <v>13380</v>
      </c>
      <c r="O119" s="171"/>
      <c r="P119" s="171"/>
      <c r="Q119" s="171"/>
      <c r="R119" s="171"/>
      <c r="S119" s="171"/>
      <c r="T119" s="171">
        <v>13511</v>
      </c>
      <c r="U119" s="171"/>
      <c r="V119" s="171"/>
      <c r="W119" s="171"/>
      <c r="X119" s="171"/>
      <c r="Y119" s="171"/>
      <c r="Z119" s="171">
        <v>13497</v>
      </c>
      <c r="AA119" s="171"/>
      <c r="AB119" s="171"/>
      <c r="AC119" s="171"/>
      <c r="AD119" s="171"/>
      <c r="AE119" s="171"/>
      <c r="AF119" s="171">
        <v>13381</v>
      </c>
      <c r="AG119" s="171"/>
      <c r="AH119" s="175">
        <v>11914.675463195885</v>
      </c>
      <c r="AI119" s="173"/>
      <c r="AJ119" s="172">
        <v>53.538487333403424</v>
      </c>
      <c r="AK119" s="173">
        <v>2085.3092551292602</v>
      </c>
      <c r="AL119" s="171">
        <v>0</v>
      </c>
      <c r="AM119" s="172">
        <v>764.41899999999998</v>
      </c>
      <c r="AN119" s="171">
        <f t="shared" si="26"/>
        <v>14817.942205658548</v>
      </c>
      <c r="AP119" s="171"/>
      <c r="AQ119" s="175">
        <v>11443.503059290908</v>
      </c>
      <c r="AR119" s="173"/>
      <c r="AS119" s="172">
        <v>-41.429898765757166</v>
      </c>
      <c r="AT119" s="174">
        <v>2222.1267340489744</v>
      </c>
      <c r="AU119" s="171">
        <v>0</v>
      </c>
      <c r="AV119" s="172">
        <v>773.26599999999996</v>
      </c>
      <c r="AW119" s="171">
        <f t="shared" si="27"/>
        <v>14397.465894574125</v>
      </c>
      <c r="AX119" s="171"/>
      <c r="AY119" s="164">
        <v>12496.661048564603</v>
      </c>
      <c r="AZ119" s="173"/>
      <c r="BA119" s="164">
        <v>-12.761192137644752</v>
      </c>
      <c r="BB119" s="164">
        <v>2403.4157783536457</v>
      </c>
      <c r="BC119" s="171">
        <v>0</v>
      </c>
      <c r="BD119" s="172">
        <f t="shared" si="28"/>
        <v>773.26599999999996</v>
      </c>
      <c r="BE119" s="171">
        <f t="shared" si="29"/>
        <v>15660.581634780603</v>
      </c>
      <c r="BF119" s="171"/>
      <c r="BG119" s="164">
        <v>2266.2736046635964</v>
      </c>
      <c r="BH119" s="173">
        <v>1809.1144820890931</v>
      </c>
      <c r="BI119" s="173">
        <v>1085.1254482366337</v>
      </c>
      <c r="BJ119" s="164">
        <v>763.0257724322355</v>
      </c>
      <c r="BK119" s="171">
        <v>0</v>
      </c>
      <c r="BL119" s="172">
        <f t="shared" si="30"/>
        <v>773.26599999999996</v>
      </c>
      <c r="BM119" s="171">
        <f t="shared" si="31"/>
        <v>6696.8053074215586</v>
      </c>
      <c r="BN119" s="171"/>
      <c r="BO119" s="164">
        <v>1961.1386631650075</v>
      </c>
      <c r="BP119" s="173">
        <f t="shared" si="32"/>
        <v>1809.1144820890931</v>
      </c>
      <c r="BQ119" s="173">
        <v>1028.0012577882474</v>
      </c>
      <c r="BR119" s="164">
        <v>783.684997258414</v>
      </c>
      <c r="BS119" s="171">
        <v>0</v>
      </c>
      <c r="BT119" s="172">
        <f t="shared" si="33"/>
        <v>773.26599999999996</v>
      </c>
      <c r="BU119" s="171">
        <f t="shared" si="34"/>
        <v>6355.2054003007615</v>
      </c>
      <c r="BV119" s="171"/>
      <c r="BW119" s="164">
        <v>1682.1482327610677</v>
      </c>
      <c r="BX119" s="173">
        <f t="shared" si="35"/>
        <v>1809.1144820890931</v>
      </c>
      <c r="BY119" s="173">
        <v>970.69486801244386</v>
      </c>
      <c r="BZ119" s="164">
        <v>806.55320171005974</v>
      </c>
      <c r="CA119" s="171">
        <v>0</v>
      </c>
      <c r="CB119" s="172">
        <f t="shared" si="36"/>
        <v>773.26599999999996</v>
      </c>
      <c r="CC119" s="171">
        <f t="shared" si="37"/>
        <v>6041.7767845726639</v>
      </c>
      <c r="CD119" s="213">
        <v>3534</v>
      </c>
      <c r="CE119" s="210">
        <f t="shared" si="38"/>
        <v>4192.9661023368835</v>
      </c>
      <c r="CF119" s="164">
        <f t="shared" si="39"/>
        <v>4073.9858218942063</v>
      </c>
      <c r="CG119" s="164">
        <f t="shared" si="40"/>
        <v>4431.4039713584052</v>
      </c>
      <c r="CH119" s="164">
        <f t="shared" si="41"/>
        <v>1894.9647163049119</v>
      </c>
      <c r="CI119" s="164">
        <f t="shared" si="42"/>
        <v>1798.3037352294175</v>
      </c>
      <c r="CJ119" s="164">
        <f t="shared" si="43"/>
        <v>1709.6142570946984</v>
      </c>
      <c r="CK119" s="210">
        <f t="shared" si="44"/>
        <v>-118.98028044267721</v>
      </c>
      <c r="CL119" s="164">
        <f t="shared" si="45"/>
        <v>357.4181494641989</v>
      </c>
      <c r="CM119" s="164">
        <f t="shared" si="46"/>
        <v>-2536.4392550534931</v>
      </c>
      <c r="CN119" s="164">
        <f t="shared" si="47"/>
        <v>-96.660981075494419</v>
      </c>
      <c r="CO119" s="164">
        <f t="shared" si="48"/>
        <v>-88.689478134719138</v>
      </c>
    </row>
    <row r="120" spans="1:93" ht="14.4" x14ac:dyDescent="0.3">
      <c r="A120" s="167">
        <v>301</v>
      </c>
      <c r="B120" s="166" t="s">
        <v>533</v>
      </c>
      <c r="C120" s="171"/>
      <c r="D120" s="171"/>
      <c r="E120" s="171"/>
      <c r="F120" s="171"/>
      <c r="G120" s="171"/>
      <c r="H120" s="171">
        <v>56947</v>
      </c>
      <c r="I120" s="171"/>
      <c r="J120" s="171"/>
      <c r="K120" s="171"/>
      <c r="L120" s="171"/>
      <c r="M120" s="171"/>
      <c r="N120" s="171">
        <v>59705</v>
      </c>
      <c r="O120" s="171"/>
      <c r="P120" s="171"/>
      <c r="Q120" s="171"/>
      <c r="R120" s="171"/>
      <c r="S120" s="171"/>
      <c r="T120" s="171">
        <v>61586</v>
      </c>
      <c r="U120" s="171"/>
      <c r="V120" s="171"/>
      <c r="W120" s="171"/>
      <c r="X120" s="171"/>
      <c r="Y120" s="171"/>
      <c r="Z120" s="171">
        <v>61226</v>
      </c>
      <c r="AA120" s="171"/>
      <c r="AB120" s="171"/>
      <c r="AC120" s="171"/>
      <c r="AD120" s="171"/>
      <c r="AE120" s="171"/>
      <c r="AF120" s="171">
        <v>60761</v>
      </c>
      <c r="AG120" s="171"/>
      <c r="AH120" s="175">
        <v>59940.27051543694</v>
      </c>
      <c r="AI120" s="173"/>
      <c r="AJ120" s="172">
        <v>319.49681866183414</v>
      </c>
      <c r="AK120" s="173">
        <v>11747.480525832667</v>
      </c>
      <c r="AL120" s="171">
        <v>0</v>
      </c>
      <c r="AM120" s="172">
        <v>-2574.5129999999999</v>
      </c>
      <c r="AN120" s="171">
        <f t="shared" si="26"/>
        <v>69432.734859931428</v>
      </c>
      <c r="AP120" s="171"/>
      <c r="AQ120" s="175">
        <v>57903.819024326738</v>
      </c>
      <c r="AR120" s="173"/>
      <c r="AS120" s="172">
        <v>-247.98653179526579</v>
      </c>
      <c r="AT120" s="174">
        <v>12537.878408759061</v>
      </c>
      <c r="AU120" s="171">
        <v>0</v>
      </c>
      <c r="AV120" s="172">
        <v>-2589.1860000000001</v>
      </c>
      <c r="AW120" s="171">
        <f t="shared" si="27"/>
        <v>67604.524901290526</v>
      </c>
      <c r="AX120" s="171"/>
      <c r="AY120" s="164">
        <v>60932.089206559482</v>
      </c>
      <c r="AZ120" s="173"/>
      <c r="BA120" s="164">
        <v>-76.578226224070733</v>
      </c>
      <c r="BB120" s="164">
        <v>13567.307426987427</v>
      </c>
      <c r="BC120" s="171">
        <v>0</v>
      </c>
      <c r="BD120" s="172">
        <f t="shared" si="28"/>
        <v>-2589.1860000000001</v>
      </c>
      <c r="BE120" s="171">
        <f t="shared" si="29"/>
        <v>71833.632407322832</v>
      </c>
      <c r="BF120" s="171"/>
      <c r="BG120" s="164">
        <v>13845.080344943455</v>
      </c>
      <c r="BH120" s="173">
        <v>986.22830439412758</v>
      </c>
      <c r="BI120" s="173">
        <v>-327.82352962873659</v>
      </c>
      <c r="BJ120" s="164">
        <v>4301.2434850912359</v>
      </c>
      <c r="BK120" s="171">
        <v>0</v>
      </c>
      <c r="BL120" s="172">
        <f t="shared" si="30"/>
        <v>-2589.1860000000001</v>
      </c>
      <c r="BM120" s="171">
        <f t="shared" si="31"/>
        <v>16215.542604800083</v>
      </c>
      <c r="BN120" s="171"/>
      <c r="BO120" s="164">
        <v>13363.043356234844</v>
      </c>
      <c r="BP120" s="173">
        <f t="shared" si="32"/>
        <v>986.22830439412758</v>
      </c>
      <c r="BQ120" s="173">
        <v>-44.797870266028887</v>
      </c>
      <c r="BR120" s="164">
        <v>4423.3947746224649</v>
      </c>
      <c r="BS120" s="171">
        <v>0</v>
      </c>
      <c r="BT120" s="172">
        <f t="shared" si="33"/>
        <v>-2589.1860000000001</v>
      </c>
      <c r="BU120" s="171">
        <f t="shared" si="34"/>
        <v>16138.682564985409</v>
      </c>
      <c r="BV120" s="171"/>
      <c r="BW120" s="164">
        <v>12705.016705965934</v>
      </c>
      <c r="BX120" s="173">
        <f t="shared" si="35"/>
        <v>986.22830439412758</v>
      </c>
      <c r="BY120" s="173">
        <v>35.264589673622297</v>
      </c>
      <c r="BZ120" s="164">
        <v>4557.4692949929167</v>
      </c>
      <c r="CA120" s="171">
        <v>0</v>
      </c>
      <c r="CB120" s="172">
        <f t="shared" si="36"/>
        <v>-2589.1860000000001</v>
      </c>
      <c r="CC120" s="171">
        <f t="shared" si="37"/>
        <v>15694.792895026601</v>
      </c>
      <c r="CD120" s="213">
        <v>20456</v>
      </c>
      <c r="CE120" s="210">
        <f t="shared" si="38"/>
        <v>3394.2478910799482</v>
      </c>
      <c r="CF120" s="164">
        <f t="shared" si="39"/>
        <v>3304.8750929453718</v>
      </c>
      <c r="CG120" s="164">
        <f t="shared" si="40"/>
        <v>3511.6167582774169</v>
      </c>
      <c r="CH120" s="164">
        <f t="shared" si="41"/>
        <v>792.70349065311314</v>
      </c>
      <c r="CI120" s="164">
        <f t="shared" si="42"/>
        <v>788.9461558948675</v>
      </c>
      <c r="CJ120" s="164">
        <f t="shared" si="43"/>
        <v>767.24642623321279</v>
      </c>
      <c r="CK120" s="210">
        <f t="shared" si="44"/>
        <v>-89.372798134576442</v>
      </c>
      <c r="CL120" s="164">
        <f t="shared" si="45"/>
        <v>206.74166533204516</v>
      </c>
      <c r="CM120" s="164">
        <f t="shared" si="46"/>
        <v>-2718.9132676243039</v>
      </c>
      <c r="CN120" s="164">
        <f t="shared" si="47"/>
        <v>-3.7573347582456336</v>
      </c>
      <c r="CO120" s="164">
        <f t="shared" si="48"/>
        <v>-21.699729661654715</v>
      </c>
    </row>
    <row r="121" spans="1:93" ht="14.4" x14ac:dyDescent="0.3">
      <c r="A121" s="167">
        <v>304</v>
      </c>
      <c r="B121" s="166" t="s">
        <v>532</v>
      </c>
      <c r="C121" s="171"/>
      <c r="D121" s="171"/>
      <c r="E121" s="171"/>
      <c r="F121" s="171"/>
      <c r="G121" s="171"/>
      <c r="H121" s="171">
        <v>2361</v>
      </c>
      <c r="I121" s="171"/>
      <c r="J121" s="171"/>
      <c r="K121" s="171"/>
      <c r="L121" s="171"/>
      <c r="M121" s="171"/>
      <c r="N121" s="171">
        <v>2492</v>
      </c>
      <c r="O121" s="171"/>
      <c r="P121" s="171"/>
      <c r="Q121" s="171"/>
      <c r="R121" s="171"/>
      <c r="S121" s="171"/>
      <c r="T121" s="171">
        <v>2367</v>
      </c>
      <c r="U121" s="171"/>
      <c r="V121" s="171"/>
      <c r="W121" s="171"/>
      <c r="X121" s="171"/>
      <c r="Y121" s="171"/>
      <c r="Z121" s="171">
        <v>2303</v>
      </c>
      <c r="AA121" s="171"/>
      <c r="AB121" s="171"/>
      <c r="AC121" s="171"/>
      <c r="AD121" s="171"/>
      <c r="AE121" s="171"/>
      <c r="AF121" s="171">
        <v>2132</v>
      </c>
      <c r="AG121" s="171"/>
      <c r="AH121" s="175">
        <v>2103.4524813842913</v>
      </c>
      <c r="AI121" s="173"/>
      <c r="AJ121" s="172">
        <v>21.450290292461762</v>
      </c>
      <c r="AK121" s="173">
        <v>486.64433702019551</v>
      </c>
      <c r="AL121" s="171">
        <v>0</v>
      </c>
      <c r="AM121" s="172">
        <v>-188.512</v>
      </c>
      <c r="AN121" s="171">
        <f t="shared" si="26"/>
        <v>2423.0351086969486</v>
      </c>
      <c r="AP121" s="171"/>
      <c r="AQ121" s="175">
        <v>2031.4782448856929</v>
      </c>
      <c r="AR121" s="173"/>
      <c r="AS121" s="172">
        <v>-16.737724234133395</v>
      </c>
      <c r="AT121" s="174">
        <v>520.34242106216902</v>
      </c>
      <c r="AU121" s="171">
        <v>0</v>
      </c>
      <c r="AV121" s="172">
        <v>-230.74299999999999</v>
      </c>
      <c r="AW121" s="171">
        <f t="shared" si="27"/>
        <v>2304.3399417137284</v>
      </c>
      <c r="AX121" s="171"/>
      <c r="AY121" s="164">
        <v>1973.3825183404854</v>
      </c>
      <c r="AZ121" s="173"/>
      <c r="BA121" s="164">
        <v>-5.078257939374919</v>
      </c>
      <c r="BB121" s="164">
        <v>565.61098359113612</v>
      </c>
      <c r="BC121" s="171">
        <v>0</v>
      </c>
      <c r="BD121" s="172">
        <f t="shared" si="28"/>
        <v>-230.74299999999999</v>
      </c>
      <c r="BE121" s="171">
        <f t="shared" si="29"/>
        <v>2303.1722439922464</v>
      </c>
      <c r="BF121" s="171"/>
      <c r="BG121" s="164">
        <v>124.98629432517855</v>
      </c>
      <c r="BH121" s="173">
        <v>-319.83649328506891</v>
      </c>
      <c r="BI121" s="173">
        <v>-19.605861565236662</v>
      </c>
      <c r="BJ121" s="164">
        <v>178.53620381737431</v>
      </c>
      <c r="BK121" s="171">
        <v>0</v>
      </c>
      <c r="BL121" s="172">
        <f t="shared" si="30"/>
        <v>-230.74299999999999</v>
      </c>
      <c r="BM121" s="171">
        <f t="shared" si="31"/>
        <v>-266.66285670775267</v>
      </c>
      <c r="BN121" s="171"/>
      <c r="BO121" s="164">
        <v>138.84599843967479</v>
      </c>
      <c r="BP121" s="173">
        <f t="shared" si="32"/>
        <v>-319.83649328506891</v>
      </c>
      <c r="BQ121" s="173">
        <v>-6.2957968259462422</v>
      </c>
      <c r="BR121" s="164">
        <v>183.23958671388448</v>
      </c>
      <c r="BS121" s="171">
        <v>0</v>
      </c>
      <c r="BT121" s="172">
        <f t="shared" si="33"/>
        <v>-230.74299999999999</v>
      </c>
      <c r="BU121" s="171">
        <f t="shared" si="34"/>
        <v>-234.78970495745588</v>
      </c>
      <c r="BV121" s="171"/>
      <c r="BW121" s="164">
        <v>149.1664205469599</v>
      </c>
      <c r="BX121" s="173">
        <f t="shared" si="35"/>
        <v>-319.83649328506891</v>
      </c>
      <c r="BY121" s="173">
        <v>1.6584149035014004</v>
      </c>
      <c r="BZ121" s="164">
        <v>188.81380820350827</v>
      </c>
      <c r="CA121" s="171">
        <v>0</v>
      </c>
      <c r="CB121" s="172">
        <f t="shared" si="36"/>
        <v>-230.74299999999999</v>
      </c>
      <c r="CC121" s="171">
        <f t="shared" si="37"/>
        <v>-210.94084963109933</v>
      </c>
      <c r="CD121" s="213">
        <v>962</v>
      </c>
      <c r="CE121" s="210">
        <f t="shared" si="38"/>
        <v>2518.7475142379926</v>
      </c>
      <c r="CF121" s="164">
        <f t="shared" si="39"/>
        <v>2395.3637647751857</v>
      </c>
      <c r="CG121" s="164">
        <f t="shared" si="40"/>
        <v>2394.1499417798818</v>
      </c>
      <c r="CH121" s="164">
        <f t="shared" si="41"/>
        <v>-277.19631674402564</v>
      </c>
      <c r="CI121" s="164">
        <f t="shared" si="42"/>
        <v>-244.06414236741776</v>
      </c>
      <c r="CJ121" s="164">
        <f t="shared" si="43"/>
        <v>-219.27323246476021</v>
      </c>
      <c r="CK121" s="210">
        <f t="shared" si="44"/>
        <v>-123.38374946280692</v>
      </c>
      <c r="CL121" s="164">
        <f t="shared" si="45"/>
        <v>-1.2138229953038717</v>
      </c>
      <c r="CM121" s="164">
        <f t="shared" si="46"/>
        <v>-2671.3462585239076</v>
      </c>
      <c r="CN121" s="164">
        <f t="shared" si="47"/>
        <v>33.132174376607878</v>
      </c>
      <c r="CO121" s="164">
        <f t="shared" si="48"/>
        <v>24.790909902657546</v>
      </c>
    </row>
    <row r="122" spans="1:93" ht="14.4" x14ac:dyDescent="0.3">
      <c r="A122" s="167">
        <v>305</v>
      </c>
      <c r="B122" s="166" t="s">
        <v>531</v>
      </c>
      <c r="C122" s="171"/>
      <c r="D122" s="171"/>
      <c r="E122" s="171"/>
      <c r="F122" s="171"/>
      <c r="G122" s="171"/>
      <c r="H122" s="171">
        <v>44845</v>
      </c>
      <c r="I122" s="171"/>
      <c r="J122" s="171"/>
      <c r="K122" s="171"/>
      <c r="L122" s="171"/>
      <c r="M122" s="171"/>
      <c r="N122" s="171">
        <v>46600</v>
      </c>
      <c r="O122" s="171"/>
      <c r="P122" s="171"/>
      <c r="Q122" s="171"/>
      <c r="R122" s="171"/>
      <c r="S122" s="171"/>
      <c r="T122" s="171">
        <v>46187</v>
      </c>
      <c r="U122" s="171"/>
      <c r="V122" s="171"/>
      <c r="W122" s="171"/>
      <c r="X122" s="171"/>
      <c r="Y122" s="171"/>
      <c r="Z122" s="171">
        <v>44886</v>
      </c>
      <c r="AA122" s="171"/>
      <c r="AB122" s="171"/>
      <c r="AC122" s="171"/>
      <c r="AD122" s="171"/>
      <c r="AE122" s="171"/>
      <c r="AF122" s="171">
        <v>45725</v>
      </c>
      <c r="AG122" s="171"/>
      <c r="AH122" s="175">
        <v>44423.705755857365</v>
      </c>
      <c r="AI122" s="173"/>
      <c r="AJ122" s="172">
        <v>258.71735319233363</v>
      </c>
      <c r="AK122" s="173">
        <v>7705.808390856434</v>
      </c>
      <c r="AL122" s="171">
        <v>0</v>
      </c>
      <c r="AM122" s="172">
        <v>-933.43</v>
      </c>
      <c r="AN122" s="171">
        <f t="shared" si="26"/>
        <v>51454.801499906134</v>
      </c>
      <c r="AP122" s="171"/>
      <c r="AQ122" s="175">
        <v>42873.294559581896</v>
      </c>
      <c r="AR122" s="173"/>
      <c r="AS122" s="172">
        <v>-200.1842535880543</v>
      </c>
      <c r="AT122" s="174">
        <v>8242.9526882591363</v>
      </c>
      <c r="AU122" s="171">
        <v>0</v>
      </c>
      <c r="AV122" s="172">
        <v>-1165.076</v>
      </c>
      <c r="AW122" s="171">
        <f t="shared" si="27"/>
        <v>49750.986994252977</v>
      </c>
      <c r="AX122" s="171"/>
      <c r="AY122" s="164">
        <v>45934.355756158919</v>
      </c>
      <c r="AZ122" s="173"/>
      <c r="BA122" s="164">
        <v>-61.328486047328461</v>
      </c>
      <c r="BB122" s="164">
        <v>8933.2529576922316</v>
      </c>
      <c r="BC122" s="171">
        <v>0</v>
      </c>
      <c r="BD122" s="172">
        <f t="shared" si="28"/>
        <v>-1165.076</v>
      </c>
      <c r="BE122" s="171">
        <f t="shared" si="29"/>
        <v>53641.204227803821</v>
      </c>
      <c r="BF122" s="171"/>
      <c r="BG122" s="164">
        <v>9406.0069893632644</v>
      </c>
      <c r="BH122" s="173">
        <v>3991.7206614111233</v>
      </c>
      <c r="BI122" s="173">
        <v>3832.4725936898362</v>
      </c>
      <c r="BJ122" s="164">
        <v>2833.9210606435399</v>
      </c>
      <c r="BK122" s="171">
        <v>0</v>
      </c>
      <c r="BL122" s="172">
        <f t="shared" si="30"/>
        <v>-1165.076</v>
      </c>
      <c r="BM122" s="171">
        <f t="shared" si="31"/>
        <v>18899.045305107764</v>
      </c>
      <c r="BN122" s="171"/>
      <c r="BO122" s="164">
        <v>8473.5586231970119</v>
      </c>
      <c r="BP122" s="173">
        <f t="shared" si="32"/>
        <v>3991.7206614111233</v>
      </c>
      <c r="BQ122" s="173">
        <v>3586.5670166407972</v>
      </c>
      <c r="BR122" s="164">
        <v>2919.1195913780116</v>
      </c>
      <c r="BS122" s="171">
        <v>0</v>
      </c>
      <c r="BT122" s="172">
        <f t="shared" si="33"/>
        <v>-1165.076</v>
      </c>
      <c r="BU122" s="171">
        <f t="shared" si="34"/>
        <v>17805.889892626943</v>
      </c>
      <c r="BV122" s="171"/>
      <c r="BW122" s="164">
        <v>7530.2446238865723</v>
      </c>
      <c r="BX122" s="173">
        <f t="shared" si="35"/>
        <v>3991.7206614111233</v>
      </c>
      <c r="BY122" s="173">
        <v>3339.8771163410524</v>
      </c>
      <c r="BZ122" s="164">
        <v>3011.9466703155067</v>
      </c>
      <c r="CA122" s="171">
        <v>0</v>
      </c>
      <c r="CB122" s="172">
        <f t="shared" si="36"/>
        <v>-1165.076</v>
      </c>
      <c r="CC122" s="171">
        <f t="shared" si="37"/>
        <v>16708.713071954255</v>
      </c>
      <c r="CD122" s="213">
        <v>15213</v>
      </c>
      <c r="CE122" s="210">
        <f t="shared" si="38"/>
        <v>3382.2915598439581</v>
      </c>
      <c r="CF122" s="164">
        <f t="shared" si="39"/>
        <v>3270.2942874024175</v>
      </c>
      <c r="CG122" s="164">
        <f t="shared" si="40"/>
        <v>3526.0109266945256</v>
      </c>
      <c r="CH122" s="164">
        <f t="shared" si="41"/>
        <v>1242.2957539675124</v>
      </c>
      <c r="CI122" s="164">
        <f t="shared" si="42"/>
        <v>1170.4390910817683</v>
      </c>
      <c r="CJ122" s="164">
        <f t="shared" si="43"/>
        <v>1098.3180879480874</v>
      </c>
      <c r="CK122" s="210">
        <f t="shared" si="44"/>
        <v>-111.99727244154064</v>
      </c>
      <c r="CL122" s="164">
        <f t="shared" si="45"/>
        <v>255.71663929210808</v>
      </c>
      <c r="CM122" s="164">
        <f t="shared" si="46"/>
        <v>-2283.7151727270129</v>
      </c>
      <c r="CN122" s="164">
        <f t="shared" si="47"/>
        <v>-71.856662885744072</v>
      </c>
      <c r="CO122" s="164">
        <f t="shared" si="48"/>
        <v>-72.121003133680915</v>
      </c>
    </row>
    <row r="123" spans="1:93" ht="14.4" x14ac:dyDescent="0.3">
      <c r="A123" s="167">
        <v>309</v>
      </c>
      <c r="B123" s="166" t="s">
        <v>530</v>
      </c>
      <c r="C123" s="171"/>
      <c r="D123" s="171"/>
      <c r="E123" s="171"/>
      <c r="F123" s="171"/>
      <c r="G123" s="171"/>
      <c r="H123" s="171">
        <v>20076</v>
      </c>
      <c r="I123" s="171"/>
      <c r="J123" s="171"/>
      <c r="K123" s="171"/>
      <c r="L123" s="171"/>
      <c r="M123" s="171"/>
      <c r="N123" s="171">
        <v>20578</v>
      </c>
      <c r="O123" s="171"/>
      <c r="P123" s="171"/>
      <c r="Q123" s="171"/>
      <c r="R123" s="171"/>
      <c r="S123" s="171"/>
      <c r="T123" s="171">
        <v>20714</v>
      </c>
      <c r="U123" s="171"/>
      <c r="V123" s="171"/>
      <c r="W123" s="171"/>
      <c r="X123" s="171"/>
      <c r="Y123" s="171"/>
      <c r="Z123" s="171">
        <v>20744</v>
      </c>
      <c r="AA123" s="171"/>
      <c r="AB123" s="171"/>
      <c r="AC123" s="171"/>
      <c r="AD123" s="171"/>
      <c r="AE123" s="171"/>
      <c r="AF123" s="171">
        <v>20717</v>
      </c>
      <c r="AG123" s="171"/>
      <c r="AH123" s="175">
        <v>20162.677386849791</v>
      </c>
      <c r="AI123" s="173"/>
      <c r="AJ123" s="172">
        <v>107.06420843152809</v>
      </c>
      <c r="AK123" s="173">
        <v>3494.7332586007788</v>
      </c>
      <c r="AL123" s="171">
        <v>0</v>
      </c>
      <c r="AM123" s="172">
        <v>-654.88599999999997</v>
      </c>
      <c r="AN123" s="171">
        <f t="shared" si="26"/>
        <v>23109.588853882102</v>
      </c>
      <c r="AP123" s="171"/>
      <c r="AQ123" s="175">
        <v>19434.087103172267</v>
      </c>
      <c r="AR123" s="173"/>
      <c r="AS123" s="172">
        <v>-83.0303295984248</v>
      </c>
      <c r="AT123" s="174">
        <v>3719.1775360080128</v>
      </c>
      <c r="AU123" s="171">
        <v>0</v>
      </c>
      <c r="AV123" s="172">
        <v>-1046.633</v>
      </c>
      <c r="AW123" s="171">
        <f t="shared" si="27"/>
        <v>22023.601309581856</v>
      </c>
      <c r="AX123" s="171"/>
      <c r="AY123" s="164">
        <v>20713.991694430297</v>
      </c>
      <c r="AZ123" s="173"/>
      <c r="BA123" s="164">
        <v>-25.60274301467156</v>
      </c>
      <c r="BB123" s="164">
        <v>4043.8017564660699</v>
      </c>
      <c r="BC123" s="171">
        <v>0</v>
      </c>
      <c r="BD123" s="172">
        <f t="shared" si="28"/>
        <v>-1046.633</v>
      </c>
      <c r="BE123" s="171">
        <f t="shared" si="29"/>
        <v>23685.557707881693</v>
      </c>
      <c r="BF123" s="171"/>
      <c r="BG123" s="164">
        <v>3932.1933338299805</v>
      </c>
      <c r="BH123" s="173">
        <v>463.71462791636941</v>
      </c>
      <c r="BI123" s="173">
        <v>168.89199647238161</v>
      </c>
      <c r="BJ123" s="164">
        <v>1301.2998706269502</v>
      </c>
      <c r="BK123" s="171">
        <v>0</v>
      </c>
      <c r="BL123" s="172">
        <f t="shared" si="30"/>
        <v>-1046.633</v>
      </c>
      <c r="BM123" s="171">
        <f t="shared" si="31"/>
        <v>4819.4668288456824</v>
      </c>
      <c r="BN123" s="171"/>
      <c r="BO123" s="164">
        <v>3724.8178340019717</v>
      </c>
      <c r="BP123" s="173">
        <f t="shared" si="32"/>
        <v>463.71462791636941</v>
      </c>
      <c r="BQ123" s="173">
        <v>62.984329291332756</v>
      </c>
      <c r="BR123" s="164">
        <v>1334.914618508277</v>
      </c>
      <c r="BS123" s="171">
        <v>0</v>
      </c>
      <c r="BT123" s="172">
        <f t="shared" si="33"/>
        <v>-1046.633</v>
      </c>
      <c r="BU123" s="171">
        <f t="shared" si="34"/>
        <v>4539.7984097179515</v>
      </c>
      <c r="BV123" s="171"/>
      <c r="BW123" s="164">
        <v>3326.4425850388434</v>
      </c>
      <c r="BX123" s="173">
        <f t="shared" si="35"/>
        <v>463.71462791636941</v>
      </c>
      <c r="BY123" s="173">
        <v>11.295150153577106</v>
      </c>
      <c r="BZ123" s="164">
        <v>1373.3931754338537</v>
      </c>
      <c r="CA123" s="171">
        <v>0</v>
      </c>
      <c r="CB123" s="172">
        <f t="shared" si="36"/>
        <v>-1046.633</v>
      </c>
      <c r="CC123" s="171">
        <f t="shared" si="37"/>
        <v>4128.2125385426443</v>
      </c>
      <c r="CD123" s="213">
        <v>6552</v>
      </c>
      <c r="CE123" s="210">
        <f t="shared" si="38"/>
        <v>3527.1045259282814</v>
      </c>
      <c r="CF123" s="164">
        <f t="shared" si="39"/>
        <v>3361.3555112304421</v>
      </c>
      <c r="CG123" s="164">
        <f t="shared" si="40"/>
        <v>3615.0118601773033</v>
      </c>
      <c r="CH123" s="164">
        <f t="shared" si="41"/>
        <v>735.57186032443258</v>
      </c>
      <c r="CI123" s="164">
        <f t="shared" si="42"/>
        <v>692.88742517062758</v>
      </c>
      <c r="CJ123" s="164">
        <f t="shared" si="43"/>
        <v>630.06906876413984</v>
      </c>
      <c r="CK123" s="210">
        <f t="shared" si="44"/>
        <v>-165.74901469783936</v>
      </c>
      <c r="CL123" s="164">
        <f t="shared" si="45"/>
        <v>253.65634894686127</v>
      </c>
      <c r="CM123" s="164">
        <f t="shared" si="46"/>
        <v>-2879.4399998528706</v>
      </c>
      <c r="CN123" s="164">
        <f t="shared" si="47"/>
        <v>-42.684435153804998</v>
      </c>
      <c r="CO123" s="164">
        <f t="shared" si="48"/>
        <v>-62.818356406487737</v>
      </c>
    </row>
    <row r="124" spans="1:93" ht="14.4" x14ac:dyDescent="0.3">
      <c r="A124" s="167">
        <v>312</v>
      </c>
      <c r="B124" s="166" t="s">
        <v>529</v>
      </c>
      <c r="C124" s="171"/>
      <c r="D124" s="171"/>
      <c r="E124" s="171"/>
      <c r="F124" s="171"/>
      <c r="G124" s="171"/>
      <c r="H124" s="171">
        <v>4534</v>
      </c>
      <c r="I124" s="171"/>
      <c r="J124" s="171"/>
      <c r="K124" s="171"/>
      <c r="L124" s="171"/>
      <c r="M124" s="171"/>
      <c r="N124" s="171">
        <v>4259</v>
      </c>
      <c r="O124" s="171"/>
      <c r="P124" s="171"/>
      <c r="Q124" s="171"/>
      <c r="R124" s="171"/>
      <c r="S124" s="171"/>
      <c r="T124" s="171">
        <v>4420</v>
      </c>
      <c r="U124" s="171"/>
      <c r="V124" s="171"/>
      <c r="W124" s="171"/>
      <c r="X124" s="171"/>
      <c r="Y124" s="171"/>
      <c r="Z124" s="171">
        <v>4149</v>
      </c>
      <c r="AA124" s="171"/>
      <c r="AB124" s="171"/>
      <c r="AC124" s="171"/>
      <c r="AD124" s="171"/>
      <c r="AE124" s="171"/>
      <c r="AF124" s="171">
        <v>4342</v>
      </c>
      <c r="AG124" s="171"/>
      <c r="AH124" s="175">
        <v>4451.6481235649744</v>
      </c>
      <c r="AI124" s="173"/>
      <c r="AJ124" s="172">
        <v>23.491462106206288</v>
      </c>
      <c r="AK124" s="173">
        <v>800.29735466412092</v>
      </c>
      <c r="AL124" s="171">
        <v>180</v>
      </c>
      <c r="AM124" s="172">
        <v>-333.32600000000002</v>
      </c>
      <c r="AN124" s="171">
        <f t="shared" si="26"/>
        <v>5122.1109403353012</v>
      </c>
      <c r="AP124" s="171"/>
      <c r="AQ124" s="175">
        <v>4348.495819298656</v>
      </c>
      <c r="AR124" s="173"/>
      <c r="AS124" s="172">
        <v>-17.772455499940804</v>
      </c>
      <c r="AT124" s="174">
        <v>852.32694501393894</v>
      </c>
      <c r="AU124" s="171">
        <v>0</v>
      </c>
      <c r="AV124" s="172">
        <v>-341.17899999999997</v>
      </c>
      <c r="AW124" s="171">
        <f t="shared" si="27"/>
        <v>4841.8713088126542</v>
      </c>
      <c r="AX124" s="171"/>
      <c r="AY124" s="164">
        <v>4378.3785649288393</v>
      </c>
      <c r="AZ124" s="173"/>
      <c r="BA124" s="164">
        <v>-5.3878962208402967</v>
      </c>
      <c r="BB124" s="164">
        <v>925.17361873402012</v>
      </c>
      <c r="BC124" s="171">
        <v>0</v>
      </c>
      <c r="BD124" s="172">
        <f t="shared" si="28"/>
        <v>-341.17899999999997</v>
      </c>
      <c r="BE124" s="171">
        <f t="shared" si="29"/>
        <v>4956.9852874420194</v>
      </c>
      <c r="BF124" s="171"/>
      <c r="BG124" s="164">
        <v>895.62071424078135</v>
      </c>
      <c r="BH124" s="173">
        <v>-76.898113313946254</v>
      </c>
      <c r="BI124" s="173">
        <v>-120.47781783114905</v>
      </c>
      <c r="BJ124" s="164">
        <v>300.89062364052319</v>
      </c>
      <c r="BK124" s="171">
        <v>0</v>
      </c>
      <c r="BL124" s="172">
        <f t="shared" si="30"/>
        <v>-341.17899999999997</v>
      </c>
      <c r="BM124" s="171">
        <f t="shared" si="31"/>
        <v>657.95640673620926</v>
      </c>
      <c r="BN124" s="171"/>
      <c r="BO124" s="164">
        <v>998.57725260993311</v>
      </c>
      <c r="BP124" s="173">
        <f t="shared" si="32"/>
        <v>-76.898113313946254</v>
      </c>
      <c r="BQ124" s="173">
        <v>-102.65727377272282</v>
      </c>
      <c r="BR124" s="164">
        <v>308.71187562335433</v>
      </c>
      <c r="BS124" s="171">
        <v>0</v>
      </c>
      <c r="BT124" s="172">
        <f t="shared" si="33"/>
        <v>-341.17899999999997</v>
      </c>
      <c r="BU124" s="171">
        <f t="shared" si="34"/>
        <v>786.55474114661831</v>
      </c>
      <c r="BV124" s="171"/>
      <c r="BW124" s="164">
        <v>1013.1976297797728</v>
      </c>
      <c r="BX124" s="173">
        <f t="shared" si="35"/>
        <v>-76.898113313946254</v>
      </c>
      <c r="BY124" s="173">
        <v>-84.903133996614969</v>
      </c>
      <c r="BZ124" s="164">
        <v>317.45090692491073</v>
      </c>
      <c r="CA124" s="171">
        <v>0</v>
      </c>
      <c r="CB124" s="172">
        <f t="shared" si="36"/>
        <v>-341.17899999999997</v>
      </c>
      <c r="CC124" s="171">
        <f t="shared" si="37"/>
        <v>827.66828939412233</v>
      </c>
      <c r="CD124" s="213">
        <v>1288</v>
      </c>
      <c r="CE124" s="210">
        <f t="shared" si="38"/>
        <v>3976.7942083348607</v>
      </c>
      <c r="CF124" s="164">
        <f t="shared" si="39"/>
        <v>3759.2168546682101</v>
      </c>
      <c r="CG124" s="164">
        <f t="shared" si="40"/>
        <v>3848.5910616785864</v>
      </c>
      <c r="CH124" s="164">
        <f t="shared" si="41"/>
        <v>510.83571951569047</v>
      </c>
      <c r="CI124" s="164">
        <f t="shared" si="42"/>
        <v>610.67914685296455</v>
      </c>
      <c r="CJ124" s="164">
        <f t="shared" si="43"/>
        <v>642.5996035668652</v>
      </c>
      <c r="CK124" s="210">
        <f t="shared" si="44"/>
        <v>-217.57735366665065</v>
      </c>
      <c r="CL124" s="164">
        <f t="shared" si="45"/>
        <v>89.374207010376267</v>
      </c>
      <c r="CM124" s="164">
        <f t="shared" si="46"/>
        <v>-3337.7553421628959</v>
      </c>
      <c r="CN124" s="164">
        <f t="shared" si="47"/>
        <v>99.843427337274079</v>
      </c>
      <c r="CO124" s="164">
        <f t="shared" si="48"/>
        <v>31.920456713900649</v>
      </c>
    </row>
    <row r="125" spans="1:93" ht="14.4" x14ac:dyDescent="0.3">
      <c r="A125" s="167">
        <v>316</v>
      </c>
      <c r="B125" s="166" t="s">
        <v>528</v>
      </c>
      <c r="C125" s="171"/>
      <c r="D125" s="171"/>
      <c r="E125" s="171"/>
      <c r="F125" s="171"/>
      <c r="G125" s="171"/>
      <c r="H125" s="171">
        <v>7950</v>
      </c>
      <c r="I125" s="171"/>
      <c r="J125" s="171"/>
      <c r="K125" s="171"/>
      <c r="L125" s="171"/>
      <c r="M125" s="171"/>
      <c r="N125" s="171">
        <v>8576</v>
      </c>
      <c r="O125" s="171"/>
      <c r="P125" s="171"/>
      <c r="Q125" s="171"/>
      <c r="R125" s="171"/>
      <c r="S125" s="171"/>
      <c r="T125" s="171">
        <v>8203</v>
      </c>
      <c r="U125" s="171"/>
      <c r="V125" s="171"/>
      <c r="W125" s="171"/>
      <c r="X125" s="171"/>
      <c r="Y125" s="171"/>
      <c r="Z125" s="171">
        <v>7861</v>
      </c>
      <c r="AA125" s="171"/>
      <c r="AB125" s="171"/>
      <c r="AC125" s="171"/>
      <c r="AD125" s="171"/>
      <c r="AE125" s="171"/>
      <c r="AF125" s="171">
        <v>7980</v>
      </c>
      <c r="AG125" s="171"/>
      <c r="AH125" s="175">
        <v>8623.6816347044041</v>
      </c>
      <c r="AI125" s="173"/>
      <c r="AJ125" s="172">
        <v>79.80597541087333</v>
      </c>
      <c r="AK125" s="173">
        <v>2229.2408813153938</v>
      </c>
      <c r="AL125" s="171">
        <v>0</v>
      </c>
      <c r="AM125" s="172">
        <v>-1095.915</v>
      </c>
      <c r="AN125" s="171">
        <f t="shared" si="26"/>
        <v>9836.813491430672</v>
      </c>
      <c r="AP125" s="171"/>
      <c r="AQ125" s="175">
        <v>7474.4660901932075</v>
      </c>
      <c r="AR125" s="173"/>
      <c r="AS125" s="172">
        <v>-62.028157098656926</v>
      </c>
      <c r="AT125" s="174">
        <v>2385.6812478552615</v>
      </c>
      <c r="AU125" s="171">
        <v>0</v>
      </c>
      <c r="AV125" s="172">
        <v>-1059.425</v>
      </c>
      <c r="AW125" s="171">
        <f t="shared" si="27"/>
        <v>8738.694180949813</v>
      </c>
      <c r="AX125" s="171"/>
      <c r="AY125" s="164">
        <v>7720.4497669631664</v>
      </c>
      <c r="AZ125" s="173"/>
      <c r="BA125" s="164">
        <v>-19.174182876316678</v>
      </c>
      <c r="BB125" s="164">
        <v>2593.7626531885821</v>
      </c>
      <c r="BC125" s="171">
        <v>0</v>
      </c>
      <c r="BD125" s="172">
        <f t="shared" si="28"/>
        <v>-1059.425</v>
      </c>
      <c r="BE125" s="171">
        <f t="shared" si="29"/>
        <v>9235.6132372754328</v>
      </c>
      <c r="BF125" s="171"/>
      <c r="BG125" s="164">
        <v>2287.4872889773055</v>
      </c>
      <c r="BH125" s="173">
        <v>-938.55858774338662</v>
      </c>
      <c r="BI125" s="173">
        <v>-670.45846773036624</v>
      </c>
      <c r="BJ125" s="164">
        <v>825.05698010409037</v>
      </c>
      <c r="BK125" s="171">
        <v>0</v>
      </c>
      <c r="BL125" s="172">
        <f t="shared" si="30"/>
        <v>-1059.425</v>
      </c>
      <c r="BM125" s="171">
        <f t="shared" si="31"/>
        <v>444.10221360764308</v>
      </c>
      <c r="BN125" s="171"/>
      <c r="BO125" s="164">
        <v>2078.0655354185151</v>
      </c>
      <c r="BP125" s="173">
        <f t="shared" si="32"/>
        <v>-938.55858774338662</v>
      </c>
      <c r="BQ125" s="173">
        <v>-610.60468388195636</v>
      </c>
      <c r="BR125" s="164">
        <v>847.96428820407368</v>
      </c>
      <c r="BS125" s="171">
        <v>0</v>
      </c>
      <c r="BT125" s="172">
        <f t="shared" si="33"/>
        <v>-1059.425</v>
      </c>
      <c r="BU125" s="171">
        <f t="shared" si="34"/>
        <v>317.44155199724582</v>
      </c>
      <c r="BV125" s="171"/>
      <c r="BW125" s="164">
        <v>1955.4848644586243</v>
      </c>
      <c r="BX125" s="173">
        <f t="shared" si="35"/>
        <v>-938.55858774338662</v>
      </c>
      <c r="BY125" s="173">
        <v>-550.97393180785491</v>
      </c>
      <c r="BZ125" s="164">
        <v>873.94841063765364</v>
      </c>
      <c r="CA125" s="171">
        <v>0</v>
      </c>
      <c r="CB125" s="172">
        <f t="shared" si="36"/>
        <v>-1059.425</v>
      </c>
      <c r="CC125" s="171">
        <f t="shared" si="37"/>
        <v>280.47575554503646</v>
      </c>
      <c r="CD125" s="213">
        <v>4326</v>
      </c>
      <c r="CE125" s="210">
        <f t="shared" si="38"/>
        <v>2273.8819906219769</v>
      </c>
      <c r="CF125" s="164">
        <f t="shared" si="39"/>
        <v>2020.040263742444</v>
      </c>
      <c r="CG125" s="164">
        <f t="shared" si="40"/>
        <v>2134.908284159832</v>
      </c>
      <c r="CH125" s="164">
        <f t="shared" si="41"/>
        <v>102.6588565898389</v>
      </c>
      <c r="CI125" s="164">
        <f t="shared" si="42"/>
        <v>73.379924178743835</v>
      </c>
      <c r="CJ125" s="164">
        <f t="shared" si="43"/>
        <v>64.834894947997327</v>
      </c>
      <c r="CK125" s="210">
        <f t="shared" si="44"/>
        <v>-253.84172687953287</v>
      </c>
      <c r="CL125" s="164">
        <f t="shared" si="45"/>
        <v>114.86802041738792</v>
      </c>
      <c r="CM125" s="164">
        <f t="shared" si="46"/>
        <v>-2032.249427569993</v>
      </c>
      <c r="CN125" s="164">
        <f t="shared" si="47"/>
        <v>-29.27893241109507</v>
      </c>
      <c r="CO125" s="164">
        <f t="shared" si="48"/>
        <v>-8.5450292307465077</v>
      </c>
    </row>
    <row r="126" spans="1:93" ht="14.4" x14ac:dyDescent="0.3">
      <c r="A126" s="167">
        <v>317</v>
      </c>
      <c r="B126" s="166" t="s">
        <v>527</v>
      </c>
      <c r="C126" s="171"/>
      <c r="D126" s="171"/>
      <c r="E126" s="171"/>
      <c r="F126" s="171"/>
      <c r="G126" s="171"/>
      <c r="H126" s="171">
        <v>10878</v>
      </c>
      <c r="I126" s="171"/>
      <c r="J126" s="171"/>
      <c r="K126" s="171"/>
      <c r="L126" s="171"/>
      <c r="M126" s="171"/>
      <c r="N126" s="171">
        <v>11223</v>
      </c>
      <c r="O126" s="171"/>
      <c r="P126" s="171"/>
      <c r="Q126" s="171"/>
      <c r="R126" s="171"/>
      <c r="S126" s="171"/>
      <c r="T126" s="171">
        <v>11270</v>
      </c>
      <c r="U126" s="171"/>
      <c r="V126" s="171"/>
      <c r="W126" s="171"/>
      <c r="X126" s="171"/>
      <c r="Y126" s="171"/>
      <c r="Z126" s="171">
        <v>11483</v>
      </c>
      <c r="AA126" s="171"/>
      <c r="AB126" s="171"/>
      <c r="AC126" s="171"/>
      <c r="AD126" s="171"/>
      <c r="AE126" s="171"/>
      <c r="AF126" s="171">
        <v>10942</v>
      </c>
      <c r="AG126" s="171"/>
      <c r="AH126" s="175">
        <v>10420.604287422555</v>
      </c>
      <c r="AI126" s="173"/>
      <c r="AJ126" s="172">
        <v>35.677067493382594</v>
      </c>
      <c r="AK126" s="173">
        <v>1609.0128787692759</v>
      </c>
      <c r="AL126" s="171">
        <v>0</v>
      </c>
      <c r="AM126" s="172">
        <v>-7.6189999999999998</v>
      </c>
      <c r="AN126" s="171">
        <f t="shared" si="26"/>
        <v>12057.675233685213</v>
      </c>
      <c r="AP126" s="171"/>
      <c r="AQ126" s="175">
        <v>10146.659790034942</v>
      </c>
      <c r="AR126" s="173"/>
      <c r="AS126" s="172">
        <v>-27.502324661659504</v>
      </c>
      <c r="AT126" s="174">
        <v>1712.2701413303337</v>
      </c>
      <c r="AU126" s="171">
        <v>0</v>
      </c>
      <c r="AV126" s="172">
        <v>-1.64</v>
      </c>
      <c r="AW126" s="171">
        <f t="shared" si="27"/>
        <v>11829.787606703616</v>
      </c>
      <c r="AX126" s="171"/>
      <c r="AY126" s="164">
        <v>10532.752199851608</v>
      </c>
      <c r="AZ126" s="173"/>
      <c r="BA126" s="164">
        <v>-8.445383263113925</v>
      </c>
      <c r="BB126" s="164">
        <v>1847.0856565970655</v>
      </c>
      <c r="BC126" s="171">
        <v>0</v>
      </c>
      <c r="BD126" s="172">
        <f t="shared" si="28"/>
        <v>-1.64</v>
      </c>
      <c r="BE126" s="171">
        <f t="shared" si="29"/>
        <v>12369.752473185561</v>
      </c>
      <c r="BF126" s="171"/>
      <c r="BG126" s="164">
        <v>3347.1177045532504</v>
      </c>
      <c r="BH126" s="173">
        <v>1020.6759382718122</v>
      </c>
      <c r="BI126" s="173">
        <v>557.86150063994182</v>
      </c>
      <c r="BJ126" s="164">
        <v>584.78894348683366</v>
      </c>
      <c r="BK126" s="171">
        <v>0</v>
      </c>
      <c r="BL126" s="172">
        <f t="shared" si="30"/>
        <v>-1.64</v>
      </c>
      <c r="BM126" s="171">
        <f t="shared" si="31"/>
        <v>5508.8040869518381</v>
      </c>
      <c r="BN126" s="171"/>
      <c r="BO126" s="164">
        <v>3426.1042858465744</v>
      </c>
      <c r="BP126" s="173">
        <f t="shared" si="32"/>
        <v>1020.6759382718122</v>
      </c>
      <c r="BQ126" s="173">
        <v>516.83682736376613</v>
      </c>
      <c r="BR126" s="164">
        <v>600.78280640935156</v>
      </c>
      <c r="BS126" s="171">
        <v>0</v>
      </c>
      <c r="BT126" s="172">
        <f t="shared" si="33"/>
        <v>-1.64</v>
      </c>
      <c r="BU126" s="171">
        <f t="shared" si="34"/>
        <v>5562.759857891504</v>
      </c>
      <c r="BV126" s="171"/>
      <c r="BW126" s="164">
        <v>3406.9625385939516</v>
      </c>
      <c r="BX126" s="173">
        <f t="shared" si="35"/>
        <v>1020.6759382718122</v>
      </c>
      <c r="BY126" s="173">
        <v>475.68130465550661</v>
      </c>
      <c r="BZ126" s="164">
        <v>618.1319797655118</v>
      </c>
      <c r="CA126" s="171">
        <v>0</v>
      </c>
      <c r="CB126" s="172">
        <f t="shared" si="36"/>
        <v>-1.64</v>
      </c>
      <c r="CC126" s="171">
        <f t="shared" si="37"/>
        <v>5519.8117612867809</v>
      </c>
      <c r="CD126" s="213">
        <v>2538</v>
      </c>
      <c r="CE126" s="210">
        <f t="shared" si="38"/>
        <v>4750.8570660698242</v>
      </c>
      <c r="CF126" s="164">
        <f t="shared" si="39"/>
        <v>4661.0668269123789</v>
      </c>
      <c r="CG126" s="164">
        <f t="shared" si="40"/>
        <v>4873.8189413654691</v>
      </c>
      <c r="CH126" s="164">
        <f t="shared" si="41"/>
        <v>2170.5295850874068</v>
      </c>
      <c r="CI126" s="164">
        <f t="shared" si="42"/>
        <v>2191.7887540943671</v>
      </c>
      <c r="CJ126" s="164">
        <f t="shared" si="43"/>
        <v>2174.8667302154377</v>
      </c>
      <c r="CK126" s="210">
        <f t="shared" si="44"/>
        <v>-89.790239157445285</v>
      </c>
      <c r="CL126" s="164">
        <f t="shared" si="45"/>
        <v>212.75211445309014</v>
      </c>
      <c r="CM126" s="164">
        <f t="shared" si="46"/>
        <v>-2703.2893562780623</v>
      </c>
      <c r="CN126" s="164">
        <f t="shared" si="47"/>
        <v>21.259169006960292</v>
      </c>
      <c r="CO126" s="164">
        <f t="shared" si="48"/>
        <v>-16.922023878929394</v>
      </c>
    </row>
    <row r="127" spans="1:93" ht="14.4" x14ac:dyDescent="0.3">
      <c r="A127" s="167">
        <v>320</v>
      </c>
      <c r="B127" s="166" t="s">
        <v>526</v>
      </c>
      <c r="C127" s="171"/>
      <c r="D127" s="171"/>
      <c r="E127" s="171"/>
      <c r="F127" s="171"/>
      <c r="G127" s="171"/>
      <c r="H127" s="171">
        <v>25775</v>
      </c>
      <c r="I127" s="171"/>
      <c r="J127" s="171"/>
      <c r="K127" s="171"/>
      <c r="L127" s="171"/>
      <c r="M127" s="171"/>
      <c r="N127" s="171">
        <v>27095</v>
      </c>
      <c r="O127" s="171"/>
      <c r="P127" s="171"/>
      <c r="Q127" s="171"/>
      <c r="R127" s="171"/>
      <c r="S127" s="171"/>
      <c r="T127" s="171">
        <v>25907</v>
      </c>
      <c r="U127" s="171"/>
      <c r="V127" s="171"/>
      <c r="W127" s="171"/>
      <c r="X127" s="171"/>
      <c r="Y127" s="171"/>
      <c r="Z127" s="171">
        <v>25357</v>
      </c>
      <c r="AA127" s="171"/>
      <c r="AB127" s="171"/>
      <c r="AC127" s="171"/>
      <c r="AD127" s="171"/>
      <c r="AE127" s="171"/>
      <c r="AF127" s="171">
        <v>25199</v>
      </c>
      <c r="AG127" s="171"/>
      <c r="AH127" s="175">
        <v>25356.050640273781</v>
      </c>
      <c r="AI127" s="173"/>
      <c r="AJ127" s="172">
        <v>147.82723392908676</v>
      </c>
      <c r="AK127" s="173">
        <v>3717.3686286859729</v>
      </c>
      <c r="AL127" s="171">
        <v>1000</v>
      </c>
      <c r="AM127" s="172">
        <v>-512.13400000000001</v>
      </c>
      <c r="AN127" s="171">
        <f t="shared" si="26"/>
        <v>29709.112502888842</v>
      </c>
      <c r="AP127" s="171"/>
      <c r="AQ127" s="175">
        <v>24702.249747727787</v>
      </c>
      <c r="AR127" s="173"/>
      <c r="AS127" s="172">
        <v>-115.21543693943933</v>
      </c>
      <c r="AT127" s="174">
        <v>3958.060609253514</v>
      </c>
      <c r="AU127" s="171">
        <v>0</v>
      </c>
      <c r="AV127" s="172">
        <v>-474.70699999999999</v>
      </c>
      <c r="AW127" s="171">
        <f t="shared" si="27"/>
        <v>28070.38792004186</v>
      </c>
      <c r="AX127" s="171"/>
      <c r="AY127" s="164">
        <v>26186.490331148103</v>
      </c>
      <c r="AZ127" s="173"/>
      <c r="BA127" s="164">
        <v>-35.44757681616656</v>
      </c>
      <c r="BB127" s="164">
        <v>4302.62566945241</v>
      </c>
      <c r="BC127" s="171">
        <v>0</v>
      </c>
      <c r="BD127" s="172">
        <f t="shared" si="28"/>
        <v>-474.70699999999999</v>
      </c>
      <c r="BE127" s="171">
        <f t="shared" si="29"/>
        <v>29978.961423784345</v>
      </c>
      <c r="BF127" s="171"/>
      <c r="BG127" s="164">
        <v>3594.6001848584656</v>
      </c>
      <c r="BH127" s="173">
        <v>1387.6941620372759</v>
      </c>
      <c r="BI127" s="173">
        <v>1525.5229907593182</v>
      </c>
      <c r="BJ127" s="164">
        <v>1381.6154390799506</v>
      </c>
      <c r="BK127" s="171">
        <v>0</v>
      </c>
      <c r="BL127" s="172">
        <f t="shared" si="30"/>
        <v>-474.70699999999999</v>
      </c>
      <c r="BM127" s="171">
        <f t="shared" si="31"/>
        <v>7414.7257767350111</v>
      </c>
      <c r="BN127" s="171"/>
      <c r="BO127" s="164">
        <v>3175.9033858016983</v>
      </c>
      <c r="BP127" s="173">
        <f t="shared" si="32"/>
        <v>1387.6941620372759</v>
      </c>
      <c r="BQ127" s="173">
        <v>1409.2864164768207</v>
      </c>
      <c r="BR127" s="164">
        <v>1418.1534152275342</v>
      </c>
      <c r="BS127" s="171">
        <v>0</v>
      </c>
      <c r="BT127" s="172">
        <f t="shared" si="33"/>
        <v>-474.70699999999999</v>
      </c>
      <c r="BU127" s="171">
        <f t="shared" si="34"/>
        <v>6916.3303795433285</v>
      </c>
      <c r="BV127" s="171"/>
      <c r="BW127" s="164">
        <v>3181.8930396525548</v>
      </c>
      <c r="BX127" s="173">
        <f t="shared" si="35"/>
        <v>1387.6941620372759</v>
      </c>
      <c r="BY127" s="173">
        <v>1292.6791021367519</v>
      </c>
      <c r="BZ127" s="164">
        <v>1459.751636343075</v>
      </c>
      <c r="CA127" s="171">
        <v>0</v>
      </c>
      <c r="CB127" s="172">
        <f t="shared" si="36"/>
        <v>-474.70699999999999</v>
      </c>
      <c r="CC127" s="171">
        <f t="shared" si="37"/>
        <v>6847.3109401696565</v>
      </c>
      <c r="CD127" s="213">
        <v>7191</v>
      </c>
      <c r="CE127" s="210">
        <f t="shared" si="38"/>
        <v>4131.4299127922186</v>
      </c>
      <c r="CF127" s="164">
        <f t="shared" si="39"/>
        <v>3903.5444194189763</v>
      </c>
      <c r="CG127" s="164">
        <f t="shared" si="40"/>
        <v>4168.9558369885062</v>
      </c>
      <c r="CH127" s="164">
        <f t="shared" si="41"/>
        <v>1031.1119144395789</v>
      </c>
      <c r="CI127" s="164">
        <f t="shared" si="42"/>
        <v>961.80369622351952</v>
      </c>
      <c r="CJ127" s="164">
        <f t="shared" si="43"/>
        <v>952.20566543869518</v>
      </c>
      <c r="CK127" s="210">
        <f t="shared" si="44"/>
        <v>-227.8854933732423</v>
      </c>
      <c r="CL127" s="164">
        <f t="shared" si="45"/>
        <v>265.41141756952993</v>
      </c>
      <c r="CM127" s="164">
        <f t="shared" si="46"/>
        <v>-3137.8439225489274</v>
      </c>
      <c r="CN127" s="164">
        <f t="shared" si="47"/>
        <v>-69.308218216059345</v>
      </c>
      <c r="CO127" s="164">
        <f t="shared" si="48"/>
        <v>-9.5980307848243456</v>
      </c>
    </row>
    <row r="128" spans="1:93" ht="14.4" x14ac:dyDescent="0.3">
      <c r="A128" s="167">
        <v>322</v>
      </c>
      <c r="B128" s="166" t="s">
        <v>525</v>
      </c>
      <c r="C128" s="171"/>
      <c r="D128" s="171"/>
      <c r="E128" s="171"/>
      <c r="F128" s="171"/>
      <c r="G128" s="171"/>
      <c r="H128" s="171">
        <v>22527</v>
      </c>
      <c r="I128" s="171"/>
      <c r="J128" s="171"/>
      <c r="K128" s="171"/>
      <c r="L128" s="171"/>
      <c r="M128" s="171"/>
      <c r="N128" s="171">
        <v>23042</v>
      </c>
      <c r="O128" s="171"/>
      <c r="P128" s="171"/>
      <c r="Q128" s="171"/>
      <c r="R128" s="171"/>
      <c r="S128" s="171"/>
      <c r="T128" s="171">
        <v>22148</v>
      </c>
      <c r="U128" s="171"/>
      <c r="V128" s="171"/>
      <c r="W128" s="171"/>
      <c r="X128" s="171"/>
      <c r="Y128" s="171"/>
      <c r="Z128" s="171">
        <v>21205</v>
      </c>
      <c r="AA128" s="171"/>
      <c r="AB128" s="171"/>
      <c r="AC128" s="171"/>
      <c r="AD128" s="171"/>
      <c r="AE128" s="171"/>
      <c r="AF128" s="171">
        <v>21601</v>
      </c>
      <c r="AG128" s="171"/>
      <c r="AH128" s="175">
        <v>21275.350979372193</v>
      </c>
      <c r="AI128" s="173"/>
      <c r="AJ128" s="172">
        <v>114.77566967548201</v>
      </c>
      <c r="AK128" s="173">
        <v>3415.2269703916313</v>
      </c>
      <c r="AL128" s="171">
        <v>0</v>
      </c>
      <c r="AM128" s="172">
        <v>-462.95299999999997</v>
      </c>
      <c r="AN128" s="171">
        <f t="shared" si="26"/>
        <v>24342.400619439304</v>
      </c>
      <c r="AP128" s="171"/>
      <c r="AQ128" s="175">
        <v>20310.430303098114</v>
      </c>
      <c r="AR128" s="173"/>
      <c r="AS128" s="172">
        <v>-89.319513253868962</v>
      </c>
      <c r="AT128" s="174">
        <v>3655.8522252052039</v>
      </c>
      <c r="AU128" s="171">
        <v>0</v>
      </c>
      <c r="AV128" s="172">
        <v>-999.697</v>
      </c>
      <c r="AW128" s="171">
        <f t="shared" si="27"/>
        <v>22877.266015049448</v>
      </c>
      <c r="AX128" s="171"/>
      <c r="AY128" s="164">
        <v>21522.203676295485</v>
      </c>
      <c r="AZ128" s="173"/>
      <c r="BA128" s="164">
        <v>-27.464980270145084</v>
      </c>
      <c r="BB128" s="164">
        <v>3973.5919501693807</v>
      </c>
      <c r="BC128" s="171">
        <v>0</v>
      </c>
      <c r="BD128" s="172">
        <f t="shared" si="28"/>
        <v>-999.697</v>
      </c>
      <c r="BE128" s="171">
        <f t="shared" si="29"/>
        <v>24468.633646194721</v>
      </c>
      <c r="BF128" s="171"/>
      <c r="BG128" s="164">
        <v>6791.6641069727848</v>
      </c>
      <c r="BH128" s="173">
        <v>1203.2986274530035</v>
      </c>
      <c r="BI128" s="173">
        <v>1220.6412171099996</v>
      </c>
      <c r="BJ128" s="164">
        <v>1256.5999478581321</v>
      </c>
      <c r="BK128" s="171">
        <v>0</v>
      </c>
      <c r="BL128" s="172">
        <f t="shared" si="30"/>
        <v>-999.697</v>
      </c>
      <c r="BM128" s="171">
        <f t="shared" si="31"/>
        <v>9472.5068993939203</v>
      </c>
      <c r="BN128" s="171"/>
      <c r="BO128" s="164">
        <v>6769.6887766148029</v>
      </c>
      <c r="BP128" s="173">
        <f t="shared" si="32"/>
        <v>1203.2986274530035</v>
      </c>
      <c r="BQ128" s="173">
        <v>1113.8121920184929</v>
      </c>
      <c r="BR128" s="164">
        <v>1292.8998989708759</v>
      </c>
      <c r="BS128" s="171">
        <v>0</v>
      </c>
      <c r="BT128" s="172">
        <f t="shared" si="33"/>
        <v>-999.697</v>
      </c>
      <c r="BU128" s="171">
        <f t="shared" si="34"/>
        <v>9380.0024950571751</v>
      </c>
      <c r="BV128" s="171"/>
      <c r="BW128" s="164">
        <v>6741.3987343764775</v>
      </c>
      <c r="BX128" s="173">
        <f t="shared" si="35"/>
        <v>1203.2986274530035</v>
      </c>
      <c r="BY128" s="173">
        <v>1006.6424325311458</v>
      </c>
      <c r="BZ128" s="164">
        <v>1333.3181514264568</v>
      </c>
      <c r="CA128" s="171">
        <v>0</v>
      </c>
      <c r="CB128" s="172">
        <f t="shared" si="36"/>
        <v>-999.697</v>
      </c>
      <c r="CC128" s="171">
        <f t="shared" si="37"/>
        <v>9284.9609457870829</v>
      </c>
      <c r="CD128" s="213">
        <v>6609</v>
      </c>
      <c r="CE128" s="210">
        <f t="shared" si="38"/>
        <v>3683.219945443986</v>
      </c>
      <c r="CF128" s="164">
        <f t="shared" si="39"/>
        <v>3461.5321554016418</v>
      </c>
      <c r="CG128" s="164">
        <f t="shared" si="40"/>
        <v>3702.3201159320201</v>
      </c>
      <c r="CH128" s="164">
        <f t="shared" si="41"/>
        <v>1433.2738537439734</v>
      </c>
      <c r="CI128" s="164">
        <f t="shared" si="42"/>
        <v>1419.2771213583258</v>
      </c>
      <c r="CJ128" s="164">
        <f t="shared" si="43"/>
        <v>1404.8964965633354</v>
      </c>
      <c r="CK128" s="210">
        <f t="shared" si="44"/>
        <v>-221.6877900423442</v>
      </c>
      <c r="CL128" s="164">
        <f t="shared" si="45"/>
        <v>240.78796053037831</v>
      </c>
      <c r="CM128" s="164">
        <f t="shared" si="46"/>
        <v>-2269.046262188047</v>
      </c>
      <c r="CN128" s="164">
        <f t="shared" si="47"/>
        <v>-13.996732385647647</v>
      </c>
      <c r="CO128" s="164">
        <f t="shared" si="48"/>
        <v>-14.380624794990354</v>
      </c>
    </row>
    <row r="129" spans="1:93" ht="14.4" x14ac:dyDescent="0.3">
      <c r="A129" s="167">
        <v>398</v>
      </c>
      <c r="B129" s="166" t="s">
        <v>524</v>
      </c>
      <c r="C129" s="171"/>
      <c r="D129" s="171"/>
      <c r="E129" s="171"/>
      <c r="F129" s="171"/>
      <c r="G129" s="171"/>
      <c r="H129" s="171">
        <v>177694</v>
      </c>
      <c r="I129" s="171"/>
      <c r="J129" s="171"/>
      <c r="K129" s="171"/>
      <c r="L129" s="171"/>
      <c r="M129" s="171"/>
      <c r="N129" s="171">
        <v>193429</v>
      </c>
      <c r="O129" s="171"/>
      <c r="P129" s="171"/>
      <c r="Q129" s="171"/>
      <c r="R129" s="171"/>
      <c r="S129" s="171"/>
      <c r="T129" s="171">
        <v>188981</v>
      </c>
      <c r="U129" s="171"/>
      <c r="V129" s="171"/>
      <c r="W129" s="171"/>
      <c r="X129" s="171"/>
      <c r="Y129" s="171"/>
      <c r="Z129" s="171">
        <v>191367</v>
      </c>
      <c r="AA129" s="171"/>
      <c r="AB129" s="171"/>
      <c r="AC129" s="171"/>
      <c r="AD129" s="171"/>
      <c r="AE129" s="171"/>
      <c r="AF129" s="171">
        <v>193870</v>
      </c>
      <c r="AG129" s="171"/>
      <c r="AH129" s="175">
        <v>197521.8246553448</v>
      </c>
      <c r="AI129" s="173"/>
      <c r="AJ129" s="172">
        <v>2405.8804612591171</v>
      </c>
      <c r="AK129" s="173">
        <v>49079.229004541856</v>
      </c>
      <c r="AL129" s="171">
        <v>0</v>
      </c>
      <c r="AM129" s="172">
        <v>-5172.8090000000002</v>
      </c>
      <c r="AN129" s="171">
        <f t="shared" si="26"/>
        <v>243834.12512114574</v>
      </c>
      <c r="AP129" s="171"/>
      <c r="AQ129" s="175">
        <v>177677.89069867766</v>
      </c>
      <c r="AR129" s="173"/>
      <c r="AS129" s="172">
        <v>-1865.7815573604094</v>
      </c>
      <c r="AT129" s="174">
        <v>52938.778911145608</v>
      </c>
      <c r="AU129" s="171">
        <v>0</v>
      </c>
      <c r="AV129" s="172">
        <v>-5821.9040000000005</v>
      </c>
      <c r="AW129" s="171">
        <f t="shared" si="27"/>
        <v>222928.98405246285</v>
      </c>
      <c r="AX129" s="171"/>
      <c r="AY129" s="164">
        <v>190421.47135395597</v>
      </c>
      <c r="AZ129" s="173"/>
      <c r="BA129" s="164">
        <v>-575.0302560370036</v>
      </c>
      <c r="BB129" s="164">
        <v>58006.224456518554</v>
      </c>
      <c r="BC129" s="171">
        <v>0</v>
      </c>
      <c r="BD129" s="172">
        <f t="shared" si="28"/>
        <v>-5821.9040000000005</v>
      </c>
      <c r="BE129" s="171">
        <f t="shared" si="29"/>
        <v>242030.76155443754</v>
      </c>
      <c r="BF129" s="171"/>
      <c r="BG129" s="164">
        <v>34954.176700540564</v>
      </c>
      <c r="BH129" s="173">
        <v>20869.33807765472</v>
      </c>
      <c r="BI129" s="173">
        <v>24788.433663477274</v>
      </c>
      <c r="BJ129" s="164">
        <v>18607.979694498041</v>
      </c>
      <c r="BK129" s="171">
        <v>0</v>
      </c>
      <c r="BL129" s="172">
        <f t="shared" si="30"/>
        <v>-5821.9040000000005</v>
      </c>
      <c r="BM129" s="171">
        <f t="shared" si="31"/>
        <v>93398.024136170614</v>
      </c>
      <c r="BN129" s="171"/>
      <c r="BO129" s="164">
        <v>34281.284665709005</v>
      </c>
      <c r="BP129" s="173">
        <f t="shared" si="32"/>
        <v>20869.33807765472</v>
      </c>
      <c r="BQ129" s="173">
        <v>22848.991426137378</v>
      </c>
      <c r="BR129" s="164">
        <v>19199.90642985978</v>
      </c>
      <c r="BS129" s="171">
        <v>0</v>
      </c>
      <c r="BT129" s="172">
        <f t="shared" si="33"/>
        <v>-5821.9040000000005</v>
      </c>
      <c r="BU129" s="171">
        <f t="shared" si="34"/>
        <v>91377.616599360888</v>
      </c>
      <c r="BV129" s="171"/>
      <c r="BW129" s="164">
        <v>33288.212456090128</v>
      </c>
      <c r="BX129" s="173">
        <f t="shared" si="35"/>
        <v>20869.33807765472</v>
      </c>
      <c r="BY129" s="173">
        <v>20903.363279317909</v>
      </c>
      <c r="BZ129" s="164">
        <v>19853.570125320828</v>
      </c>
      <c r="CA129" s="171">
        <v>0</v>
      </c>
      <c r="CB129" s="172">
        <f t="shared" si="36"/>
        <v>-5821.9040000000005</v>
      </c>
      <c r="CC129" s="171">
        <f t="shared" si="37"/>
        <v>89092.579938383584</v>
      </c>
      <c r="CD129" s="213">
        <v>119984</v>
      </c>
      <c r="CE129" s="210">
        <f t="shared" si="38"/>
        <v>2032.222005610296</v>
      </c>
      <c r="CF129" s="164">
        <f t="shared" si="39"/>
        <v>1857.9892656726133</v>
      </c>
      <c r="CG129" s="164">
        <f t="shared" si="40"/>
        <v>2017.1919718832307</v>
      </c>
      <c r="CH129" s="164">
        <f t="shared" si="41"/>
        <v>778.42065722238476</v>
      </c>
      <c r="CI129" s="164">
        <f t="shared" si="42"/>
        <v>761.58168255234773</v>
      </c>
      <c r="CJ129" s="164">
        <f t="shared" si="43"/>
        <v>742.5371711093444</v>
      </c>
      <c r="CK129" s="210">
        <f t="shared" si="44"/>
        <v>-174.23273993768271</v>
      </c>
      <c r="CL129" s="164">
        <f t="shared" si="45"/>
        <v>159.20270621061741</v>
      </c>
      <c r="CM129" s="164">
        <f t="shared" si="46"/>
        <v>-1238.771314660846</v>
      </c>
      <c r="CN129" s="164">
        <f t="shared" si="47"/>
        <v>-16.838974670037032</v>
      </c>
      <c r="CO129" s="164">
        <f t="shared" si="48"/>
        <v>-19.04451144300333</v>
      </c>
    </row>
    <row r="130" spans="1:93" ht="14.4" x14ac:dyDescent="0.3">
      <c r="A130" s="167">
        <v>399</v>
      </c>
      <c r="B130" s="166" t="s">
        <v>523</v>
      </c>
      <c r="C130" s="171"/>
      <c r="D130" s="171"/>
      <c r="E130" s="171"/>
      <c r="F130" s="171"/>
      <c r="G130" s="171"/>
      <c r="H130" s="171">
        <v>13595</v>
      </c>
      <c r="I130" s="171"/>
      <c r="J130" s="171"/>
      <c r="K130" s="171"/>
      <c r="L130" s="171"/>
      <c r="M130" s="171"/>
      <c r="N130" s="171">
        <v>14938</v>
      </c>
      <c r="O130" s="171"/>
      <c r="P130" s="171"/>
      <c r="Q130" s="171"/>
      <c r="R130" s="171"/>
      <c r="S130" s="171"/>
      <c r="T130" s="171">
        <v>15041</v>
      </c>
      <c r="U130" s="171"/>
      <c r="V130" s="171"/>
      <c r="W130" s="171"/>
      <c r="X130" s="171"/>
      <c r="Y130" s="171"/>
      <c r="Z130" s="171">
        <v>15050</v>
      </c>
      <c r="AA130" s="171"/>
      <c r="AB130" s="171"/>
      <c r="AC130" s="171"/>
      <c r="AD130" s="171"/>
      <c r="AE130" s="171"/>
      <c r="AF130" s="171">
        <v>15591</v>
      </c>
      <c r="AG130" s="171"/>
      <c r="AH130" s="175">
        <v>15255.314528926061</v>
      </c>
      <c r="AI130" s="173"/>
      <c r="AJ130" s="172">
        <v>153.30859868109326</v>
      </c>
      <c r="AK130" s="173">
        <v>3560.3852369229053</v>
      </c>
      <c r="AL130" s="171">
        <v>800</v>
      </c>
      <c r="AM130" s="172">
        <v>-496.48700000000002</v>
      </c>
      <c r="AN130" s="171">
        <f t="shared" si="26"/>
        <v>19272.521364530057</v>
      </c>
      <c r="AP130" s="171"/>
      <c r="AQ130" s="175">
        <v>14387.798873694446</v>
      </c>
      <c r="AR130" s="173"/>
      <c r="AS130" s="172">
        <v>-119.51629473345264</v>
      </c>
      <c r="AT130" s="174">
        <v>3823.2769630198263</v>
      </c>
      <c r="AU130" s="171">
        <v>0</v>
      </c>
      <c r="AV130" s="172">
        <v>-497.05799999999999</v>
      </c>
      <c r="AW130" s="171">
        <f t="shared" si="27"/>
        <v>17594.501541980819</v>
      </c>
      <c r="AX130" s="171"/>
      <c r="AY130" s="164">
        <v>15385.280601890507</v>
      </c>
      <c r="AZ130" s="173"/>
      <c r="BA130" s="164">
        <v>-37.085756108262302</v>
      </c>
      <c r="BB130" s="164">
        <v>4157.8392202072382</v>
      </c>
      <c r="BC130" s="171">
        <v>0</v>
      </c>
      <c r="BD130" s="172">
        <f t="shared" si="28"/>
        <v>-497.05799999999999</v>
      </c>
      <c r="BE130" s="171">
        <f t="shared" si="29"/>
        <v>19008.976065989482</v>
      </c>
      <c r="BF130" s="171"/>
      <c r="BG130" s="164">
        <v>7121.9733510741416</v>
      </c>
      <c r="BH130" s="173">
        <v>-152.50750867312064</v>
      </c>
      <c r="BI130" s="173">
        <v>-760.95784762151141</v>
      </c>
      <c r="BJ130" s="164">
        <v>1315.688144509302</v>
      </c>
      <c r="BK130" s="171">
        <v>0</v>
      </c>
      <c r="BL130" s="172">
        <f t="shared" si="30"/>
        <v>-497.05799999999999</v>
      </c>
      <c r="BM130" s="171">
        <f t="shared" si="31"/>
        <v>7027.1381392888125</v>
      </c>
      <c r="BN130" s="171"/>
      <c r="BO130" s="164">
        <v>7018.5371994015059</v>
      </c>
      <c r="BP130" s="173">
        <f t="shared" si="32"/>
        <v>-152.50750867312064</v>
      </c>
      <c r="BQ130" s="173">
        <v>-650.32658186749268</v>
      </c>
      <c r="BR130" s="164">
        <v>1355.5139564761189</v>
      </c>
      <c r="BS130" s="171">
        <v>0</v>
      </c>
      <c r="BT130" s="172">
        <f t="shared" si="33"/>
        <v>-497.05799999999999</v>
      </c>
      <c r="BU130" s="171">
        <f t="shared" si="34"/>
        <v>7074.1590653370122</v>
      </c>
      <c r="BV130" s="171"/>
      <c r="BW130" s="164">
        <v>7198.3221714161245</v>
      </c>
      <c r="BX130" s="173">
        <f t="shared" si="35"/>
        <v>-152.50750867312064</v>
      </c>
      <c r="BY130" s="173">
        <v>-540.10755884749392</v>
      </c>
      <c r="BZ130" s="164">
        <v>1399.9129075635537</v>
      </c>
      <c r="CA130" s="171">
        <v>0</v>
      </c>
      <c r="CB130" s="172">
        <f t="shared" si="36"/>
        <v>-497.05799999999999</v>
      </c>
      <c r="CC130" s="171">
        <f t="shared" si="37"/>
        <v>7408.5620114590638</v>
      </c>
      <c r="CD130" s="213">
        <v>7996</v>
      </c>
      <c r="CE130" s="210">
        <f t="shared" si="38"/>
        <v>2410.2703057191165</v>
      </c>
      <c r="CF130" s="164">
        <f t="shared" si="39"/>
        <v>2200.4128991972007</v>
      </c>
      <c r="CG130" s="164">
        <f t="shared" si="40"/>
        <v>2377.3106635804756</v>
      </c>
      <c r="CH130" s="164">
        <f t="shared" si="41"/>
        <v>878.831683252728</v>
      </c>
      <c r="CI130" s="164">
        <f t="shared" si="42"/>
        <v>884.71223928677</v>
      </c>
      <c r="CJ130" s="164">
        <f t="shared" si="43"/>
        <v>926.53351819147872</v>
      </c>
      <c r="CK130" s="210">
        <f t="shared" si="44"/>
        <v>-209.85740652191589</v>
      </c>
      <c r="CL130" s="164">
        <f t="shared" si="45"/>
        <v>176.89776438327499</v>
      </c>
      <c r="CM130" s="164">
        <f t="shared" si="46"/>
        <v>-1498.4789803277476</v>
      </c>
      <c r="CN130" s="164">
        <f t="shared" si="47"/>
        <v>5.8805560340420016</v>
      </c>
      <c r="CO130" s="164">
        <f t="shared" si="48"/>
        <v>41.82127890470872</v>
      </c>
    </row>
    <row r="131" spans="1:93" ht="14.4" x14ac:dyDescent="0.3">
      <c r="A131" s="167">
        <v>400</v>
      </c>
      <c r="B131" s="166" t="s">
        <v>522</v>
      </c>
      <c r="C131" s="171"/>
      <c r="D131" s="171"/>
      <c r="E131" s="171"/>
      <c r="F131" s="171"/>
      <c r="G131" s="171"/>
      <c r="H131" s="171">
        <v>19094</v>
      </c>
      <c r="I131" s="171"/>
      <c r="J131" s="171"/>
      <c r="K131" s="171"/>
      <c r="L131" s="171"/>
      <c r="M131" s="171"/>
      <c r="N131" s="171">
        <v>20487</v>
      </c>
      <c r="O131" s="171"/>
      <c r="P131" s="171"/>
      <c r="Q131" s="171"/>
      <c r="R131" s="171"/>
      <c r="S131" s="171"/>
      <c r="T131" s="171">
        <v>20509</v>
      </c>
      <c r="U131" s="171"/>
      <c r="V131" s="171"/>
      <c r="W131" s="171"/>
      <c r="X131" s="171"/>
      <c r="Y131" s="171"/>
      <c r="Z131" s="171">
        <v>20352</v>
      </c>
      <c r="AA131" s="171"/>
      <c r="AB131" s="171"/>
      <c r="AC131" s="171"/>
      <c r="AD131" s="171"/>
      <c r="AE131" s="171"/>
      <c r="AF131" s="171">
        <v>20212</v>
      </c>
      <c r="AG131" s="171"/>
      <c r="AH131" s="175">
        <v>18902.685495612212</v>
      </c>
      <c r="AI131" s="173"/>
      <c r="AJ131" s="172">
        <v>147.5452857266836</v>
      </c>
      <c r="AK131" s="173">
        <v>4422.0038671602288</v>
      </c>
      <c r="AL131" s="171">
        <v>0</v>
      </c>
      <c r="AM131" s="172">
        <v>585.35</v>
      </c>
      <c r="AN131" s="171">
        <f t="shared" si="26"/>
        <v>24057.58464849912</v>
      </c>
      <c r="AP131" s="171"/>
      <c r="AQ131" s="175">
        <v>18136.36337094734</v>
      </c>
      <c r="AR131" s="173"/>
      <c r="AS131" s="172">
        <v>-114.30770045511524</v>
      </c>
      <c r="AT131" s="174">
        <v>4765.5518961486378</v>
      </c>
      <c r="AU131" s="171">
        <v>0</v>
      </c>
      <c r="AV131" s="172">
        <v>857.30399999999997</v>
      </c>
      <c r="AW131" s="171">
        <f t="shared" si="27"/>
        <v>23644.911566640862</v>
      </c>
      <c r="AX131" s="171"/>
      <c r="AY131" s="164">
        <v>19373.097186392308</v>
      </c>
      <c r="AZ131" s="173"/>
      <c r="BA131" s="164">
        <v>-35.253070541890274</v>
      </c>
      <c r="BB131" s="164">
        <v>5201.6594774835412</v>
      </c>
      <c r="BC131" s="171">
        <v>0</v>
      </c>
      <c r="BD131" s="172">
        <f t="shared" si="28"/>
        <v>857.30399999999997</v>
      </c>
      <c r="BE131" s="171">
        <f t="shared" si="29"/>
        <v>25396.807593333961</v>
      </c>
      <c r="BF131" s="171"/>
      <c r="BG131" s="164">
        <v>6151.0798417398819</v>
      </c>
      <c r="BH131" s="173">
        <v>783.51605904941971</v>
      </c>
      <c r="BI131" s="173">
        <v>750.89825773675864</v>
      </c>
      <c r="BJ131" s="164">
        <v>1666.8586676306677</v>
      </c>
      <c r="BK131" s="171">
        <v>0</v>
      </c>
      <c r="BL131" s="172">
        <f t="shared" si="30"/>
        <v>857.30399999999997</v>
      </c>
      <c r="BM131" s="171">
        <f t="shared" si="31"/>
        <v>10209.656826156728</v>
      </c>
      <c r="BN131" s="171"/>
      <c r="BO131" s="164">
        <v>6501.5885095784697</v>
      </c>
      <c r="BP131" s="173">
        <f t="shared" si="32"/>
        <v>783.51605904941971</v>
      </c>
      <c r="BQ131" s="173">
        <v>614.02003342523165</v>
      </c>
      <c r="BR131" s="164">
        <v>1718.4232565417346</v>
      </c>
      <c r="BS131" s="171">
        <v>0</v>
      </c>
      <c r="BT131" s="172">
        <f t="shared" si="33"/>
        <v>857.30399999999997</v>
      </c>
      <c r="BU131" s="171">
        <f t="shared" si="34"/>
        <v>10474.851858594855</v>
      </c>
      <c r="BV131" s="171"/>
      <c r="BW131" s="164">
        <v>6498.369881284425</v>
      </c>
      <c r="BX131" s="173">
        <f t="shared" si="35"/>
        <v>783.51605904941971</v>
      </c>
      <c r="BY131" s="173">
        <v>476.70523189113328</v>
      </c>
      <c r="BZ131" s="164">
        <v>1776.0615021960725</v>
      </c>
      <c r="CA131" s="171">
        <v>0</v>
      </c>
      <c r="CB131" s="172">
        <f t="shared" si="36"/>
        <v>857.30399999999997</v>
      </c>
      <c r="CC131" s="171">
        <f t="shared" si="37"/>
        <v>10391.956674421052</v>
      </c>
      <c r="CD131" s="213">
        <v>8468</v>
      </c>
      <c r="CE131" s="210">
        <f t="shared" si="38"/>
        <v>2840.9996042157677</v>
      </c>
      <c r="CF131" s="164">
        <f t="shared" si="39"/>
        <v>2792.2663635617455</v>
      </c>
      <c r="CG131" s="164">
        <f t="shared" si="40"/>
        <v>2999.1506369076474</v>
      </c>
      <c r="CH131" s="164">
        <f t="shared" si="41"/>
        <v>1205.675109371366</v>
      </c>
      <c r="CI131" s="164">
        <f t="shared" si="42"/>
        <v>1236.9924254363316</v>
      </c>
      <c r="CJ131" s="164">
        <f t="shared" si="43"/>
        <v>1227.2031972627599</v>
      </c>
      <c r="CK131" s="210">
        <f t="shared" si="44"/>
        <v>-48.733240654022211</v>
      </c>
      <c r="CL131" s="164">
        <f t="shared" si="45"/>
        <v>206.88427334590187</v>
      </c>
      <c r="CM131" s="164">
        <f t="shared" si="46"/>
        <v>-1793.4755275362813</v>
      </c>
      <c r="CN131" s="164">
        <f t="shared" si="47"/>
        <v>31.317316064965553</v>
      </c>
      <c r="CO131" s="164">
        <f t="shared" si="48"/>
        <v>-9.7892281735717006</v>
      </c>
    </row>
    <row r="132" spans="1:93" ht="14.4" x14ac:dyDescent="0.3">
      <c r="A132" s="167">
        <v>402</v>
      </c>
      <c r="B132" s="166" t="s">
        <v>521</v>
      </c>
      <c r="C132" s="171"/>
      <c r="D132" s="171"/>
      <c r="E132" s="171"/>
      <c r="F132" s="171"/>
      <c r="G132" s="171"/>
      <c r="H132" s="171">
        <v>30007</v>
      </c>
      <c r="I132" s="171"/>
      <c r="J132" s="171"/>
      <c r="K132" s="171"/>
      <c r="L132" s="171"/>
      <c r="M132" s="171"/>
      <c r="N132" s="171">
        <v>31242</v>
      </c>
      <c r="O132" s="171"/>
      <c r="P132" s="171"/>
      <c r="Q132" s="171"/>
      <c r="R132" s="171"/>
      <c r="S132" s="171"/>
      <c r="T132" s="171">
        <v>31179</v>
      </c>
      <c r="U132" s="171"/>
      <c r="V132" s="171"/>
      <c r="W132" s="171"/>
      <c r="X132" s="171"/>
      <c r="Y132" s="171"/>
      <c r="Z132" s="171">
        <v>30251</v>
      </c>
      <c r="AA132" s="171"/>
      <c r="AB132" s="171"/>
      <c r="AC132" s="171"/>
      <c r="AD132" s="171"/>
      <c r="AE132" s="171"/>
      <c r="AF132" s="171">
        <v>29784</v>
      </c>
      <c r="AG132" s="171"/>
      <c r="AH132" s="175">
        <v>28869.919597976557</v>
      </c>
      <c r="AI132" s="173"/>
      <c r="AJ132" s="172">
        <v>150.51670974636301</v>
      </c>
      <c r="AK132" s="173">
        <v>5076.166132557938</v>
      </c>
      <c r="AL132" s="171">
        <v>0</v>
      </c>
      <c r="AM132" s="172">
        <v>-455.91199999999998</v>
      </c>
      <c r="AN132" s="171">
        <f t="shared" si="26"/>
        <v>33640.690440280865</v>
      </c>
      <c r="AP132" s="171"/>
      <c r="AQ132" s="175">
        <v>27317.931623141692</v>
      </c>
      <c r="AR132" s="173"/>
      <c r="AS132" s="172">
        <v>-116.78663848613172</v>
      </c>
      <c r="AT132" s="174">
        <v>5426.6233358531581</v>
      </c>
      <c r="AU132" s="171">
        <v>0</v>
      </c>
      <c r="AV132" s="172">
        <v>-384.71</v>
      </c>
      <c r="AW132" s="171">
        <f t="shared" si="27"/>
        <v>32243.05832050872</v>
      </c>
      <c r="AX132" s="171"/>
      <c r="AY132" s="164">
        <v>27793.829192377849</v>
      </c>
      <c r="AZ132" s="173"/>
      <c r="BA132" s="164">
        <v>-36.04354152066378</v>
      </c>
      <c r="BB132" s="164">
        <v>5876.8514192723414</v>
      </c>
      <c r="BC132" s="171">
        <v>0</v>
      </c>
      <c r="BD132" s="172">
        <f t="shared" si="28"/>
        <v>-384.71</v>
      </c>
      <c r="BE132" s="171">
        <f t="shared" si="29"/>
        <v>33249.927070129525</v>
      </c>
      <c r="BF132" s="171"/>
      <c r="BG132" s="164">
        <v>7287.0711563897139</v>
      </c>
      <c r="BH132" s="173">
        <v>626.6670024159306</v>
      </c>
      <c r="BI132" s="173">
        <v>13.282729352645633</v>
      </c>
      <c r="BJ132" s="164">
        <v>1871.7531059580497</v>
      </c>
      <c r="BK132" s="171">
        <v>0</v>
      </c>
      <c r="BL132" s="172">
        <f t="shared" si="30"/>
        <v>-384.71</v>
      </c>
      <c r="BM132" s="171">
        <f t="shared" si="31"/>
        <v>9414.063994116339</v>
      </c>
      <c r="BN132" s="171"/>
      <c r="BO132" s="164">
        <v>7154.0717184023651</v>
      </c>
      <c r="BP132" s="173">
        <f t="shared" si="32"/>
        <v>626.6670024159306</v>
      </c>
      <c r="BQ132" s="173">
        <v>27.509282165760126</v>
      </c>
      <c r="BR132" s="164">
        <v>1925.5892738160178</v>
      </c>
      <c r="BS132" s="171">
        <v>0</v>
      </c>
      <c r="BT132" s="172">
        <f t="shared" si="33"/>
        <v>-384.71</v>
      </c>
      <c r="BU132" s="171">
        <f t="shared" si="34"/>
        <v>9349.1272768000745</v>
      </c>
      <c r="BV132" s="171"/>
      <c r="BW132" s="164">
        <v>7038.450833838835</v>
      </c>
      <c r="BX132" s="173">
        <f t="shared" si="35"/>
        <v>626.6670024159306</v>
      </c>
      <c r="BY132" s="173">
        <v>16.13248094279221</v>
      </c>
      <c r="BZ132" s="164">
        <v>1984.2733186666587</v>
      </c>
      <c r="CA132" s="171">
        <v>0</v>
      </c>
      <c r="CB132" s="172">
        <f t="shared" si="36"/>
        <v>-384.71</v>
      </c>
      <c r="CC132" s="171">
        <f t="shared" si="37"/>
        <v>9280.8136358642168</v>
      </c>
      <c r="CD132" s="213">
        <v>9358</v>
      </c>
      <c r="CE132" s="210">
        <f t="shared" si="38"/>
        <v>3594.858991267457</v>
      </c>
      <c r="CF132" s="164">
        <f t="shared" si="39"/>
        <v>3445.5074076200813</v>
      </c>
      <c r="CG132" s="164">
        <f t="shared" si="40"/>
        <v>3553.1018454936443</v>
      </c>
      <c r="CH132" s="164">
        <f t="shared" si="41"/>
        <v>1005.9910230942872</v>
      </c>
      <c r="CI132" s="164">
        <f t="shared" si="42"/>
        <v>999.05185689250629</v>
      </c>
      <c r="CJ132" s="164">
        <f t="shared" si="43"/>
        <v>991.75183114599452</v>
      </c>
      <c r="CK132" s="210">
        <f t="shared" si="44"/>
        <v>-149.35158364737572</v>
      </c>
      <c r="CL132" s="164">
        <f t="shared" si="45"/>
        <v>107.59443787356304</v>
      </c>
      <c r="CM132" s="164">
        <f t="shared" si="46"/>
        <v>-2547.1108223993569</v>
      </c>
      <c r="CN132" s="164">
        <f t="shared" si="47"/>
        <v>-6.9391662017809495</v>
      </c>
      <c r="CO132" s="164">
        <f t="shared" si="48"/>
        <v>-7.3000257465117784</v>
      </c>
    </row>
    <row r="133" spans="1:93" ht="14.4" x14ac:dyDescent="0.3">
      <c r="A133" s="167">
        <v>403</v>
      </c>
      <c r="B133" s="166" t="s">
        <v>520</v>
      </c>
      <c r="C133" s="171"/>
      <c r="D133" s="171"/>
      <c r="E133" s="171"/>
      <c r="F133" s="171"/>
      <c r="G133" s="171"/>
      <c r="H133" s="171">
        <v>10063</v>
      </c>
      <c r="I133" s="171"/>
      <c r="J133" s="171"/>
      <c r="K133" s="171"/>
      <c r="L133" s="171"/>
      <c r="M133" s="171"/>
      <c r="N133" s="171">
        <v>10793</v>
      </c>
      <c r="O133" s="171"/>
      <c r="P133" s="171"/>
      <c r="Q133" s="171"/>
      <c r="R133" s="171"/>
      <c r="S133" s="171"/>
      <c r="T133" s="171">
        <v>10822</v>
      </c>
      <c r="U133" s="171"/>
      <c r="V133" s="171"/>
      <c r="W133" s="171"/>
      <c r="X133" s="171"/>
      <c r="Y133" s="171"/>
      <c r="Z133" s="171">
        <v>10825</v>
      </c>
      <c r="AA133" s="171"/>
      <c r="AB133" s="171"/>
      <c r="AC133" s="171"/>
      <c r="AD133" s="171"/>
      <c r="AE133" s="171"/>
      <c r="AF133" s="171">
        <v>11071</v>
      </c>
      <c r="AG133" s="171"/>
      <c r="AH133" s="175">
        <v>10455.399297677788</v>
      </c>
      <c r="AI133" s="173"/>
      <c r="AJ133" s="172">
        <v>46.812783360807792</v>
      </c>
      <c r="AK133" s="173">
        <v>1878.877770644817</v>
      </c>
      <c r="AL133" s="171">
        <v>0</v>
      </c>
      <c r="AM133" s="172">
        <v>-149.08199999999999</v>
      </c>
      <c r="AN133" s="171">
        <f t="shared" si="26"/>
        <v>12232.007851683413</v>
      </c>
      <c r="AP133" s="171"/>
      <c r="AQ133" s="175">
        <v>9804.0719512611613</v>
      </c>
      <c r="AR133" s="173"/>
      <c r="AS133" s="172">
        <v>-36.315173931515602</v>
      </c>
      <c r="AT133" s="174">
        <v>1992.9540774742807</v>
      </c>
      <c r="AU133" s="171">
        <v>0</v>
      </c>
      <c r="AV133" s="172">
        <v>-96.18</v>
      </c>
      <c r="AW133" s="171">
        <f t="shared" si="27"/>
        <v>11664.530854803925</v>
      </c>
      <c r="AX133" s="171"/>
      <c r="AY133" s="164">
        <v>10409.79302748285</v>
      </c>
      <c r="AZ133" s="173"/>
      <c r="BA133" s="164">
        <v>-11.181255928822681</v>
      </c>
      <c r="BB133" s="164">
        <v>2147.2524224409185</v>
      </c>
      <c r="BC133" s="171">
        <v>0</v>
      </c>
      <c r="BD133" s="172">
        <f t="shared" si="28"/>
        <v>-96.18</v>
      </c>
      <c r="BE133" s="171">
        <f t="shared" si="29"/>
        <v>12449.684193994946</v>
      </c>
      <c r="BF133" s="171"/>
      <c r="BG133" s="164">
        <v>2090.2056960262357</v>
      </c>
      <c r="BH133" s="173">
        <v>808.42490021896572</v>
      </c>
      <c r="BI133" s="173">
        <v>329.74739060850754</v>
      </c>
      <c r="BJ133" s="164">
        <v>681.76754425023478</v>
      </c>
      <c r="BK133" s="171">
        <v>0</v>
      </c>
      <c r="BL133" s="172">
        <f t="shared" si="30"/>
        <v>-96.18</v>
      </c>
      <c r="BM133" s="171">
        <f t="shared" si="31"/>
        <v>3813.9655311039437</v>
      </c>
      <c r="BN133" s="171"/>
      <c r="BO133" s="164">
        <v>2103.6540406785812</v>
      </c>
      <c r="BP133" s="173">
        <f t="shared" si="32"/>
        <v>808.42490021896572</v>
      </c>
      <c r="BQ133" s="173">
        <v>282.4671820455394</v>
      </c>
      <c r="BR133" s="164">
        <v>699.05715784156109</v>
      </c>
      <c r="BS133" s="171">
        <v>0</v>
      </c>
      <c r="BT133" s="172">
        <f t="shared" si="33"/>
        <v>-96.18</v>
      </c>
      <c r="BU133" s="171">
        <f t="shared" si="34"/>
        <v>3797.4232807846479</v>
      </c>
      <c r="BV133" s="171"/>
      <c r="BW133" s="164">
        <v>1890.0052182669349</v>
      </c>
      <c r="BX133" s="173">
        <f t="shared" si="35"/>
        <v>808.42490021896572</v>
      </c>
      <c r="BY133" s="173">
        <v>235.03617183211969</v>
      </c>
      <c r="BZ133" s="164">
        <v>718.19158358812956</v>
      </c>
      <c r="CA133" s="171">
        <v>0</v>
      </c>
      <c r="CB133" s="172">
        <f t="shared" si="36"/>
        <v>-96.18</v>
      </c>
      <c r="CC133" s="171">
        <f t="shared" si="37"/>
        <v>3555.4778739061499</v>
      </c>
      <c r="CD133" s="213">
        <v>2925</v>
      </c>
      <c r="CE133" s="210">
        <f t="shared" si="38"/>
        <v>4181.883026216552</v>
      </c>
      <c r="CF133" s="164">
        <f t="shared" si="39"/>
        <v>3987.8737965141627</v>
      </c>
      <c r="CG133" s="164">
        <f t="shared" si="40"/>
        <v>4256.302288545281</v>
      </c>
      <c r="CH133" s="164">
        <f t="shared" si="41"/>
        <v>1303.9198396936558</v>
      </c>
      <c r="CI133" s="164">
        <f t="shared" si="42"/>
        <v>1298.264369499025</v>
      </c>
      <c r="CJ133" s="164">
        <f t="shared" si="43"/>
        <v>1215.5479910790257</v>
      </c>
      <c r="CK133" s="210">
        <f t="shared" si="44"/>
        <v>-194.00922970238935</v>
      </c>
      <c r="CL133" s="164">
        <f t="shared" si="45"/>
        <v>268.42849203111837</v>
      </c>
      <c r="CM133" s="164">
        <f t="shared" si="46"/>
        <v>-2952.3824488516252</v>
      </c>
      <c r="CN133" s="164">
        <f t="shared" si="47"/>
        <v>-5.6554701946308796</v>
      </c>
      <c r="CO133" s="164">
        <f t="shared" si="48"/>
        <v>-82.716378419999273</v>
      </c>
    </row>
    <row r="134" spans="1:93" ht="14.4" x14ac:dyDescent="0.3">
      <c r="A134" s="167">
        <v>405</v>
      </c>
      <c r="B134" s="166" t="s">
        <v>519</v>
      </c>
      <c r="C134" s="171"/>
      <c r="D134" s="171"/>
      <c r="E134" s="171"/>
      <c r="F134" s="171"/>
      <c r="G134" s="171"/>
      <c r="H134" s="171">
        <v>99978</v>
      </c>
      <c r="I134" s="171"/>
      <c r="J134" s="171"/>
      <c r="K134" s="171"/>
      <c r="L134" s="171"/>
      <c r="M134" s="171"/>
      <c r="N134" s="171">
        <v>108074</v>
      </c>
      <c r="O134" s="171"/>
      <c r="P134" s="171"/>
      <c r="Q134" s="171"/>
      <c r="R134" s="171"/>
      <c r="S134" s="171"/>
      <c r="T134" s="171">
        <v>104995</v>
      </c>
      <c r="U134" s="171"/>
      <c r="V134" s="171"/>
      <c r="W134" s="171"/>
      <c r="X134" s="171"/>
      <c r="Y134" s="171"/>
      <c r="Z134" s="171">
        <v>106908</v>
      </c>
      <c r="AA134" s="171"/>
      <c r="AB134" s="171"/>
      <c r="AC134" s="171"/>
      <c r="AD134" s="171"/>
      <c r="AE134" s="171"/>
      <c r="AF134" s="171">
        <v>109860</v>
      </c>
      <c r="AG134" s="171"/>
      <c r="AH134" s="175">
        <v>113861.28924226949</v>
      </c>
      <c r="AI134" s="173"/>
      <c r="AJ134" s="172">
        <v>1488.2157723513451</v>
      </c>
      <c r="AK134" s="173">
        <v>31179.102079888926</v>
      </c>
      <c r="AL134" s="171">
        <v>3300</v>
      </c>
      <c r="AM134" s="172">
        <v>-5323.183</v>
      </c>
      <c r="AN134" s="171">
        <f t="shared" si="26"/>
        <v>144505.42409450977</v>
      </c>
      <c r="AP134" s="171"/>
      <c r="AQ134" s="175">
        <v>103138.45199930538</v>
      </c>
      <c r="AR134" s="173"/>
      <c r="AS134" s="172">
        <v>-1150.1690421082105</v>
      </c>
      <c r="AT134" s="174">
        <v>33619.357472241354</v>
      </c>
      <c r="AU134" s="171">
        <v>0</v>
      </c>
      <c r="AV134" s="172">
        <v>-5617.7830000000004</v>
      </c>
      <c r="AW134" s="171">
        <f t="shared" si="27"/>
        <v>129989.85742943853</v>
      </c>
      <c r="AX134" s="171"/>
      <c r="AY134" s="164">
        <v>100284.95476736131</v>
      </c>
      <c r="AZ134" s="173"/>
      <c r="BA134" s="164">
        <v>-353.59380825109366</v>
      </c>
      <c r="BB134" s="164">
        <v>36847.103972541147</v>
      </c>
      <c r="BC134" s="171">
        <v>0</v>
      </c>
      <c r="BD134" s="172">
        <f t="shared" si="28"/>
        <v>-5617.7830000000004</v>
      </c>
      <c r="BE134" s="171">
        <f t="shared" si="29"/>
        <v>131160.68193165137</v>
      </c>
      <c r="BF134" s="171"/>
      <c r="BG134" s="164">
        <v>21468.722268858844</v>
      </c>
      <c r="BH134" s="173">
        <v>-11736.034411830997</v>
      </c>
      <c r="BI134" s="173">
        <v>-3342.5700268677351</v>
      </c>
      <c r="BJ134" s="164">
        <v>11798.954973492082</v>
      </c>
      <c r="BK134" s="171">
        <v>0</v>
      </c>
      <c r="BL134" s="172">
        <f t="shared" si="30"/>
        <v>-5617.7830000000004</v>
      </c>
      <c r="BM134" s="171">
        <f t="shared" si="31"/>
        <v>12571.289803652195</v>
      </c>
      <c r="BN134" s="171"/>
      <c r="BO134" s="164">
        <v>22668.116924153161</v>
      </c>
      <c r="BP134" s="173">
        <f t="shared" si="32"/>
        <v>-11736.034411830997</v>
      </c>
      <c r="BQ134" s="173">
        <v>-2337.2312284412064</v>
      </c>
      <c r="BR134" s="164">
        <v>12168.610684925963</v>
      </c>
      <c r="BS134" s="171">
        <v>0</v>
      </c>
      <c r="BT134" s="172">
        <f t="shared" si="33"/>
        <v>-5617.7830000000004</v>
      </c>
      <c r="BU134" s="171">
        <f t="shared" si="34"/>
        <v>15145.678968806922</v>
      </c>
      <c r="BV134" s="171"/>
      <c r="BW134" s="164">
        <v>23798.695849723892</v>
      </c>
      <c r="BX134" s="173">
        <f t="shared" si="35"/>
        <v>-11736.034411830997</v>
      </c>
      <c r="BY134" s="173">
        <v>-1335.6386007924882</v>
      </c>
      <c r="BZ134" s="164">
        <v>12583.587818930555</v>
      </c>
      <c r="CA134" s="171">
        <v>0</v>
      </c>
      <c r="CB134" s="172">
        <f t="shared" si="36"/>
        <v>-5617.7830000000004</v>
      </c>
      <c r="CC134" s="171">
        <f t="shared" si="37"/>
        <v>17692.827656030964</v>
      </c>
      <c r="CD134" s="213">
        <v>72662</v>
      </c>
      <c r="CE134" s="210">
        <f t="shared" si="38"/>
        <v>1988.7344704867714</v>
      </c>
      <c r="CF134" s="164">
        <f t="shared" si="39"/>
        <v>1788.9661367625242</v>
      </c>
      <c r="CG134" s="164">
        <f t="shared" si="40"/>
        <v>1805.0794353534361</v>
      </c>
      <c r="CH134" s="164">
        <f t="shared" si="41"/>
        <v>173.0105117344994</v>
      </c>
      <c r="CI134" s="164">
        <f t="shared" si="42"/>
        <v>208.44016086547194</v>
      </c>
      <c r="CJ134" s="164">
        <f t="shared" si="43"/>
        <v>243.49491695839592</v>
      </c>
      <c r="CK134" s="210">
        <f t="shared" si="44"/>
        <v>-199.76833372424721</v>
      </c>
      <c r="CL134" s="164">
        <f t="shared" si="45"/>
        <v>16.113298590911882</v>
      </c>
      <c r="CM134" s="164">
        <f t="shared" si="46"/>
        <v>-1632.0689236189367</v>
      </c>
      <c r="CN134" s="164">
        <f t="shared" si="47"/>
        <v>35.429649130972535</v>
      </c>
      <c r="CO134" s="164">
        <f t="shared" si="48"/>
        <v>35.054756092923981</v>
      </c>
    </row>
    <row r="135" spans="1:93" ht="14.4" x14ac:dyDescent="0.3">
      <c r="A135" s="167">
        <v>407</v>
      </c>
      <c r="B135" s="166" t="s">
        <v>518</v>
      </c>
      <c r="C135" s="171"/>
      <c r="D135" s="171"/>
      <c r="E135" s="171"/>
      <c r="F135" s="171"/>
      <c r="G135" s="171"/>
      <c r="H135" s="171">
        <v>6533</v>
      </c>
      <c r="I135" s="171"/>
      <c r="J135" s="171"/>
      <c r="K135" s="171"/>
      <c r="L135" s="171"/>
      <c r="M135" s="171"/>
      <c r="N135" s="171">
        <v>6589</v>
      </c>
      <c r="O135" s="171"/>
      <c r="P135" s="171"/>
      <c r="Q135" s="171"/>
      <c r="R135" s="171"/>
      <c r="S135" s="171"/>
      <c r="T135" s="171">
        <v>6800</v>
      </c>
      <c r="U135" s="171"/>
      <c r="V135" s="171"/>
      <c r="W135" s="171"/>
      <c r="X135" s="171"/>
      <c r="Y135" s="171"/>
      <c r="Z135" s="171">
        <v>6822</v>
      </c>
      <c r="AA135" s="171"/>
      <c r="AB135" s="171"/>
      <c r="AC135" s="171"/>
      <c r="AD135" s="171"/>
      <c r="AE135" s="171"/>
      <c r="AF135" s="171">
        <v>7226</v>
      </c>
      <c r="AG135" s="171"/>
      <c r="AH135" s="175">
        <v>7334.9339864059721</v>
      </c>
      <c r="AI135" s="173"/>
      <c r="AJ135" s="172">
        <v>43.036319223514425</v>
      </c>
      <c r="AK135" s="173">
        <v>1555.3376657599388</v>
      </c>
      <c r="AL135" s="171">
        <v>360</v>
      </c>
      <c r="AM135" s="172">
        <v>-614.27800000000002</v>
      </c>
      <c r="AN135" s="171">
        <f t="shared" si="26"/>
        <v>8679.0299713894256</v>
      </c>
      <c r="AP135" s="171"/>
      <c r="AQ135" s="175">
        <v>6950.0996505635412</v>
      </c>
      <c r="AR135" s="173"/>
      <c r="AS135" s="172">
        <v>-33.329090065833327</v>
      </c>
      <c r="AT135" s="174">
        <v>1660.7210531347694</v>
      </c>
      <c r="AU135" s="171">
        <v>0</v>
      </c>
      <c r="AV135" s="172">
        <v>-644.02499999999998</v>
      </c>
      <c r="AW135" s="171">
        <f t="shared" si="27"/>
        <v>7933.4666136324777</v>
      </c>
      <c r="AX135" s="171"/>
      <c r="AY135" s="164">
        <v>7203.8896475490101</v>
      </c>
      <c r="AZ135" s="173"/>
      <c r="BA135" s="164">
        <v>-10.281887403429595</v>
      </c>
      <c r="BB135" s="164">
        <v>1796.0950172078483</v>
      </c>
      <c r="BC135" s="171">
        <v>0</v>
      </c>
      <c r="BD135" s="172">
        <f t="shared" si="28"/>
        <v>-644.02499999999998</v>
      </c>
      <c r="BE135" s="171">
        <f t="shared" si="29"/>
        <v>8345.6777773534286</v>
      </c>
      <c r="BF135" s="171"/>
      <c r="BG135" s="164">
        <v>2045.5510238362483</v>
      </c>
      <c r="BH135" s="173">
        <v>291.92210502033328</v>
      </c>
      <c r="BI135" s="173">
        <v>178.0909104978283</v>
      </c>
      <c r="BJ135" s="164">
        <v>566.09994229535312</v>
      </c>
      <c r="BK135" s="171">
        <v>0</v>
      </c>
      <c r="BL135" s="172">
        <f t="shared" si="30"/>
        <v>-644.02499999999998</v>
      </c>
      <c r="BM135" s="171">
        <f t="shared" si="31"/>
        <v>2437.6389816497631</v>
      </c>
      <c r="BN135" s="171"/>
      <c r="BO135" s="164">
        <v>1903.2596258532601</v>
      </c>
      <c r="BP135" s="173">
        <f t="shared" si="32"/>
        <v>291.92210502033328</v>
      </c>
      <c r="BQ135" s="173">
        <v>135.72461079063504</v>
      </c>
      <c r="BR135" s="164">
        <v>581.47101789540375</v>
      </c>
      <c r="BS135" s="171">
        <v>0</v>
      </c>
      <c r="BT135" s="172">
        <f t="shared" si="33"/>
        <v>-644.02499999999998</v>
      </c>
      <c r="BU135" s="171">
        <f t="shared" si="34"/>
        <v>2268.3523595596321</v>
      </c>
      <c r="BV135" s="171"/>
      <c r="BW135" s="164">
        <v>1763.7484885065253</v>
      </c>
      <c r="BX135" s="173">
        <f t="shared" si="35"/>
        <v>291.92210502033328</v>
      </c>
      <c r="BY135" s="173">
        <v>93.223182493413546</v>
      </c>
      <c r="BZ135" s="164">
        <v>598.67892762030237</v>
      </c>
      <c r="CA135" s="171">
        <v>0</v>
      </c>
      <c r="CB135" s="172">
        <f t="shared" si="36"/>
        <v>-644.02499999999998</v>
      </c>
      <c r="CC135" s="171">
        <f t="shared" si="37"/>
        <v>2103.5477036405741</v>
      </c>
      <c r="CD135" s="213">
        <v>2621</v>
      </c>
      <c r="CE135" s="210">
        <f t="shared" si="38"/>
        <v>3311.3429879394985</v>
      </c>
      <c r="CF135" s="164">
        <f t="shared" si="39"/>
        <v>3026.885392458023</v>
      </c>
      <c r="CG135" s="164">
        <f t="shared" si="40"/>
        <v>3184.1578700318305</v>
      </c>
      <c r="CH135" s="164">
        <f t="shared" si="41"/>
        <v>930.04158017923044</v>
      </c>
      <c r="CI135" s="164">
        <f t="shared" si="42"/>
        <v>865.45301776407166</v>
      </c>
      <c r="CJ135" s="164">
        <f t="shared" si="43"/>
        <v>802.57447678007406</v>
      </c>
      <c r="CK135" s="210">
        <f t="shared" si="44"/>
        <v>-284.45759548147544</v>
      </c>
      <c r="CL135" s="164">
        <f t="shared" si="45"/>
        <v>157.27247757380746</v>
      </c>
      <c r="CM135" s="164">
        <f t="shared" si="46"/>
        <v>-2254.1162898525999</v>
      </c>
      <c r="CN135" s="164">
        <f t="shared" si="47"/>
        <v>-64.588562415158776</v>
      </c>
      <c r="CO135" s="164">
        <f t="shared" si="48"/>
        <v>-62.878540983997596</v>
      </c>
    </row>
    <row r="136" spans="1:93" ht="14.4" x14ac:dyDescent="0.3">
      <c r="A136" s="167">
        <v>408</v>
      </c>
      <c r="B136" s="166" t="s">
        <v>517</v>
      </c>
      <c r="C136" s="171"/>
      <c r="D136" s="171"/>
      <c r="E136" s="171"/>
      <c r="F136" s="171"/>
      <c r="G136" s="171"/>
      <c r="H136" s="171">
        <v>33586</v>
      </c>
      <c r="I136" s="171"/>
      <c r="J136" s="171"/>
      <c r="K136" s="171"/>
      <c r="L136" s="171"/>
      <c r="M136" s="171"/>
      <c r="N136" s="171">
        <v>36777</v>
      </c>
      <c r="O136" s="171"/>
      <c r="P136" s="171"/>
      <c r="Q136" s="171"/>
      <c r="R136" s="171"/>
      <c r="S136" s="171"/>
      <c r="T136" s="171">
        <v>36481</v>
      </c>
      <c r="U136" s="171"/>
      <c r="V136" s="171"/>
      <c r="W136" s="171"/>
      <c r="X136" s="171"/>
      <c r="Y136" s="171"/>
      <c r="Z136" s="171">
        <v>35853</v>
      </c>
      <c r="AA136" s="171"/>
      <c r="AB136" s="171"/>
      <c r="AC136" s="171"/>
      <c r="AD136" s="171"/>
      <c r="AE136" s="171"/>
      <c r="AF136" s="171">
        <v>36810</v>
      </c>
      <c r="AG136" s="171"/>
      <c r="AH136" s="175">
        <v>35848.549913560288</v>
      </c>
      <c r="AI136" s="173"/>
      <c r="AJ136" s="172">
        <v>245.21784908213937</v>
      </c>
      <c r="AK136" s="173">
        <v>6937.9807481085663</v>
      </c>
      <c r="AL136" s="171">
        <v>0</v>
      </c>
      <c r="AM136" s="172">
        <v>-264.80599999999998</v>
      </c>
      <c r="AN136" s="171">
        <f t="shared" si="26"/>
        <v>42766.942510750996</v>
      </c>
      <c r="AP136" s="171"/>
      <c r="AQ136" s="175">
        <v>34258.870490293833</v>
      </c>
      <c r="AR136" s="173"/>
      <c r="AS136" s="172">
        <v>-190.77735821784748</v>
      </c>
      <c r="AT136" s="174">
        <v>7433.3297111213569</v>
      </c>
      <c r="AU136" s="171">
        <v>0</v>
      </c>
      <c r="AV136" s="172">
        <v>-282.34399999999999</v>
      </c>
      <c r="AW136" s="171">
        <f t="shared" si="27"/>
        <v>41219.078843197341</v>
      </c>
      <c r="AX136" s="171"/>
      <c r="AY136" s="164">
        <v>35075.785347240329</v>
      </c>
      <c r="AZ136" s="173"/>
      <c r="BA136" s="164">
        <v>-59.045653777652845</v>
      </c>
      <c r="BB136" s="164">
        <v>8060.0041515929252</v>
      </c>
      <c r="BC136" s="171">
        <v>0</v>
      </c>
      <c r="BD136" s="172">
        <f t="shared" si="28"/>
        <v>-282.34399999999999</v>
      </c>
      <c r="BE136" s="171">
        <f t="shared" si="29"/>
        <v>42794.399845055603</v>
      </c>
      <c r="BF136" s="171"/>
      <c r="BG136" s="164">
        <v>11682.099973688524</v>
      </c>
      <c r="BH136" s="173">
        <v>2496.401947729235</v>
      </c>
      <c r="BI136" s="173">
        <v>1063.4312802515642</v>
      </c>
      <c r="BJ136" s="164">
        <v>2553.0647694183913</v>
      </c>
      <c r="BK136" s="171">
        <v>0</v>
      </c>
      <c r="BL136" s="172">
        <f t="shared" si="30"/>
        <v>-282.34399999999999</v>
      </c>
      <c r="BM136" s="171">
        <f t="shared" si="31"/>
        <v>17512.653971087711</v>
      </c>
      <c r="BN136" s="171"/>
      <c r="BO136" s="164">
        <v>11510.908178132007</v>
      </c>
      <c r="BP136" s="173">
        <f t="shared" si="32"/>
        <v>2496.401947729235</v>
      </c>
      <c r="BQ136" s="173">
        <v>833.5605636792659</v>
      </c>
      <c r="BR136" s="164">
        <v>2629.5532338502667</v>
      </c>
      <c r="BS136" s="171">
        <v>0</v>
      </c>
      <c r="BT136" s="172">
        <f t="shared" si="33"/>
        <v>-282.34399999999999</v>
      </c>
      <c r="BU136" s="171">
        <f t="shared" si="34"/>
        <v>17188.079923390775</v>
      </c>
      <c r="BV136" s="171"/>
      <c r="BW136" s="164">
        <v>11305.473811595724</v>
      </c>
      <c r="BX136" s="173">
        <f t="shared" si="35"/>
        <v>2496.401947729235</v>
      </c>
      <c r="BY136" s="173">
        <v>602.95666752711509</v>
      </c>
      <c r="BZ136" s="164">
        <v>2713.1772811412802</v>
      </c>
      <c r="CA136" s="171">
        <v>0</v>
      </c>
      <c r="CB136" s="172">
        <f t="shared" si="36"/>
        <v>-282.34399999999999</v>
      </c>
      <c r="CC136" s="171">
        <f t="shared" si="37"/>
        <v>16835.665707993354</v>
      </c>
      <c r="CD136" s="213">
        <v>14221</v>
      </c>
      <c r="CE136" s="210">
        <f t="shared" si="38"/>
        <v>3007.3090859117497</v>
      </c>
      <c r="CF136" s="164">
        <f t="shared" si="39"/>
        <v>2898.4655680470669</v>
      </c>
      <c r="CG136" s="164">
        <f t="shared" si="40"/>
        <v>3009.239845654708</v>
      </c>
      <c r="CH136" s="164">
        <f t="shared" si="41"/>
        <v>1231.4643113063578</v>
      </c>
      <c r="CI136" s="164">
        <f t="shared" si="42"/>
        <v>1208.640737176765</v>
      </c>
      <c r="CJ136" s="164">
        <f t="shared" si="43"/>
        <v>1183.8594830176046</v>
      </c>
      <c r="CK136" s="210">
        <f t="shared" si="44"/>
        <v>-108.84351786468278</v>
      </c>
      <c r="CL136" s="164">
        <f t="shared" si="45"/>
        <v>110.77427760764112</v>
      </c>
      <c r="CM136" s="164">
        <f t="shared" si="46"/>
        <v>-1777.7755343483502</v>
      </c>
      <c r="CN136" s="164">
        <f t="shared" si="47"/>
        <v>-22.823574129592771</v>
      </c>
      <c r="CO136" s="164">
        <f t="shared" si="48"/>
        <v>-24.781254159160426</v>
      </c>
    </row>
    <row r="137" spans="1:93" ht="14.4" x14ac:dyDescent="0.3">
      <c r="A137" s="167">
        <v>410</v>
      </c>
      <c r="B137" s="166" t="s">
        <v>516</v>
      </c>
      <c r="C137" s="171"/>
      <c r="D137" s="171"/>
      <c r="E137" s="171"/>
      <c r="F137" s="171"/>
      <c r="G137" s="171"/>
      <c r="H137" s="171">
        <v>32973</v>
      </c>
      <c r="I137" s="171"/>
      <c r="J137" s="171"/>
      <c r="K137" s="171"/>
      <c r="L137" s="171"/>
      <c r="M137" s="171"/>
      <c r="N137" s="171">
        <v>36145</v>
      </c>
      <c r="O137" s="171"/>
      <c r="P137" s="171"/>
      <c r="Q137" s="171"/>
      <c r="R137" s="171"/>
      <c r="S137" s="171"/>
      <c r="T137" s="171">
        <v>37252</v>
      </c>
      <c r="U137" s="171"/>
      <c r="V137" s="171"/>
      <c r="W137" s="171"/>
      <c r="X137" s="171"/>
      <c r="Y137" s="171"/>
      <c r="Z137" s="171">
        <v>36587</v>
      </c>
      <c r="AA137" s="171"/>
      <c r="AB137" s="171"/>
      <c r="AC137" s="171"/>
      <c r="AD137" s="171"/>
      <c r="AE137" s="171"/>
      <c r="AF137" s="171">
        <v>38055</v>
      </c>
      <c r="AG137" s="171"/>
      <c r="AH137" s="175">
        <v>40910.06614491895</v>
      </c>
      <c r="AI137" s="173"/>
      <c r="AJ137" s="172">
        <v>342.70477468664967</v>
      </c>
      <c r="AK137" s="173">
        <v>7260.793303357962</v>
      </c>
      <c r="AL137" s="171">
        <v>0</v>
      </c>
      <c r="AM137" s="172">
        <v>-2025.376</v>
      </c>
      <c r="AN137" s="171">
        <f t="shared" si="26"/>
        <v>46488.188222963567</v>
      </c>
      <c r="AP137" s="171"/>
      <c r="AQ137" s="175">
        <v>37346.358576169645</v>
      </c>
      <c r="AR137" s="173"/>
      <c r="AS137" s="172">
        <v>-266.91456904606878</v>
      </c>
      <c r="AT137" s="174">
        <v>7833.3035713624195</v>
      </c>
      <c r="AU137" s="171">
        <v>0</v>
      </c>
      <c r="AV137" s="172">
        <v>-2175.2779999999998</v>
      </c>
      <c r="AW137" s="171">
        <f t="shared" si="27"/>
        <v>42737.469578485994</v>
      </c>
      <c r="AX137" s="171"/>
      <c r="AY137" s="164">
        <v>38916.995062518319</v>
      </c>
      <c r="AZ137" s="173"/>
      <c r="BA137" s="164">
        <v>-82.613936288354338</v>
      </c>
      <c r="BB137" s="164">
        <v>8589.7562328731383</v>
      </c>
      <c r="BC137" s="171">
        <v>0</v>
      </c>
      <c r="BD137" s="172">
        <f t="shared" si="28"/>
        <v>-2175.2779999999998</v>
      </c>
      <c r="BE137" s="171">
        <f t="shared" si="29"/>
        <v>45248.859359103102</v>
      </c>
      <c r="BF137" s="171"/>
      <c r="BG137" s="164">
        <v>21754.299335836582</v>
      </c>
      <c r="BH137" s="173">
        <v>482.40147722688397</v>
      </c>
      <c r="BI137" s="173">
        <v>-172.0683908929999</v>
      </c>
      <c r="BJ137" s="164">
        <v>2731.8847710294845</v>
      </c>
      <c r="BK137" s="171">
        <v>0</v>
      </c>
      <c r="BL137" s="172">
        <f t="shared" si="30"/>
        <v>-2175.2779999999998</v>
      </c>
      <c r="BM137" s="171">
        <f t="shared" si="31"/>
        <v>22621.239193199952</v>
      </c>
      <c r="BN137" s="171"/>
      <c r="BO137" s="164">
        <v>21568.39847644894</v>
      </c>
      <c r="BP137" s="173">
        <f t="shared" si="32"/>
        <v>482.40147722688397</v>
      </c>
      <c r="BQ137" s="173">
        <v>55.333107309906268</v>
      </c>
      <c r="BR137" s="164">
        <v>2816.2477507569724</v>
      </c>
      <c r="BS137" s="171">
        <v>0</v>
      </c>
      <c r="BT137" s="172">
        <f t="shared" si="33"/>
        <v>-2175.2779999999998</v>
      </c>
      <c r="BU137" s="171">
        <f t="shared" si="34"/>
        <v>22747.102811742705</v>
      </c>
      <c r="BV137" s="171"/>
      <c r="BW137" s="164">
        <v>22020.597828402613</v>
      </c>
      <c r="BX137" s="173">
        <f t="shared" si="35"/>
        <v>482.40147722688397</v>
      </c>
      <c r="BY137" s="173">
        <v>32.449421755308585</v>
      </c>
      <c r="BZ137" s="164">
        <v>2913.7956398838692</v>
      </c>
      <c r="CA137" s="171">
        <v>0</v>
      </c>
      <c r="CB137" s="172">
        <f t="shared" si="36"/>
        <v>-2175.2779999999998</v>
      </c>
      <c r="CC137" s="171">
        <f t="shared" si="37"/>
        <v>23273.966367268677</v>
      </c>
      <c r="CD137" s="213">
        <v>18823</v>
      </c>
      <c r="CE137" s="210">
        <f t="shared" si="38"/>
        <v>2469.7544611891603</v>
      </c>
      <c r="CF137" s="164">
        <f t="shared" si="39"/>
        <v>2270.4919289425702</v>
      </c>
      <c r="CG137" s="164">
        <f t="shared" si="40"/>
        <v>2403.9132635128885</v>
      </c>
      <c r="CH137" s="164">
        <f t="shared" si="41"/>
        <v>1201.7871324018463</v>
      </c>
      <c r="CI137" s="164">
        <f t="shared" si="42"/>
        <v>1208.4738252001648</v>
      </c>
      <c r="CJ137" s="164">
        <f t="shared" si="43"/>
        <v>1236.4642388178652</v>
      </c>
      <c r="CK137" s="210">
        <f t="shared" si="44"/>
        <v>-199.26253224659013</v>
      </c>
      <c r="CL137" s="164">
        <f t="shared" si="45"/>
        <v>133.42133457031832</v>
      </c>
      <c r="CM137" s="164">
        <f t="shared" si="46"/>
        <v>-1202.1261311110422</v>
      </c>
      <c r="CN137" s="164">
        <f t="shared" si="47"/>
        <v>6.6866927983185178</v>
      </c>
      <c r="CO137" s="164">
        <f t="shared" si="48"/>
        <v>27.990413617700369</v>
      </c>
    </row>
    <row r="138" spans="1:93" ht="14.4" x14ac:dyDescent="0.3">
      <c r="A138" s="167">
        <v>416</v>
      </c>
      <c r="B138" s="166" t="s">
        <v>515</v>
      </c>
      <c r="C138" s="171"/>
      <c r="D138" s="171"/>
      <c r="E138" s="171"/>
      <c r="F138" s="171"/>
      <c r="G138" s="171"/>
      <c r="H138" s="171">
        <v>5859</v>
      </c>
      <c r="I138" s="171"/>
      <c r="J138" s="171"/>
      <c r="K138" s="171"/>
      <c r="L138" s="171"/>
      <c r="M138" s="171"/>
      <c r="N138" s="171">
        <v>6190</v>
      </c>
      <c r="O138" s="171"/>
      <c r="P138" s="171"/>
      <c r="Q138" s="171"/>
      <c r="R138" s="171"/>
      <c r="S138" s="171"/>
      <c r="T138" s="171">
        <v>6011</v>
      </c>
      <c r="U138" s="171"/>
      <c r="V138" s="171"/>
      <c r="W138" s="171"/>
      <c r="X138" s="171"/>
      <c r="Y138" s="171"/>
      <c r="Z138" s="171">
        <v>6230</v>
      </c>
      <c r="AA138" s="171"/>
      <c r="AB138" s="171"/>
      <c r="AC138" s="171"/>
      <c r="AD138" s="171"/>
      <c r="AE138" s="171"/>
      <c r="AF138" s="171">
        <v>6728</v>
      </c>
      <c r="AG138" s="171"/>
      <c r="AH138" s="175">
        <v>6683.3707551889411</v>
      </c>
      <c r="AI138" s="173"/>
      <c r="AJ138" s="172">
        <v>54.812360676496937</v>
      </c>
      <c r="AK138" s="173">
        <v>1402.8595919232141</v>
      </c>
      <c r="AL138" s="171">
        <v>410</v>
      </c>
      <c r="AM138" s="172">
        <v>-630.71500000000003</v>
      </c>
      <c r="AN138" s="171">
        <f t="shared" si="26"/>
        <v>7920.3277077886523</v>
      </c>
      <c r="AP138" s="171"/>
      <c r="AQ138" s="175">
        <v>5943.5761242965646</v>
      </c>
      <c r="AR138" s="173"/>
      <c r="AS138" s="172">
        <v>-42.696178396973792</v>
      </c>
      <c r="AT138" s="174">
        <v>1504.1420308066613</v>
      </c>
      <c r="AU138" s="171">
        <v>0</v>
      </c>
      <c r="AV138" s="172">
        <v>-757.16399999999999</v>
      </c>
      <c r="AW138" s="171">
        <f t="shared" si="27"/>
        <v>6647.857976706252</v>
      </c>
      <c r="AX138" s="171"/>
      <c r="AY138" s="164">
        <v>6144.3421094723217</v>
      </c>
      <c r="AZ138" s="173"/>
      <c r="BA138" s="164">
        <v>-13.21034468542444</v>
      </c>
      <c r="BB138" s="164">
        <v>1637.8111697364586</v>
      </c>
      <c r="BC138" s="171">
        <v>0</v>
      </c>
      <c r="BD138" s="172">
        <f t="shared" si="28"/>
        <v>-757.16399999999999</v>
      </c>
      <c r="BE138" s="171">
        <f t="shared" si="29"/>
        <v>7011.7789345233559</v>
      </c>
      <c r="BF138" s="171"/>
      <c r="BG138" s="164">
        <v>2199.3942389142649</v>
      </c>
      <c r="BH138" s="173">
        <v>-308.48955245039849</v>
      </c>
      <c r="BI138" s="173">
        <v>-231.44824719575547</v>
      </c>
      <c r="BJ138" s="164">
        <v>525.82878521138127</v>
      </c>
      <c r="BK138" s="171">
        <v>0</v>
      </c>
      <c r="BL138" s="172">
        <f t="shared" si="30"/>
        <v>-757.16399999999999</v>
      </c>
      <c r="BM138" s="171">
        <f t="shared" si="31"/>
        <v>1428.1212244794922</v>
      </c>
      <c r="BN138" s="171"/>
      <c r="BO138" s="164">
        <v>2324.7932276991355</v>
      </c>
      <c r="BP138" s="173">
        <f t="shared" si="32"/>
        <v>-308.48955245039849</v>
      </c>
      <c r="BQ138" s="173">
        <v>-190.43885853956337</v>
      </c>
      <c r="BR138" s="164">
        <v>541.03201417366927</v>
      </c>
      <c r="BS138" s="171">
        <v>0</v>
      </c>
      <c r="BT138" s="172">
        <f t="shared" si="33"/>
        <v>-757.16399999999999</v>
      </c>
      <c r="BU138" s="171">
        <f t="shared" si="34"/>
        <v>1609.7328308828426</v>
      </c>
      <c r="BV138" s="171"/>
      <c r="BW138" s="164">
        <v>2219.1645491257236</v>
      </c>
      <c r="BX138" s="173">
        <f t="shared" si="35"/>
        <v>-308.48955245039849</v>
      </c>
      <c r="BY138" s="173">
        <v>-149.58228222249531</v>
      </c>
      <c r="BZ138" s="164">
        <v>557.97292004707833</v>
      </c>
      <c r="CA138" s="171">
        <v>0</v>
      </c>
      <c r="CB138" s="172">
        <f t="shared" si="36"/>
        <v>-757.16399999999999</v>
      </c>
      <c r="CC138" s="171">
        <f t="shared" si="37"/>
        <v>1561.9016344999079</v>
      </c>
      <c r="CD138" s="213">
        <v>2964</v>
      </c>
      <c r="CE138" s="210">
        <f t="shared" si="38"/>
        <v>2672.1753400096668</v>
      </c>
      <c r="CF138" s="164">
        <f t="shared" si="39"/>
        <v>2242.8670636660772</v>
      </c>
      <c r="CG138" s="164">
        <f t="shared" si="40"/>
        <v>2365.6474138068002</v>
      </c>
      <c r="CH138" s="164">
        <f t="shared" si="41"/>
        <v>481.82227546541577</v>
      </c>
      <c r="CI138" s="164">
        <f t="shared" si="42"/>
        <v>543.09474726141787</v>
      </c>
      <c r="CJ138" s="164">
        <f t="shared" si="43"/>
        <v>526.95736656542101</v>
      </c>
      <c r="CK138" s="210">
        <f t="shared" si="44"/>
        <v>-429.30827634358957</v>
      </c>
      <c r="CL138" s="164">
        <f t="shared" si="45"/>
        <v>122.78035014072293</v>
      </c>
      <c r="CM138" s="164">
        <f t="shared" si="46"/>
        <v>-1883.8251383413844</v>
      </c>
      <c r="CN138" s="164">
        <f t="shared" si="47"/>
        <v>61.272471796002094</v>
      </c>
      <c r="CO138" s="164">
        <f t="shared" si="48"/>
        <v>-16.137380695996853</v>
      </c>
    </row>
    <row r="139" spans="1:93" ht="14.4" x14ac:dyDescent="0.3">
      <c r="A139" s="167">
        <v>418</v>
      </c>
      <c r="B139" s="166" t="s">
        <v>514</v>
      </c>
      <c r="C139" s="171"/>
      <c r="D139" s="171"/>
      <c r="E139" s="171"/>
      <c r="F139" s="171"/>
      <c r="G139" s="171"/>
      <c r="H139" s="171">
        <v>24946</v>
      </c>
      <c r="I139" s="171"/>
      <c r="J139" s="171"/>
      <c r="K139" s="171"/>
      <c r="L139" s="171"/>
      <c r="M139" s="171"/>
      <c r="N139" s="171">
        <v>26429</v>
      </c>
      <c r="O139" s="171"/>
      <c r="P139" s="171"/>
      <c r="Q139" s="171"/>
      <c r="R139" s="171"/>
      <c r="S139" s="171"/>
      <c r="T139" s="171">
        <v>23179</v>
      </c>
      <c r="U139" s="171"/>
      <c r="V139" s="171"/>
      <c r="W139" s="171"/>
      <c r="X139" s="171"/>
      <c r="Y139" s="171"/>
      <c r="Z139" s="171">
        <v>22293</v>
      </c>
      <c r="AA139" s="171"/>
      <c r="AB139" s="171"/>
      <c r="AC139" s="171"/>
      <c r="AD139" s="171"/>
      <c r="AE139" s="171"/>
      <c r="AF139" s="171">
        <v>23652</v>
      </c>
      <c r="AG139" s="171"/>
      <c r="AH139" s="175">
        <v>27710.685892685236</v>
      </c>
      <c r="AI139" s="173"/>
      <c r="AJ139" s="172">
        <v>483.71979450581443</v>
      </c>
      <c r="AK139" s="173">
        <v>7506.4530946808027</v>
      </c>
      <c r="AL139" s="171">
        <v>0</v>
      </c>
      <c r="AM139" s="172">
        <v>-2188.8319999999999</v>
      </c>
      <c r="AN139" s="171">
        <f t="shared" si="26"/>
        <v>33512.026781871849</v>
      </c>
      <c r="AP139" s="171"/>
      <c r="AQ139" s="175">
        <v>23310.696119667115</v>
      </c>
      <c r="AR139" s="173"/>
      <c r="AS139" s="172">
        <v>-376.13458970495805</v>
      </c>
      <c r="AT139" s="174">
        <v>8134.2851958563861</v>
      </c>
      <c r="AU139" s="171">
        <v>0</v>
      </c>
      <c r="AV139" s="172">
        <v>-2587.3539999999998</v>
      </c>
      <c r="AW139" s="171">
        <f t="shared" si="27"/>
        <v>28481.492725818542</v>
      </c>
      <c r="AX139" s="171"/>
      <c r="AY139" s="164">
        <v>24386.597496056762</v>
      </c>
      <c r="AZ139" s="173"/>
      <c r="BA139" s="164">
        <v>-116.38425810655633</v>
      </c>
      <c r="BB139" s="164">
        <v>8947.1159818332944</v>
      </c>
      <c r="BC139" s="171">
        <v>0</v>
      </c>
      <c r="BD139" s="172">
        <f t="shared" si="28"/>
        <v>-2587.3539999999998</v>
      </c>
      <c r="BE139" s="171">
        <f t="shared" si="29"/>
        <v>30629.975219783504</v>
      </c>
      <c r="BF139" s="171"/>
      <c r="BG139" s="164">
        <v>20112.376513000847</v>
      </c>
      <c r="BH139" s="173">
        <v>2271.85625498845</v>
      </c>
      <c r="BI139" s="173">
        <v>1841.5936125779463</v>
      </c>
      <c r="BJ139" s="164">
        <v>2842.6728640608248</v>
      </c>
      <c r="BK139" s="171">
        <v>0</v>
      </c>
      <c r="BL139" s="172">
        <f t="shared" si="30"/>
        <v>-2587.3539999999998</v>
      </c>
      <c r="BM139" s="171">
        <f t="shared" si="31"/>
        <v>24481.145244628071</v>
      </c>
      <c r="BN139" s="171"/>
      <c r="BO139" s="164">
        <v>18802.050728328919</v>
      </c>
      <c r="BP139" s="173">
        <f t="shared" si="32"/>
        <v>2271.85625498845</v>
      </c>
      <c r="BQ139" s="173">
        <v>1456.433677658832</v>
      </c>
      <c r="BR139" s="164">
        <v>2934.2702694103959</v>
      </c>
      <c r="BS139" s="171">
        <v>0</v>
      </c>
      <c r="BT139" s="172">
        <f t="shared" si="33"/>
        <v>-2587.3539999999998</v>
      </c>
      <c r="BU139" s="171">
        <f t="shared" si="34"/>
        <v>22877.2569303866</v>
      </c>
      <c r="BV139" s="171"/>
      <c r="BW139" s="164">
        <v>18927.627570951194</v>
      </c>
      <c r="BX139" s="173">
        <f t="shared" si="35"/>
        <v>2271.85625498845</v>
      </c>
      <c r="BY139" s="173">
        <v>1070.0452635168272</v>
      </c>
      <c r="BZ139" s="164">
        <v>3039.7704523140656</v>
      </c>
      <c r="CA139" s="171">
        <v>0</v>
      </c>
      <c r="CB139" s="172">
        <f t="shared" si="36"/>
        <v>-2587.3539999999998</v>
      </c>
      <c r="CC139" s="171">
        <f t="shared" si="37"/>
        <v>22721.945541770532</v>
      </c>
      <c r="CD139" s="213">
        <v>23828</v>
      </c>
      <c r="CE139" s="210">
        <f t="shared" si="38"/>
        <v>1406.4137477703478</v>
      </c>
      <c r="CF139" s="164">
        <f t="shared" si="39"/>
        <v>1195.2951454515085</v>
      </c>
      <c r="CG139" s="164">
        <f t="shared" si="40"/>
        <v>1285.4614411525727</v>
      </c>
      <c r="CH139" s="164">
        <f t="shared" si="41"/>
        <v>1027.4108294707098</v>
      </c>
      <c r="CI139" s="164">
        <f t="shared" si="42"/>
        <v>960.09975366739127</v>
      </c>
      <c r="CJ139" s="164">
        <f t="shared" si="43"/>
        <v>953.5817333292988</v>
      </c>
      <c r="CK139" s="210">
        <f t="shared" si="44"/>
        <v>-211.11860231883929</v>
      </c>
      <c r="CL139" s="164">
        <f t="shared" si="45"/>
        <v>90.1662957010642</v>
      </c>
      <c r="CM139" s="164">
        <f t="shared" si="46"/>
        <v>-258.05061168186285</v>
      </c>
      <c r="CN139" s="164">
        <f t="shared" si="47"/>
        <v>-67.311075803318545</v>
      </c>
      <c r="CO139" s="164">
        <f t="shared" si="48"/>
        <v>-6.5180203380924695</v>
      </c>
    </row>
    <row r="140" spans="1:93" ht="14.4" x14ac:dyDescent="0.3">
      <c r="A140" s="167">
        <v>420</v>
      </c>
      <c r="B140" s="166" t="s">
        <v>513</v>
      </c>
      <c r="C140" s="171"/>
      <c r="D140" s="171"/>
      <c r="E140" s="171"/>
      <c r="F140" s="171"/>
      <c r="G140" s="171"/>
      <c r="H140" s="171">
        <v>25103</v>
      </c>
      <c r="I140" s="171"/>
      <c r="J140" s="171"/>
      <c r="K140" s="171"/>
      <c r="L140" s="171"/>
      <c r="M140" s="171"/>
      <c r="N140" s="171">
        <v>25992</v>
      </c>
      <c r="O140" s="171"/>
      <c r="P140" s="171"/>
      <c r="Q140" s="171"/>
      <c r="R140" s="171"/>
      <c r="S140" s="171"/>
      <c r="T140" s="171">
        <v>25146</v>
      </c>
      <c r="U140" s="171"/>
      <c r="V140" s="171"/>
      <c r="W140" s="171"/>
      <c r="X140" s="171"/>
      <c r="Y140" s="171"/>
      <c r="Z140" s="171">
        <v>24798</v>
      </c>
      <c r="AA140" s="171"/>
      <c r="AB140" s="171"/>
      <c r="AC140" s="171"/>
      <c r="AD140" s="171"/>
      <c r="AE140" s="171"/>
      <c r="AF140" s="171">
        <v>23969</v>
      </c>
      <c r="AG140" s="171"/>
      <c r="AH140" s="175">
        <v>24623.549848840954</v>
      </c>
      <c r="AI140" s="173"/>
      <c r="AJ140" s="172">
        <v>173.83953117888805</v>
      </c>
      <c r="AK140" s="173">
        <v>4719.9169913429832</v>
      </c>
      <c r="AL140" s="171">
        <v>0</v>
      </c>
      <c r="AM140" s="172">
        <v>-1047.4780000000001</v>
      </c>
      <c r="AN140" s="171">
        <f t="shared" si="26"/>
        <v>28469.828371362826</v>
      </c>
      <c r="AP140" s="171"/>
      <c r="AQ140" s="175">
        <v>23595.272939410879</v>
      </c>
      <c r="AR140" s="173"/>
      <c r="AS140" s="172">
        <v>-134.17461001270613</v>
      </c>
      <c r="AT140" s="174">
        <v>5034.4191436204801</v>
      </c>
      <c r="AU140" s="171">
        <v>0</v>
      </c>
      <c r="AV140" s="172">
        <v>-1006.6420000000001</v>
      </c>
      <c r="AW140" s="171">
        <f t="shared" si="27"/>
        <v>27488.875473018656</v>
      </c>
      <c r="AX140" s="171"/>
      <c r="AY140" s="164">
        <v>24076.778598031924</v>
      </c>
      <c r="AZ140" s="173"/>
      <c r="BA140" s="164">
        <v>-41.271355256610249</v>
      </c>
      <c r="BB140" s="164">
        <v>5472.6999081858512</v>
      </c>
      <c r="BC140" s="171">
        <v>0</v>
      </c>
      <c r="BD140" s="172">
        <f t="shared" si="28"/>
        <v>-1006.6420000000001</v>
      </c>
      <c r="BE140" s="171">
        <f t="shared" si="29"/>
        <v>28501.565150961167</v>
      </c>
      <c r="BF140" s="171"/>
      <c r="BG140" s="164">
        <v>2611.4396040653678</v>
      </c>
      <c r="BH140" s="173">
        <v>2145.9569390956617</v>
      </c>
      <c r="BI140" s="173">
        <v>1429.6294689347405</v>
      </c>
      <c r="BJ140" s="164">
        <v>1747.89663491192</v>
      </c>
      <c r="BK140" s="171">
        <v>0</v>
      </c>
      <c r="BL140" s="172">
        <f t="shared" si="30"/>
        <v>-1006.6420000000001</v>
      </c>
      <c r="BM140" s="171">
        <f t="shared" si="31"/>
        <v>6928.2806470076903</v>
      </c>
      <c r="BN140" s="171"/>
      <c r="BO140" s="164">
        <v>2346.5169561735188</v>
      </c>
      <c r="BP140" s="173">
        <f t="shared" si="32"/>
        <v>2145.9569390956617</v>
      </c>
      <c r="BQ140" s="173">
        <v>1277.6539062307991</v>
      </c>
      <c r="BR140" s="164">
        <v>1793.6947221810408</v>
      </c>
      <c r="BS140" s="171">
        <v>0</v>
      </c>
      <c r="BT140" s="172">
        <f t="shared" si="33"/>
        <v>-1006.6420000000001</v>
      </c>
      <c r="BU140" s="171">
        <f t="shared" si="34"/>
        <v>6557.1805236810205</v>
      </c>
      <c r="BV140" s="171"/>
      <c r="BW140" s="164">
        <v>2150.868461351864</v>
      </c>
      <c r="BX140" s="173">
        <f t="shared" si="35"/>
        <v>2145.9569390956617</v>
      </c>
      <c r="BY140" s="173">
        <v>1125.1936128883815</v>
      </c>
      <c r="BZ140" s="164">
        <v>1846.7187087405305</v>
      </c>
      <c r="CA140" s="171">
        <v>0</v>
      </c>
      <c r="CB140" s="172">
        <f t="shared" si="36"/>
        <v>-1006.6420000000001</v>
      </c>
      <c r="CC140" s="171">
        <f t="shared" si="37"/>
        <v>6262.0957220764376</v>
      </c>
      <c r="CD140" s="213">
        <v>9402</v>
      </c>
      <c r="CE140" s="210">
        <f t="shared" si="38"/>
        <v>3028.0608776178287</v>
      </c>
      <c r="CF140" s="164">
        <f t="shared" si="39"/>
        <v>2923.7263851328075</v>
      </c>
      <c r="CG140" s="164">
        <f t="shared" si="40"/>
        <v>3031.436412567663</v>
      </c>
      <c r="CH140" s="164">
        <f t="shared" si="41"/>
        <v>736.89434662919496</v>
      </c>
      <c r="CI140" s="164">
        <f t="shared" si="42"/>
        <v>697.42400804945976</v>
      </c>
      <c r="CJ140" s="164">
        <f t="shared" si="43"/>
        <v>666.03868560693866</v>
      </c>
      <c r="CK140" s="210">
        <f t="shared" si="44"/>
        <v>-104.3344924850212</v>
      </c>
      <c r="CL140" s="164">
        <f t="shared" si="45"/>
        <v>107.71002743485542</v>
      </c>
      <c r="CM140" s="164">
        <f t="shared" si="46"/>
        <v>-2294.5420659384681</v>
      </c>
      <c r="CN140" s="164">
        <f t="shared" si="47"/>
        <v>-39.470338579735198</v>
      </c>
      <c r="CO140" s="164">
        <f t="shared" si="48"/>
        <v>-31.385322442521101</v>
      </c>
    </row>
    <row r="141" spans="1:93" ht="14.4" x14ac:dyDescent="0.3">
      <c r="A141" s="167">
        <v>421</v>
      </c>
      <c r="B141" s="166" t="s">
        <v>512</v>
      </c>
      <c r="C141" s="171"/>
      <c r="D141" s="171"/>
      <c r="E141" s="171"/>
      <c r="F141" s="171"/>
      <c r="G141" s="171"/>
      <c r="H141" s="171">
        <v>3158</v>
      </c>
      <c r="I141" s="171"/>
      <c r="J141" s="171"/>
      <c r="K141" s="171"/>
      <c r="L141" s="171"/>
      <c r="M141" s="171"/>
      <c r="N141" s="171">
        <v>3100</v>
      </c>
      <c r="O141" s="171"/>
      <c r="P141" s="171"/>
      <c r="Q141" s="171"/>
      <c r="R141" s="171"/>
      <c r="S141" s="171"/>
      <c r="T141" s="171">
        <v>3011</v>
      </c>
      <c r="U141" s="171"/>
      <c r="V141" s="171"/>
      <c r="W141" s="171"/>
      <c r="X141" s="171"/>
      <c r="Y141" s="171"/>
      <c r="Z141" s="171">
        <v>2965</v>
      </c>
      <c r="AA141" s="171"/>
      <c r="AB141" s="171"/>
      <c r="AC141" s="171"/>
      <c r="AD141" s="171"/>
      <c r="AE141" s="171"/>
      <c r="AF141" s="171">
        <v>3107</v>
      </c>
      <c r="AG141" s="171"/>
      <c r="AH141" s="175">
        <v>2878.8833816211504</v>
      </c>
      <c r="AI141" s="173"/>
      <c r="AJ141" s="172">
        <v>11.45948125273484</v>
      </c>
      <c r="AK141" s="173">
        <v>486.50963745591304</v>
      </c>
      <c r="AL141" s="171">
        <v>0</v>
      </c>
      <c r="AM141" s="172">
        <v>-148.65899999999999</v>
      </c>
      <c r="AN141" s="171">
        <f t="shared" si="26"/>
        <v>3228.1935003297981</v>
      </c>
      <c r="AP141" s="171"/>
      <c r="AQ141" s="175">
        <v>2613.94805615013</v>
      </c>
      <c r="AR141" s="173"/>
      <c r="AS141" s="172">
        <v>-8.683922913478721</v>
      </c>
      <c r="AT141" s="174">
        <v>514.77661284384556</v>
      </c>
      <c r="AU141" s="171">
        <v>0</v>
      </c>
      <c r="AV141" s="172">
        <v>-190.79300000000001</v>
      </c>
      <c r="AW141" s="171">
        <f t="shared" si="27"/>
        <v>2929.2477460804967</v>
      </c>
      <c r="AX141" s="171"/>
      <c r="AY141" s="164">
        <v>2468.2819951359547</v>
      </c>
      <c r="AZ141" s="173"/>
      <c r="BA141" s="164">
        <v>-2.6274075630571114</v>
      </c>
      <c r="BB141" s="164">
        <v>550.72785595364155</v>
      </c>
      <c r="BC141" s="171">
        <v>0</v>
      </c>
      <c r="BD141" s="172">
        <f t="shared" si="28"/>
        <v>-190.79300000000001</v>
      </c>
      <c r="BE141" s="171">
        <f t="shared" si="29"/>
        <v>2825.5894435265391</v>
      </c>
      <c r="BF141" s="171"/>
      <c r="BG141" s="164">
        <v>673.43047470293914</v>
      </c>
      <c r="BH141" s="173">
        <v>-373.26427414315356</v>
      </c>
      <c r="BI141" s="173">
        <v>-330.61357426631423</v>
      </c>
      <c r="BJ141" s="164">
        <v>172.53200499784936</v>
      </c>
      <c r="BK141" s="171">
        <v>0</v>
      </c>
      <c r="BL141" s="172">
        <f t="shared" si="30"/>
        <v>-190.79300000000001</v>
      </c>
      <c r="BM141" s="171">
        <f t="shared" si="31"/>
        <v>-48.708368708679302</v>
      </c>
      <c r="BN141" s="171"/>
      <c r="BO141" s="164">
        <v>675.77913994338996</v>
      </c>
      <c r="BP141" s="173">
        <f t="shared" si="32"/>
        <v>-373.26427414315356</v>
      </c>
      <c r="BQ141" s="173">
        <v>-320.62410779878019</v>
      </c>
      <c r="BR141" s="164">
        <v>176.76436993203208</v>
      </c>
      <c r="BS141" s="171">
        <v>0</v>
      </c>
      <c r="BT141" s="172">
        <f t="shared" si="33"/>
        <v>-190.79300000000001</v>
      </c>
      <c r="BU141" s="171">
        <f t="shared" si="34"/>
        <v>-32.137872066511704</v>
      </c>
      <c r="BV141" s="171"/>
      <c r="BW141" s="164">
        <v>629.53675873982536</v>
      </c>
      <c r="BX141" s="173">
        <f t="shared" si="35"/>
        <v>-373.26427414315356</v>
      </c>
      <c r="BY141" s="173">
        <v>-310.67186484975082</v>
      </c>
      <c r="BZ141" s="164">
        <v>181.34050343222671</v>
      </c>
      <c r="CA141" s="171">
        <v>0</v>
      </c>
      <c r="CB141" s="172">
        <f t="shared" si="36"/>
        <v>-190.79300000000001</v>
      </c>
      <c r="CC141" s="171">
        <f t="shared" si="37"/>
        <v>-63.851876820852311</v>
      </c>
      <c r="CD141" s="213">
        <v>722</v>
      </c>
      <c r="CE141" s="210">
        <f t="shared" si="38"/>
        <v>4471.1821334207734</v>
      </c>
      <c r="CF141" s="164">
        <f t="shared" si="39"/>
        <v>4057.1298422167547</v>
      </c>
      <c r="CG141" s="164">
        <f t="shared" si="40"/>
        <v>3913.5587860478381</v>
      </c>
      <c r="CH141" s="164">
        <f t="shared" si="41"/>
        <v>-67.463114554957485</v>
      </c>
      <c r="CI141" s="164">
        <f t="shared" si="42"/>
        <v>-44.512288180764131</v>
      </c>
      <c r="CJ141" s="164">
        <f t="shared" si="43"/>
        <v>-88.437502521956105</v>
      </c>
      <c r="CK141" s="210">
        <f t="shared" si="44"/>
        <v>-414.05229120401873</v>
      </c>
      <c r="CL141" s="164">
        <f t="shared" si="45"/>
        <v>-143.57105616891658</v>
      </c>
      <c r="CM141" s="164">
        <f t="shared" si="46"/>
        <v>-3981.0219006027955</v>
      </c>
      <c r="CN141" s="164">
        <f t="shared" si="47"/>
        <v>22.950826374193355</v>
      </c>
      <c r="CO141" s="164">
        <f t="shared" si="48"/>
        <v>-43.925214341191975</v>
      </c>
    </row>
    <row r="142" spans="1:93" ht="14.4" x14ac:dyDescent="0.3">
      <c r="A142" s="167">
        <v>422</v>
      </c>
      <c r="B142" s="166" t="s">
        <v>511</v>
      </c>
      <c r="C142" s="171"/>
      <c r="D142" s="171"/>
      <c r="E142" s="171"/>
      <c r="F142" s="171"/>
      <c r="G142" s="171"/>
      <c r="H142" s="171">
        <v>38428</v>
      </c>
      <c r="I142" s="171"/>
      <c r="J142" s="171"/>
      <c r="K142" s="171"/>
      <c r="L142" s="171"/>
      <c r="M142" s="171"/>
      <c r="N142" s="171">
        <v>40039</v>
      </c>
      <c r="O142" s="171"/>
      <c r="P142" s="171"/>
      <c r="Q142" s="171"/>
      <c r="R142" s="171"/>
      <c r="S142" s="171"/>
      <c r="T142" s="171">
        <v>38761</v>
      </c>
      <c r="U142" s="171"/>
      <c r="V142" s="171"/>
      <c r="W142" s="171"/>
      <c r="X142" s="171"/>
      <c r="Y142" s="171"/>
      <c r="Z142" s="171">
        <v>37374</v>
      </c>
      <c r="AA142" s="171"/>
      <c r="AB142" s="171"/>
      <c r="AC142" s="171"/>
      <c r="AD142" s="171"/>
      <c r="AE142" s="171"/>
      <c r="AF142" s="171">
        <v>37236</v>
      </c>
      <c r="AG142" s="171"/>
      <c r="AH142" s="175">
        <v>35949.563532600514</v>
      </c>
      <c r="AI142" s="173"/>
      <c r="AJ142" s="172">
        <v>191.0185660764719</v>
      </c>
      <c r="AK142" s="173">
        <v>5883.2345758526299</v>
      </c>
      <c r="AL142" s="171">
        <v>0</v>
      </c>
      <c r="AM142" s="172">
        <v>-587.72299999999996</v>
      </c>
      <c r="AN142" s="171">
        <f t="shared" ref="AN142:AN205" si="49">SUM(AH142:AM142)</f>
        <v>41436.093674529613</v>
      </c>
      <c r="AP142" s="171"/>
      <c r="AQ142" s="175">
        <v>34649.654087738323</v>
      </c>
      <c r="AR142" s="173"/>
      <c r="AS142" s="172">
        <v>-146.65917292147856</v>
      </c>
      <c r="AT142" s="174">
        <v>6253.1545952566903</v>
      </c>
      <c r="AU142" s="171">
        <v>0</v>
      </c>
      <c r="AV142" s="172">
        <v>-673.34299999999996</v>
      </c>
      <c r="AW142" s="171">
        <f t="shared" ref="AW142:AW205" si="50">SUM(AQ142:AV142)</f>
        <v>40082.806510073533</v>
      </c>
      <c r="AX142" s="171"/>
      <c r="AY142" s="164">
        <v>35944.831017073331</v>
      </c>
      <c r="AZ142" s="173"/>
      <c r="BA142" s="164">
        <v>-44.900253993046924</v>
      </c>
      <c r="BB142" s="164">
        <v>6795.1032330025173</v>
      </c>
      <c r="BC142" s="171">
        <v>0</v>
      </c>
      <c r="BD142" s="172">
        <f t="shared" ref="BD142:BD205" si="51">AV142</f>
        <v>-673.34299999999996</v>
      </c>
      <c r="BE142" s="171">
        <f t="shared" ref="BE142:BE205" si="52">SUM(AY142:BD142)</f>
        <v>42021.690996082805</v>
      </c>
      <c r="BF142" s="171"/>
      <c r="BG142" s="164">
        <v>5222.8835407246161</v>
      </c>
      <c r="BH142" s="173">
        <v>476.50833446712045</v>
      </c>
      <c r="BI142" s="173">
        <v>631.05152214654152</v>
      </c>
      <c r="BJ142" s="164">
        <v>2197.3623984636238</v>
      </c>
      <c r="BK142" s="171">
        <v>0</v>
      </c>
      <c r="BL142" s="172">
        <f t="shared" ref="BL142:BL205" si="53">BD142</f>
        <v>-673.34299999999996</v>
      </c>
      <c r="BM142" s="171">
        <f t="shared" ref="BM142:BM205" si="54">SUM(BG142:BL142)</f>
        <v>7854.4627958019018</v>
      </c>
      <c r="BN142" s="171"/>
      <c r="BO142" s="164">
        <v>5540.9782326670165</v>
      </c>
      <c r="BP142" s="173">
        <f t="shared" ref="BP142:BP205" si="55">BH142</f>
        <v>476.50833446712045</v>
      </c>
      <c r="BQ142" s="173">
        <v>457.78774245886353</v>
      </c>
      <c r="BR142" s="164">
        <v>2251.8116687525389</v>
      </c>
      <c r="BS142" s="171">
        <v>0</v>
      </c>
      <c r="BT142" s="172">
        <f t="shared" ref="BT142:BT205" si="56">BL142</f>
        <v>-673.34299999999996</v>
      </c>
      <c r="BU142" s="171">
        <f t="shared" ref="BU142:BU205" si="57">SUM(BO142:BT142)</f>
        <v>8053.7429783455382</v>
      </c>
      <c r="BV142" s="171"/>
      <c r="BW142" s="164">
        <v>5442.9858648649897</v>
      </c>
      <c r="BX142" s="173">
        <f t="shared" ref="BX142:BX205" si="58">BP142</f>
        <v>476.50833446712045</v>
      </c>
      <c r="BY142" s="173">
        <v>283.97133272291637</v>
      </c>
      <c r="BZ142" s="164">
        <v>2314.7445768914558</v>
      </c>
      <c r="CA142" s="171">
        <v>0</v>
      </c>
      <c r="CB142" s="172">
        <f t="shared" ref="CB142:CB205" si="59">BT142</f>
        <v>-673.34299999999996</v>
      </c>
      <c r="CC142" s="171">
        <f t="shared" ref="CC142:CC205" si="60">SUM(BW142:CB142)</f>
        <v>7844.8671089464815</v>
      </c>
      <c r="CD142" s="213">
        <v>10719</v>
      </c>
      <c r="CE142" s="210">
        <f t="shared" ref="CE142:CE205" si="61">AN142*1000/CD142</f>
        <v>3865.6678491024923</v>
      </c>
      <c r="CF142" s="164">
        <f t="shared" ref="CF142:CF205" si="62">AW142*1000/CD142</f>
        <v>3739.416597637236</v>
      </c>
      <c r="CG142" s="164">
        <f t="shared" ref="CG142:CG205" si="63">BE142*1000/CD142</f>
        <v>3920.2995611608176</v>
      </c>
      <c r="CH142" s="164">
        <f t="shared" ref="CH142:CH205" si="64">BM142*1000/CD142</f>
        <v>732.76077953185018</v>
      </c>
      <c r="CI142" s="164">
        <f t="shared" ref="CI142:CI205" si="65">BU142*1000/CD142</f>
        <v>751.3520830623695</v>
      </c>
      <c r="CJ142" s="164">
        <f t="shared" ref="CJ142:CJ205" si="66">CC142*1000/CD142</f>
        <v>731.8655759815731</v>
      </c>
      <c r="CK142" s="210">
        <f t="shared" ref="CK142:CK205" si="67">CF142-CE142</f>
        <v>-126.25125146525625</v>
      </c>
      <c r="CL142" s="164">
        <f t="shared" ref="CL142:CL205" si="68">CG142-CF142</f>
        <v>180.88296352358157</v>
      </c>
      <c r="CM142" s="164">
        <f t="shared" ref="CM142:CM205" si="69">CH142-CG142</f>
        <v>-3187.5387816289676</v>
      </c>
      <c r="CN142" s="164">
        <f t="shared" ref="CN142:CN205" si="70">CI142-CH142</f>
        <v>18.591303530519326</v>
      </c>
      <c r="CO142" s="164">
        <f t="shared" ref="CO142:CO205" si="71">CJ142-CI142</f>
        <v>-19.4865070807964</v>
      </c>
    </row>
    <row r="143" spans="1:93" ht="14.4" x14ac:dyDescent="0.3">
      <c r="A143" s="167">
        <v>423</v>
      </c>
      <c r="B143" s="166" t="s">
        <v>510</v>
      </c>
      <c r="C143" s="171"/>
      <c r="D143" s="171"/>
      <c r="E143" s="171"/>
      <c r="F143" s="171"/>
      <c r="G143" s="171"/>
      <c r="H143" s="171">
        <v>21557</v>
      </c>
      <c r="I143" s="171"/>
      <c r="J143" s="171"/>
      <c r="K143" s="171"/>
      <c r="L143" s="171"/>
      <c r="M143" s="171"/>
      <c r="N143" s="171">
        <v>21424</v>
      </c>
      <c r="O143" s="171"/>
      <c r="P143" s="171"/>
      <c r="Q143" s="171"/>
      <c r="R143" s="171"/>
      <c r="S143" s="171"/>
      <c r="T143" s="171">
        <v>20068</v>
      </c>
      <c r="U143" s="171"/>
      <c r="V143" s="171"/>
      <c r="W143" s="171"/>
      <c r="X143" s="171"/>
      <c r="Y143" s="171"/>
      <c r="Z143" s="171">
        <v>19733</v>
      </c>
      <c r="AA143" s="171"/>
      <c r="AB143" s="171"/>
      <c r="AC143" s="171"/>
      <c r="AD143" s="171"/>
      <c r="AE143" s="171"/>
      <c r="AF143" s="171">
        <v>20637</v>
      </c>
      <c r="AG143" s="171"/>
      <c r="AH143" s="175">
        <v>22688.901676096597</v>
      </c>
      <c r="AI143" s="173"/>
      <c r="AJ143" s="172">
        <v>388.1988072740059</v>
      </c>
      <c r="AK143" s="173">
        <v>6652.3669532496424</v>
      </c>
      <c r="AL143" s="171">
        <v>0</v>
      </c>
      <c r="AM143" s="172">
        <v>-1319.941</v>
      </c>
      <c r="AN143" s="171">
        <f t="shared" si="49"/>
        <v>28409.526436620246</v>
      </c>
      <c r="AP143" s="171"/>
      <c r="AQ143" s="175">
        <v>18957.494773529441</v>
      </c>
      <c r="AR143" s="173"/>
      <c r="AS143" s="172">
        <v>-301.76498405505492</v>
      </c>
      <c r="AT143" s="174">
        <v>7211.5139194804251</v>
      </c>
      <c r="AU143" s="171">
        <v>0</v>
      </c>
      <c r="AV143" s="172">
        <v>-2645.3609999999999</v>
      </c>
      <c r="AW143" s="171">
        <f t="shared" si="50"/>
        <v>23221.88270895481</v>
      </c>
      <c r="AX143" s="171"/>
      <c r="AY143" s="164">
        <v>20364.446419112304</v>
      </c>
      <c r="AZ143" s="173"/>
      <c r="BA143" s="164">
        <v>-93.450142330207484</v>
      </c>
      <c r="BB143" s="164">
        <v>7934.4915333570816</v>
      </c>
      <c r="BC143" s="171">
        <v>0</v>
      </c>
      <c r="BD143" s="172">
        <f t="shared" si="51"/>
        <v>-2645.3609999999999</v>
      </c>
      <c r="BE143" s="171">
        <f t="shared" si="52"/>
        <v>25560.12681013918</v>
      </c>
      <c r="BF143" s="171"/>
      <c r="BG143" s="164">
        <v>15102.071746988178</v>
      </c>
      <c r="BH143" s="173">
        <v>-1365.3117305056733</v>
      </c>
      <c r="BI143" s="173">
        <v>-1670.5751265578701</v>
      </c>
      <c r="BJ143" s="164">
        <v>2519.6609315967867</v>
      </c>
      <c r="BK143" s="171">
        <v>0</v>
      </c>
      <c r="BL143" s="172">
        <f t="shared" si="53"/>
        <v>-2645.3609999999999</v>
      </c>
      <c r="BM143" s="171">
        <f t="shared" si="54"/>
        <v>11940.484821521422</v>
      </c>
      <c r="BN143" s="171"/>
      <c r="BO143" s="164">
        <v>15402.582927693811</v>
      </c>
      <c r="BP143" s="173">
        <f t="shared" si="55"/>
        <v>-1365.3117305056733</v>
      </c>
      <c r="BQ143" s="173">
        <v>-1391.838573296181</v>
      </c>
      <c r="BR143" s="164">
        <v>2600.5817397929727</v>
      </c>
      <c r="BS143" s="171">
        <v>0</v>
      </c>
      <c r="BT143" s="172">
        <f t="shared" si="56"/>
        <v>-2645.3609999999999</v>
      </c>
      <c r="BU143" s="171">
        <f t="shared" si="57"/>
        <v>12600.653363684931</v>
      </c>
      <c r="BV143" s="171"/>
      <c r="BW143" s="164">
        <v>16140.228597167563</v>
      </c>
      <c r="BX143" s="173">
        <f t="shared" si="58"/>
        <v>-1365.3117305056733</v>
      </c>
      <c r="BY143" s="173">
        <v>-1114.1406696242334</v>
      </c>
      <c r="BZ143" s="164">
        <v>2695.1722206275144</v>
      </c>
      <c r="CA143" s="171">
        <v>0</v>
      </c>
      <c r="CB143" s="172">
        <f t="shared" si="59"/>
        <v>-2645.3609999999999</v>
      </c>
      <c r="CC143" s="171">
        <f t="shared" si="60"/>
        <v>13710.587417665171</v>
      </c>
      <c r="CD143" s="213">
        <v>20146</v>
      </c>
      <c r="CE143" s="210">
        <f t="shared" si="61"/>
        <v>1410.1819932800679</v>
      </c>
      <c r="CF143" s="164">
        <f t="shared" si="62"/>
        <v>1152.6795745535001</v>
      </c>
      <c r="CG143" s="164">
        <f t="shared" si="63"/>
        <v>1268.7445056159625</v>
      </c>
      <c r="CH143" s="164">
        <f t="shared" si="64"/>
        <v>592.69754896860036</v>
      </c>
      <c r="CI143" s="164">
        <f t="shared" si="65"/>
        <v>625.4667608301861</v>
      </c>
      <c r="CJ143" s="164">
        <f t="shared" si="66"/>
        <v>680.56127358608012</v>
      </c>
      <c r="CK143" s="210">
        <f t="shared" si="67"/>
        <v>-257.50241872656784</v>
      </c>
      <c r="CL143" s="164">
        <f t="shared" si="68"/>
        <v>116.06493106246239</v>
      </c>
      <c r="CM143" s="164">
        <f t="shared" si="69"/>
        <v>-676.04695664736209</v>
      </c>
      <c r="CN143" s="164">
        <f t="shared" si="70"/>
        <v>32.769211861585745</v>
      </c>
      <c r="CO143" s="164">
        <f t="shared" si="71"/>
        <v>55.094512755894016</v>
      </c>
    </row>
    <row r="144" spans="1:93" ht="14.4" x14ac:dyDescent="0.3">
      <c r="A144" s="167">
        <v>425</v>
      </c>
      <c r="B144" s="166" t="s">
        <v>509</v>
      </c>
      <c r="C144" s="171"/>
      <c r="D144" s="171"/>
      <c r="E144" s="171"/>
      <c r="F144" s="171"/>
      <c r="G144" s="171"/>
      <c r="H144" s="171">
        <v>23958</v>
      </c>
      <c r="I144" s="171"/>
      <c r="J144" s="171"/>
      <c r="K144" s="171"/>
      <c r="L144" s="171"/>
      <c r="M144" s="171"/>
      <c r="N144" s="171">
        <v>25231</v>
      </c>
      <c r="O144" s="171"/>
      <c r="P144" s="171"/>
      <c r="Q144" s="171"/>
      <c r="R144" s="171"/>
      <c r="S144" s="171"/>
      <c r="T144" s="171">
        <v>25236</v>
      </c>
      <c r="U144" s="171"/>
      <c r="V144" s="171"/>
      <c r="W144" s="171"/>
      <c r="X144" s="171"/>
      <c r="Y144" s="171"/>
      <c r="Z144" s="171">
        <v>24187</v>
      </c>
      <c r="AA144" s="171"/>
      <c r="AB144" s="171"/>
      <c r="AC144" s="171"/>
      <c r="AD144" s="171"/>
      <c r="AE144" s="171"/>
      <c r="AF144" s="171">
        <v>24598</v>
      </c>
      <c r="AG144" s="171"/>
      <c r="AH144" s="175">
        <v>25404.055037764741</v>
      </c>
      <c r="AI144" s="173"/>
      <c r="AJ144" s="172">
        <v>167.13999872375072</v>
      </c>
      <c r="AK144" s="173">
        <v>3092.2822002287285</v>
      </c>
      <c r="AL144" s="171">
        <v>0</v>
      </c>
      <c r="AM144" s="172">
        <v>361.82</v>
      </c>
      <c r="AN144" s="171">
        <f t="shared" si="49"/>
        <v>29025.297236717219</v>
      </c>
      <c r="AP144" s="171"/>
      <c r="AQ144" s="175">
        <v>23517.369297770896</v>
      </c>
      <c r="AR144" s="173"/>
      <c r="AS144" s="172">
        <v>-130.47044734912791</v>
      </c>
      <c r="AT144" s="174">
        <v>3357.5092190660234</v>
      </c>
      <c r="AU144" s="171">
        <v>0</v>
      </c>
      <c r="AV144" s="172">
        <v>-208.72399999999999</v>
      </c>
      <c r="AW144" s="171">
        <f t="shared" si="50"/>
        <v>26535.684069487794</v>
      </c>
      <c r="AX144" s="171"/>
      <c r="AY144" s="164">
        <v>24688.631523911077</v>
      </c>
      <c r="AZ144" s="173"/>
      <c r="BA144" s="164">
        <v>-40.542917427118304</v>
      </c>
      <c r="BB144" s="164">
        <v>3678.6234486802728</v>
      </c>
      <c r="BC144" s="171">
        <v>0</v>
      </c>
      <c r="BD144" s="172">
        <f t="shared" si="51"/>
        <v>-208.72399999999999</v>
      </c>
      <c r="BE144" s="171">
        <f t="shared" si="52"/>
        <v>28117.988055164231</v>
      </c>
      <c r="BF144" s="171"/>
      <c r="BG144" s="164">
        <v>20852.120035285756</v>
      </c>
      <c r="BH144" s="173">
        <v>597.32694160478604</v>
      </c>
      <c r="BI144" s="173">
        <v>-679.25092131961139</v>
      </c>
      <c r="BJ144" s="164">
        <v>1161.6400745441792</v>
      </c>
      <c r="BK144" s="171">
        <v>0</v>
      </c>
      <c r="BL144" s="172">
        <f t="shared" si="53"/>
        <v>-208.72399999999999</v>
      </c>
      <c r="BM144" s="171">
        <f t="shared" si="54"/>
        <v>21723.112130115111</v>
      </c>
      <c r="BN144" s="171"/>
      <c r="BO144" s="164">
        <v>20761.348225546015</v>
      </c>
      <c r="BP144" s="173">
        <f t="shared" si="55"/>
        <v>597.32694160478604</v>
      </c>
      <c r="BQ144" s="173">
        <v>-537.59973337693395</v>
      </c>
      <c r="BR144" s="164">
        <v>1202.6753757441143</v>
      </c>
      <c r="BS144" s="171">
        <v>0</v>
      </c>
      <c r="BT144" s="172">
        <f t="shared" si="56"/>
        <v>-208.72399999999999</v>
      </c>
      <c r="BU144" s="171">
        <f t="shared" si="57"/>
        <v>21815.026809517985</v>
      </c>
      <c r="BV144" s="171"/>
      <c r="BW144" s="164">
        <v>20812.795394740944</v>
      </c>
      <c r="BX144" s="173">
        <f t="shared" si="58"/>
        <v>597.32694160478604</v>
      </c>
      <c r="BY144" s="173">
        <v>-396.47637698889656</v>
      </c>
      <c r="BZ144" s="164">
        <v>1247.7511840976019</v>
      </c>
      <c r="CA144" s="171">
        <v>0</v>
      </c>
      <c r="CB144" s="172">
        <f t="shared" si="59"/>
        <v>-208.72399999999999</v>
      </c>
      <c r="CC144" s="171">
        <f t="shared" si="60"/>
        <v>22052.673143454438</v>
      </c>
      <c r="CD144" s="213">
        <v>10238</v>
      </c>
      <c r="CE144" s="210">
        <f t="shared" si="61"/>
        <v>2835.0554050319615</v>
      </c>
      <c r="CF144" s="164">
        <f t="shared" si="62"/>
        <v>2591.8816242906619</v>
      </c>
      <c r="CG144" s="164">
        <f t="shared" si="63"/>
        <v>2746.4336838410068</v>
      </c>
      <c r="CH144" s="164">
        <f t="shared" si="64"/>
        <v>2121.8120853794794</v>
      </c>
      <c r="CI144" s="164">
        <f t="shared" si="65"/>
        <v>2130.7898817657733</v>
      </c>
      <c r="CJ144" s="164">
        <f t="shared" si="66"/>
        <v>2154.0020651938307</v>
      </c>
      <c r="CK144" s="210">
        <f t="shared" si="67"/>
        <v>-243.17378074129965</v>
      </c>
      <c r="CL144" s="164">
        <f t="shared" si="68"/>
        <v>154.55205955034489</v>
      </c>
      <c r="CM144" s="164">
        <f t="shared" si="69"/>
        <v>-624.62159846152736</v>
      </c>
      <c r="CN144" s="164">
        <f t="shared" si="70"/>
        <v>8.9777963862939032</v>
      </c>
      <c r="CO144" s="164">
        <f t="shared" si="71"/>
        <v>23.212183428057415</v>
      </c>
    </row>
    <row r="145" spans="1:93" ht="14.4" x14ac:dyDescent="0.3">
      <c r="A145" s="167">
        <v>426</v>
      </c>
      <c r="B145" s="166" t="s">
        <v>508</v>
      </c>
      <c r="C145" s="171"/>
      <c r="D145" s="171"/>
      <c r="E145" s="171"/>
      <c r="F145" s="171"/>
      <c r="G145" s="171"/>
      <c r="H145" s="171">
        <v>25800</v>
      </c>
      <c r="I145" s="171"/>
      <c r="J145" s="171"/>
      <c r="K145" s="171"/>
      <c r="L145" s="171"/>
      <c r="M145" s="171"/>
      <c r="N145" s="171">
        <v>27616</v>
      </c>
      <c r="O145" s="171"/>
      <c r="P145" s="171"/>
      <c r="Q145" s="171"/>
      <c r="R145" s="171"/>
      <c r="S145" s="171"/>
      <c r="T145" s="171">
        <v>27180</v>
      </c>
      <c r="U145" s="171"/>
      <c r="V145" s="171"/>
      <c r="W145" s="171"/>
      <c r="X145" s="171"/>
      <c r="Y145" s="171"/>
      <c r="Z145" s="171">
        <v>26970</v>
      </c>
      <c r="AA145" s="171"/>
      <c r="AB145" s="171"/>
      <c r="AC145" s="171"/>
      <c r="AD145" s="171"/>
      <c r="AE145" s="171"/>
      <c r="AF145" s="171">
        <v>26533</v>
      </c>
      <c r="AG145" s="171"/>
      <c r="AH145" s="175">
        <v>27593.84059301754</v>
      </c>
      <c r="AI145" s="173"/>
      <c r="AJ145" s="172">
        <v>202.03306595289533</v>
      </c>
      <c r="AK145" s="173">
        <v>5681.7379030884622</v>
      </c>
      <c r="AL145" s="171">
        <v>0</v>
      </c>
      <c r="AM145" s="172">
        <v>-2610.931</v>
      </c>
      <c r="AN145" s="171">
        <f t="shared" si="49"/>
        <v>30866.680562058897</v>
      </c>
      <c r="AP145" s="171"/>
      <c r="AQ145" s="175">
        <v>26323.101410650303</v>
      </c>
      <c r="AR145" s="173"/>
      <c r="AS145" s="172">
        <v>-157.50411340095388</v>
      </c>
      <c r="AT145" s="174">
        <v>6100.7469160779629</v>
      </c>
      <c r="AU145" s="171">
        <v>0</v>
      </c>
      <c r="AV145" s="172">
        <v>-2767.0920000000001</v>
      </c>
      <c r="AW145" s="171">
        <f t="shared" si="50"/>
        <v>29499.252213327309</v>
      </c>
      <c r="AX145" s="171"/>
      <c r="AY145" s="164">
        <v>27290.218315386821</v>
      </c>
      <c r="AZ145" s="173"/>
      <c r="BA145" s="164">
        <v>-48.823381271640621</v>
      </c>
      <c r="BB145" s="164">
        <v>6641.7722784014586</v>
      </c>
      <c r="BC145" s="171">
        <v>0</v>
      </c>
      <c r="BD145" s="172">
        <f t="shared" si="51"/>
        <v>-2767.0920000000001</v>
      </c>
      <c r="BE145" s="171">
        <f t="shared" si="52"/>
        <v>31116.075212516636</v>
      </c>
      <c r="BF145" s="171"/>
      <c r="BG145" s="164">
        <v>10330.736864957698</v>
      </c>
      <c r="BH145" s="173">
        <v>334.4982633697403</v>
      </c>
      <c r="BI145" s="173">
        <v>169.80639141563373</v>
      </c>
      <c r="BJ145" s="164">
        <v>2113.0573328133255</v>
      </c>
      <c r="BK145" s="171">
        <v>0</v>
      </c>
      <c r="BL145" s="172">
        <f t="shared" si="53"/>
        <v>-2767.0920000000001</v>
      </c>
      <c r="BM145" s="171">
        <f t="shared" si="54"/>
        <v>10181.006852556397</v>
      </c>
      <c r="BN145" s="171"/>
      <c r="BO145" s="164">
        <v>9700.9187057379058</v>
      </c>
      <c r="BP145" s="173">
        <f t="shared" si="55"/>
        <v>334.4982633697403</v>
      </c>
      <c r="BQ145" s="173">
        <v>35.258210119269819</v>
      </c>
      <c r="BR145" s="164">
        <v>2177.5611205940545</v>
      </c>
      <c r="BS145" s="171">
        <v>0</v>
      </c>
      <c r="BT145" s="172">
        <f t="shared" si="56"/>
        <v>-2767.0920000000001</v>
      </c>
      <c r="BU145" s="171">
        <f t="shared" si="57"/>
        <v>9481.1442998209695</v>
      </c>
      <c r="BV145" s="171"/>
      <c r="BW145" s="164">
        <v>9395.2965150430009</v>
      </c>
      <c r="BX145" s="173">
        <f t="shared" si="58"/>
        <v>334.4982633697403</v>
      </c>
      <c r="BY145" s="173">
        <v>20.676744649267981</v>
      </c>
      <c r="BZ145" s="164">
        <v>2249.206830365018</v>
      </c>
      <c r="CA145" s="171">
        <v>0</v>
      </c>
      <c r="CB145" s="172">
        <f t="shared" si="59"/>
        <v>-2767.0920000000001</v>
      </c>
      <c r="CC145" s="171">
        <f t="shared" si="60"/>
        <v>9232.5863534270266</v>
      </c>
      <c r="CD145" s="213">
        <v>11994</v>
      </c>
      <c r="CE145" s="210">
        <f t="shared" si="61"/>
        <v>2573.5101352391944</v>
      </c>
      <c r="CF145" s="164">
        <f t="shared" si="62"/>
        <v>2459.5007681613561</v>
      </c>
      <c r="CG145" s="164">
        <f t="shared" si="63"/>
        <v>2594.3034194194292</v>
      </c>
      <c r="CH145" s="164">
        <f t="shared" si="64"/>
        <v>848.84165854230423</v>
      </c>
      <c r="CI145" s="164">
        <f t="shared" si="65"/>
        <v>790.49060362022419</v>
      </c>
      <c r="CJ145" s="164">
        <f t="shared" si="66"/>
        <v>769.76707965874823</v>
      </c>
      <c r="CK145" s="210">
        <f t="shared" si="67"/>
        <v>-114.00936707783831</v>
      </c>
      <c r="CL145" s="164">
        <f t="shared" si="68"/>
        <v>134.80265125807318</v>
      </c>
      <c r="CM145" s="164">
        <f t="shared" si="69"/>
        <v>-1745.461760877125</v>
      </c>
      <c r="CN145" s="164">
        <f t="shared" si="70"/>
        <v>-58.351054922080039</v>
      </c>
      <c r="CO145" s="164">
        <f t="shared" si="71"/>
        <v>-20.723523961475962</v>
      </c>
    </row>
    <row r="146" spans="1:93" ht="14.4" x14ac:dyDescent="0.3">
      <c r="A146" s="167">
        <v>430</v>
      </c>
      <c r="B146" s="166" t="s">
        <v>507</v>
      </c>
      <c r="C146" s="171"/>
      <c r="D146" s="171"/>
      <c r="E146" s="171"/>
      <c r="F146" s="171"/>
      <c r="G146" s="171"/>
      <c r="H146" s="171">
        <v>41807</v>
      </c>
      <c r="I146" s="171"/>
      <c r="J146" s="171"/>
      <c r="K146" s="171"/>
      <c r="L146" s="171"/>
      <c r="M146" s="171"/>
      <c r="N146" s="171">
        <v>43827</v>
      </c>
      <c r="O146" s="171"/>
      <c r="P146" s="171"/>
      <c r="Q146" s="171"/>
      <c r="R146" s="171"/>
      <c r="S146" s="171"/>
      <c r="T146" s="171">
        <v>42353</v>
      </c>
      <c r="U146" s="171"/>
      <c r="V146" s="171"/>
      <c r="W146" s="171"/>
      <c r="X146" s="171"/>
      <c r="Y146" s="171"/>
      <c r="Z146" s="171">
        <v>40940</v>
      </c>
      <c r="AA146" s="171"/>
      <c r="AB146" s="171"/>
      <c r="AC146" s="171"/>
      <c r="AD146" s="171"/>
      <c r="AE146" s="171"/>
      <c r="AF146" s="171">
        <v>40945</v>
      </c>
      <c r="AG146" s="171"/>
      <c r="AH146" s="175">
        <v>39954.92247458257</v>
      </c>
      <c r="AI146" s="173"/>
      <c r="AJ146" s="172">
        <v>270.58907356612667</v>
      </c>
      <c r="AK146" s="173">
        <v>8518.7078129763377</v>
      </c>
      <c r="AL146" s="171">
        <v>1000</v>
      </c>
      <c r="AM146" s="172">
        <v>-2279.7730000000001</v>
      </c>
      <c r="AN146" s="171">
        <f t="shared" si="49"/>
        <v>47464.446361125032</v>
      </c>
      <c r="AP146" s="171"/>
      <c r="AQ146" s="175">
        <v>38243.217579381955</v>
      </c>
      <c r="AR146" s="173"/>
      <c r="AS146" s="172">
        <v>-209.72835107251205</v>
      </c>
      <c r="AT146" s="174">
        <v>9104.331845885401</v>
      </c>
      <c r="AU146" s="171">
        <v>0</v>
      </c>
      <c r="AV146" s="172">
        <v>-2247.1930000000002</v>
      </c>
      <c r="AW146" s="171">
        <f t="shared" si="50"/>
        <v>44890.628074194843</v>
      </c>
      <c r="AX146" s="171"/>
      <c r="AY146" s="164">
        <v>40258.418768061529</v>
      </c>
      <c r="AZ146" s="173"/>
      <c r="BA146" s="164">
        <v>-64.667679546538665</v>
      </c>
      <c r="BB146" s="164">
        <v>9886.2376713881349</v>
      </c>
      <c r="BC146" s="171">
        <v>0</v>
      </c>
      <c r="BD146" s="172">
        <f t="shared" si="51"/>
        <v>-2247.1930000000002</v>
      </c>
      <c r="BE146" s="171">
        <f t="shared" si="52"/>
        <v>47832.795759903122</v>
      </c>
      <c r="BF146" s="171"/>
      <c r="BG146" s="164">
        <v>7870.2616799247708</v>
      </c>
      <c r="BH146" s="173">
        <v>3092.7476482880106</v>
      </c>
      <c r="BI146" s="173">
        <v>1947.5483442165166</v>
      </c>
      <c r="BJ146" s="164">
        <v>3134.8134965800095</v>
      </c>
      <c r="BK146" s="171">
        <v>0</v>
      </c>
      <c r="BL146" s="172">
        <f t="shared" si="53"/>
        <v>-2247.1930000000002</v>
      </c>
      <c r="BM146" s="171">
        <f t="shared" si="54"/>
        <v>13798.178169009308</v>
      </c>
      <c r="BN146" s="171"/>
      <c r="BO146" s="164">
        <v>7473.8544539726563</v>
      </c>
      <c r="BP146" s="173">
        <f t="shared" si="55"/>
        <v>3092.7476482880106</v>
      </c>
      <c r="BQ146" s="173">
        <v>1692.6393223231803</v>
      </c>
      <c r="BR146" s="164">
        <v>3221.4755837520279</v>
      </c>
      <c r="BS146" s="171">
        <v>0</v>
      </c>
      <c r="BT146" s="172">
        <f t="shared" si="56"/>
        <v>-2247.1930000000002</v>
      </c>
      <c r="BU146" s="171">
        <f t="shared" si="57"/>
        <v>13233.524008335877</v>
      </c>
      <c r="BV146" s="171"/>
      <c r="BW146" s="164">
        <v>7334.4552181263334</v>
      </c>
      <c r="BX146" s="173">
        <f t="shared" si="58"/>
        <v>3092.7476482880106</v>
      </c>
      <c r="BY146" s="173">
        <v>1436.9172604204014</v>
      </c>
      <c r="BZ146" s="164">
        <v>3319.2896873322752</v>
      </c>
      <c r="CA146" s="171">
        <v>0</v>
      </c>
      <c r="CB146" s="172">
        <f t="shared" si="59"/>
        <v>-2247.1930000000002</v>
      </c>
      <c r="CC146" s="171">
        <f t="shared" si="60"/>
        <v>12936.216814167019</v>
      </c>
      <c r="CD146" s="213">
        <v>15770</v>
      </c>
      <c r="CE146" s="210">
        <f t="shared" si="61"/>
        <v>3009.7936817454047</v>
      </c>
      <c r="CF146" s="164">
        <f t="shared" si="62"/>
        <v>2846.5838981734205</v>
      </c>
      <c r="CG146" s="164">
        <f t="shared" si="63"/>
        <v>3033.1512847116751</v>
      </c>
      <c r="CH146" s="164">
        <f t="shared" si="64"/>
        <v>874.96373931574567</v>
      </c>
      <c r="CI146" s="164">
        <f t="shared" si="65"/>
        <v>839.15814891159653</v>
      </c>
      <c r="CJ146" s="164">
        <f t="shared" si="66"/>
        <v>820.30544160856175</v>
      </c>
      <c r="CK146" s="210">
        <f t="shared" si="67"/>
        <v>-163.20978357198419</v>
      </c>
      <c r="CL146" s="164">
        <f t="shared" si="68"/>
        <v>186.5673865382546</v>
      </c>
      <c r="CM146" s="164">
        <f t="shared" si="69"/>
        <v>-2158.1875453959292</v>
      </c>
      <c r="CN146" s="164">
        <f t="shared" si="70"/>
        <v>-35.805590404149143</v>
      </c>
      <c r="CO146" s="164">
        <f t="shared" si="71"/>
        <v>-18.852707303034776</v>
      </c>
    </row>
    <row r="147" spans="1:93" ht="14.4" x14ac:dyDescent="0.3">
      <c r="A147" s="167">
        <v>433</v>
      </c>
      <c r="B147" s="166" t="s">
        <v>506</v>
      </c>
      <c r="C147" s="171"/>
      <c r="D147" s="171"/>
      <c r="E147" s="171"/>
      <c r="F147" s="171"/>
      <c r="G147" s="171"/>
      <c r="H147" s="171">
        <v>15244</v>
      </c>
      <c r="I147" s="171"/>
      <c r="J147" s="171"/>
      <c r="K147" s="171"/>
      <c r="L147" s="171"/>
      <c r="M147" s="171"/>
      <c r="N147" s="171">
        <v>15986</v>
      </c>
      <c r="O147" s="171"/>
      <c r="P147" s="171"/>
      <c r="Q147" s="171"/>
      <c r="R147" s="171"/>
      <c r="S147" s="171"/>
      <c r="T147" s="171">
        <v>15862</v>
      </c>
      <c r="U147" s="171"/>
      <c r="V147" s="171"/>
      <c r="W147" s="171"/>
      <c r="X147" s="171"/>
      <c r="Y147" s="171"/>
      <c r="Z147" s="171">
        <v>15422</v>
      </c>
      <c r="AA147" s="171"/>
      <c r="AB147" s="171"/>
      <c r="AC147" s="171"/>
      <c r="AD147" s="171"/>
      <c r="AE147" s="171"/>
      <c r="AF147" s="171">
        <v>16124</v>
      </c>
      <c r="AG147" s="171"/>
      <c r="AH147" s="175">
        <v>15608.834648873575</v>
      </c>
      <c r="AI147" s="173"/>
      <c r="AJ147" s="172">
        <v>140.02321466948615</v>
      </c>
      <c r="AK147" s="173">
        <v>3830.8572262166272</v>
      </c>
      <c r="AL147" s="171">
        <v>0</v>
      </c>
      <c r="AM147" s="172">
        <v>-843.79399999999998</v>
      </c>
      <c r="AN147" s="171">
        <f t="shared" si="49"/>
        <v>18735.921089759686</v>
      </c>
      <c r="AP147" s="171"/>
      <c r="AQ147" s="175">
        <v>14191.711392883881</v>
      </c>
      <c r="AR147" s="173"/>
      <c r="AS147" s="172">
        <v>-108.65027807595045</v>
      </c>
      <c r="AT147" s="174">
        <v>4115.4983481359704</v>
      </c>
      <c r="AU147" s="171">
        <v>0</v>
      </c>
      <c r="AV147" s="172">
        <v>-901.68100000000004</v>
      </c>
      <c r="AW147" s="171">
        <f t="shared" si="50"/>
        <v>17296.8784629439</v>
      </c>
      <c r="AX147" s="171"/>
      <c r="AY147" s="164">
        <v>14471.427836125051</v>
      </c>
      <c r="AZ147" s="173"/>
      <c r="BA147" s="164">
        <v>-33.53450724095736</v>
      </c>
      <c r="BB147" s="164">
        <v>4482.3852544335541</v>
      </c>
      <c r="BC147" s="171">
        <v>0</v>
      </c>
      <c r="BD147" s="172">
        <f t="shared" si="51"/>
        <v>-901.68100000000004</v>
      </c>
      <c r="BE147" s="171">
        <f t="shared" si="52"/>
        <v>18018.597583317645</v>
      </c>
      <c r="BF147" s="171"/>
      <c r="BG147" s="164">
        <v>4742.9385856837607</v>
      </c>
      <c r="BH147" s="173">
        <v>1171.0693758253954</v>
      </c>
      <c r="BI147" s="173">
        <v>926.29318138895428</v>
      </c>
      <c r="BJ147" s="164">
        <v>1423.3702578748121</v>
      </c>
      <c r="BK147" s="171">
        <v>0</v>
      </c>
      <c r="BL147" s="172">
        <f t="shared" si="53"/>
        <v>-901.68100000000004</v>
      </c>
      <c r="BM147" s="171">
        <f t="shared" si="54"/>
        <v>7361.9904007729219</v>
      </c>
      <c r="BN147" s="171"/>
      <c r="BO147" s="164">
        <v>4324.7216136773395</v>
      </c>
      <c r="BP147" s="173">
        <f t="shared" si="55"/>
        <v>1171.0693758253954</v>
      </c>
      <c r="BQ147" s="173">
        <v>799.35592400605174</v>
      </c>
      <c r="BR147" s="164">
        <v>1465.9982329091374</v>
      </c>
      <c r="BS147" s="171">
        <v>0</v>
      </c>
      <c r="BT147" s="172">
        <f t="shared" si="56"/>
        <v>-901.68100000000004</v>
      </c>
      <c r="BU147" s="171">
        <f t="shared" si="57"/>
        <v>6859.464146417924</v>
      </c>
      <c r="BV147" s="171"/>
      <c r="BW147" s="164">
        <v>3705.2649682722222</v>
      </c>
      <c r="BX147" s="173">
        <f t="shared" si="58"/>
        <v>1171.0693758253954</v>
      </c>
      <c r="BY147" s="173">
        <v>672.01379641426217</v>
      </c>
      <c r="BZ147" s="164">
        <v>1513.7614798475718</v>
      </c>
      <c r="CA147" s="171">
        <v>0</v>
      </c>
      <c r="CB147" s="172">
        <f t="shared" si="59"/>
        <v>-901.68100000000004</v>
      </c>
      <c r="CC147" s="171">
        <f t="shared" si="60"/>
        <v>6160.4286203594511</v>
      </c>
      <c r="CD147" s="213">
        <v>7853</v>
      </c>
      <c r="CE147" s="210">
        <f t="shared" si="61"/>
        <v>2385.8297580236449</v>
      </c>
      <c r="CF147" s="164">
        <f t="shared" si="62"/>
        <v>2202.5822568373742</v>
      </c>
      <c r="CG147" s="164">
        <f t="shared" si="63"/>
        <v>2294.4858758840755</v>
      </c>
      <c r="CH147" s="164">
        <f t="shared" si="64"/>
        <v>937.47490141002447</v>
      </c>
      <c r="CI147" s="164">
        <f t="shared" si="65"/>
        <v>873.48327345191956</v>
      </c>
      <c r="CJ147" s="164">
        <f t="shared" si="66"/>
        <v>784.46818035902857</v>
      </c>
      <c r="CK147" s="210">
        <f t="shared" si="67"/>
        <v>-183.24750118627071</v>
      </c>
      <c r="CL147" s="164">
        <f t="shared" si="68"/>
        <v>91.903619046701351</v>
      </c>
      <c r="CM147" s="164">
        <f t="shared" si="69"/>
        <v>-1357.0109744740512</v>
      </c>
      <c r="CN147" s="164">
        <f t="shared" si="70"/>
        <v>-63.991627958104914</v>
      </c>
      <c r="CO147" s="164">
        <f t="shared" si="71"/>
        <v>-89.015093092890993</v>
      </c>
    </row>
    <row r="148" spans="1:93" ht="14.4" x14ac:dyDescent="0.3">
      <c r="A148" s="167">
        <v>434</v>
      </c>
      <c r="B148" s="166" t="s">
        <v>505</v>
      </c>
      <c r="C148" s="171"/>
      <c r="D148" s="171"/>
      <c r="E148" s="171"/>
      <c r="F148" s="171"/>
      <c r="G148" s="171"/>
      <c r="H148" s="171">
        <v>24700</v>
      </c>
      <c r="I148" s="171"/>
      <c r="J148" s="171"/>
      <c r="K148" s="171"/>
      <c r="L148" s="171"/>
      <c r="M148" s="171"/>
      <c r="N148" s="171">
        <v>26174</v>
      </c>
      <c r="O148" s="171"/>
      <c r="P148" s="171"/>
      <c r="Q148" s="171"/>
      <c r="R148" s="171"/>
      <c r="S148" s="171"/>
      <c r="T148" s="171">
        <v>25227</v>
      </c>
      <c r="U148" s="171"/>
      <c r="V148" s="171"/>
      <c r="W148" s="171"/>
      <c r="X148" s="171"/>
      <c r="Y148" s="171"/>
      <c r="Z148" s="171">
        <v>24358</v>
      </c>
      <c r="AA148" s="171"/>
      <c r="AB148" s="171"/>
      <c r="AC148" s="171"/>
      <c r="AD148" s="171"/>
      <c r="AE148" s="171"/>
      <c r="AF148" s="171">
        <v>24859</v>
      </c>
      <c r="AG148" s="171"/>
      <c r="AH148" s="175">
        <v>26131.028719630183</v>
      </c>
      <c r="AI148" s="173"/>
      <c r="AJ148" s="172">
        <v>294.47704545694677</v>
      </c>
      <c r="AK148" s="173">
        <v>6892.6832845201216</v>
      </c>
      <c r="AL148" s="171">
        <v>1200</v>
      </c>
      <c r="AM148" s="172">
        <v>-1026.992</v>
      </c>
      <c r="AN148" s="171">
        <f t="shared" si="49"/>
        <v>33491.197049607254</v>
      </c>
      <c r="AP148" s="171"/>
      <c r="AQ148" s="175">
        <v>25892.921321599322</v>
      </c>
      <c r="AR148" s="173"/>
      <c r="AS148" s="172">
        <v>-228.9692639530424</v>
      </c>
      <c r="AT148" s="174">
        <v>7397.254580187252</v>
      </c>
      <c r="AU148" s="171">
        <v>0</v>
      </c>
      <c r="AV148" s="172">
        <v>-1084.3969999999999</v>
      </c>
      <c r="AW148" s="171">
        <f t="shared" si="50"/>
        <v>31976.809637833529</v>
      </c>
      <c r="AX148" s="171"/>
      <c r="AY148" s="164">
        <v>27560.316001716317</v>
      </c>
      <c r="AZ148" s="173"/>
      <c r="BA148" s="164">
        <v>-70.409232180485731</v>
      </c>
      <c r="BB148" s="164">
        <v>8057.5367814497004</v>
      </c>
      <c r="BC148" s="171">
        <v>0</v>
      </c>
      <c r="BD148" s="172">
        <f t="shared" si="51"/>
        <v>-1084.3969999999999</v>
      </c>
      <c r="BE148" s="171">
        <f t="shared" si="52"/>
        <v>34463.046550985535</v>
      </c>
      <c r="BF148" s="171"/>
      <c r="BG148" s="164">
        <v>5135.6363995540742</v>
      </c>
      <c r="BH148" s="173">
        <v>1074.059791982485</v>
      </c>
      <c r="BI148" s="173">
        <v>724.35125672300637</v>
      </c>
      <c r="BJ148" s="164">
        <v>2551.3848064697254</v>
      </c>
      <c r="BK148" s="171">
        <v>0</v>
      </c>
      <c r="BL148" s="172">
        <f t="shared" si="53"/>
        <v>-1084.3969999999999</v>
      </c>
      <c r="BM148" s="171">
        <f t="shared" si="54"/>
        <v>8401.0352547292896</v>
      </c>
      <c r="BN148" s="171"/>
      <c r="BO148" s="164">
        <v>4577.466214768564</v>
      </c>
      <c r="BP148" s="173">
        <f t="shared" si="55"/>
        <v>1074.059791982485</v>
      </c>
      <c r="BQ148" s="173">
        <v>486.01051304404297</v>
      </c>
      <c r="BR148" s="164">
        <v>2627.5092528617934</v>
      </c>
      <c r="BS148" s="171">
        <v>0</v>
      </c>
      <c r="BT148" s="172">
        <f t="shared" si="56"/>
        <v>-1084.3969999999999</v>
      </c>
      <c r="BU148" s="171">
        <f t="shared" si="57"/>
        <v>7680.6487726568857</v>
      </c>
      <c r="BV148" s="171"/>
      <c r="BW148" s="164">
        <v>4174.6248696827333</v>
      </c>
      <c r="BX148" s="173">
        <f t="shared" si="58"/>
        <v>1074.059791982485</v>
      </c>
      <c r="BY148" s="173">
        <v>246.90957437844543</v>
      </c>
      <c r="BZ148" s="164">
        <v>2712.8862598338965</v>
      </c>
      <c r="CA148" s="171">
        <v>0</v>
      </c>
      <c r="CB148" s="172">
        <f t="shared" si="59"/>
        <v>-1084.3969999999999</v>
      </c>
      <c r="CC148" s="171">
        <f t="shared" si="60"/>
        <v>7124.0834958775604</v>
      </c>
      <c r="CD148" s="213">
        <v>14745</v>
      </c>
      <c r="CE148" s="210">
        <f t="shared" si="61"/>
        <v>2271.3595828828252</v>
      </c>
      <c r="CF148" s="164">
        <f t="shared" si="62"/>
        <v>2168.6544345767061</v>
      </c>
      <c r="CG148" s="164">
        <f t="shared" si="63"/>
        <v>2337.2700271946787</v>
      </c>
      <c r="CH148" s="164">
        <f t="shared" si="64"/>
        <v>569.75484942212881</v>
      </c>
      <c r="CI148" s="164">
        <f t="shared" si="65"/>
        <v>520.89852646028385</v>
      </c>
      <c r="CJ148" s="164">
        <f t="shared" si="66"/>
        <v>483.15249209071283</v>
      </c>
      <c r="CK148" s="210">
        <f t="shared" si="67"/>
        <v>-102.7051483061191</v>
      </c>
      <c r="CL148" s="164">
        <f t="shared" si="68"/>
        <v>168.61559261797265</v>
      </c>
      <c r="CM148" s="164">
        <f t="shared" si="69"/>
        <v>-1767.51517777255</v>
      </c>
      <c r="CN148" s="164">
        <f t="shared" si="70"/>
        <v>-48.856322961844967</v>
      </c>
      <c r="CO148" s="164">
        <f t="shared" si="71"/>
        <v>-37.746034369571021</v>
      </c>
    </row>
    <row r="149" spans="1:93" ht="14.4" x14ac:dyDescent="0.3">
      <c r="A149" s="167">
        <v>435</v>
      </c>
      <c r="B149" s="166" t="s">
        <v>504</v>
      </c>
      <c r="C149" s="171"/>
      <c r="D149" s="171"/>
      <c r="E149" s="171"/>
      <c r="F149" s="171"/>
      <c r="G149" s="171"/>
      <c r="H149" s="171">
        <v>3051</v>
      </c>
      <c r="I149" s="171"/>
      <c r="J149" s="171"/>
      <c r="K149" s="171"/>
      <c r="L149" s="171"/>
      <c r="M149" s="171"/>
      <c r="N149" s="171">
        <v>3088</v>
      </c>
      <c r="O149" s="171"/>
      <c r="P149" s="171"/>
      <c r="Q149" s="171"/>
      <c r="R149" s="171"/>
      <c r="S149" s="171"/>
      <c r="T149" s="171">
        <v>3143</v>
      </c>
      <c r="U149" s="171"/>
      <c r="V149" s="171"/>
      <c r="W149" s="171"/>
      <c r="X149" s="171"/>
      <c r="Y149" s="171"/>
      <c r="Z149" s="171">
        <v>2959</v>
      </c>
      <c r="AA149" s="171"/>
      <c r="AB149" s="171"/>
      <c r="AC149" s="171"/>
      <c r="AD149" s="171"/>
      <c r="AE149" s="171"/>
      <c r="AF149" s="171">
        <v>2789</v>
      </c>
      <c r="AG149" s="171"/>
      <c r="AH149" s="175">
        <v>2688.670191191582</v>
      </c>
      <c r="AI149" s="173"/>
      <c r="AJ149" s="172">
        <v>12.261853862525054</v>
      </c>
      <c r="AK149" s="173">
        <v>427.17621463582361</v>
      </c>
      <c r="AL149" s="171">
        <v>0</v>
      </c>
      <c r="AM149" s="172">
        <v>-173.63499999999999</v>
      </c>
      <c r="AN149" s="171">
        <f t="shared" si="49"/>
        <v>2954.4732596899312</v>
      </c>
      <c r="AP149" s="171"/>
      <c r="AQ149" s="175">
        <v>2371.670268270419</v>
      </c>
      <c r="AR149" s="173"/>
      <c r="AS149" s="172">
        <v>-9.406838165876394</v>
      </c>
      <c r="AT149" s="174">
        <v>451.14823025319794</v>
      </c>
      <c r="AU149" s="171">
        <v>0</v>
      </c>
      <c r="AV149" s="172">
        <v>-174.75299999999999</v>
      </c>
      <c r="AW149" s="171">
        <f t="shared" si="50"/>
        <v>2638.6586603577407</v>
      </c>
      <c r="AX149" s="171"/>
      <c r="AY149" s="164">
        <v>2193.6002730649575</v>
      </c>
      <c r="AZ149" s="173"/>
      <c r="BA149" s="164">
        <v>-2.8424800471075979</v>
      </c>
      <c r="BB149" s="164">
        <v>482.25904746759812</v>
      </c>
      <c r="BC149" s="171">
        <v>0</v>
      </c>
      <c r="BD149" s="172">
        <f t="shared" si="51"/>
        <v>-174.75299999999999</v>
      </c>
      <c r="BE149" s="171">
        <f t="shared" si="52"/>
        <v>2498.2638404854479</v>
      </c>
      <c r="BF149" s="171"/>
      <c r="BG149" s="164">
        <v>278.72077726710864</v>
      </c>
      <c r="BH149" s="173">
        <v>218.65199296872362</v>
      </c>
      <c r="BI149" s="173">
        <v>300.34430139669058</v>
      </c>
      <c r="BJ149" s="164">
        <v>153.46898576525604</v>
      </c>
      <c r="BK149" s="171">
        <v>0</v>
      </c>
      <c r="BL149" s="172">
        <f t="shared" si="53"/>
        <v>-174.75299999999999</v>
      </c>
      <c r="BM149" s="171">
        <f t="shared" si="54"/>
        <v>776.43305739777907</v>
      </c>
      <c r="BN149" s="171"/>
      <c r="BO149" s="164">
        <v>325.62123306157491</v>
      </c>
      <c r="BP149" s="173">
        <f t="shared" si="55"/>
        <v>218.65199296872362</v>
      </c>
      <c r="BQ149" s="173">
        <v>289.04554386318125</v>
      </c>
      <c r="BR149" s="164">
        <v>157.14493468156846</v>
      </c>
      <c r="BS149" s="171">
        <v>0</v>
      </c>
      <c r="BT149" s="172">
        <f t="shared" si="56"/>
        <v>-174.75299999999999</v>
      </c>
      <c r="BU149" s="171">
        <f t="shared" si="57"/>
        <v>815.71070457504811</v>
      </c>
      <c r="BV149" s="171"/>
      <c r="BW149" s="164">
        <v>351.86434496249922</v>
      </c>
      <c r="BX149" s="173">
        <f t="shared" si="58"/>
        <v>218.65199296872362</v>
      </c>
      <c r="BY149" s="173">
        <v>277.710748601923</v>
      </c>
      <c r="BZ149" s="164">
        <v>161.11104963239382</v>
      </c>
      <c r="CA149" s="171">
        <v>0</v>
      </c>
      <c r="CB149" s="172">
        <f t="shared" si="59"/>
        <v>-174.75299999999999</v>
      </c>
      <c r="CC149" s="171">
        <f t="shared" si="60"/>
        <v>834.58513616553955</v>
      </c>
      <c r="CD149" s="213">
        <v>699</v>
      </c>
      <c r="CE149" s="210">
        <f t="shared" si="61"/>
        <v>4226.7142484834494</v>
      </c>
      <c r="CF149" s="164">
        <f t="shared" si="62"/>
        <v>3774.9050935017749</v>
      </c>
      <c r="CG149" s="164">
        <f t="shared" si="63"/>
        <v>3574.0541351723145</v>
      </c>
      <c r="CH149" s="164">
        <f t="shared" si="64"/>
        <v>1110.776906148468</v>
      </c>
      <c r="CI149" s="164">
        <f t="shared" si="65"/>
        <v>1166.9681038269644</v>
      </c>
      <c r="CJ149" s="164">
        <f t="shared" si="66"/>
        <v>1193.9701518820307</v>
      </c>
      <c r="CK149" s="210">
        <f t="shared" si="67"/>
        <v>-451.80915498167451</v>
      </c>
      <c r="CL149" s="164">
        <f t="shared" si="68"/>
        <v>-200.85095832946035</v>
      </c>
      <c r="CM149" s="164">
        <f t="shared" si="69"/>
        <v>-2463.2772290238463</v>
      </c>
      <c r="CN149" s="164">
        <f t="shared" si="70"/>
        <v>56.191197678496337</v>
      </c>
      <c r="CO149" s="164">
        <f t="shared" si="71"/>
        <v>27.002048055066325</v>
      </c>
    </row>
    <row r="150" spans="1:93" ht="14.4" x14ac:dyDescent="0.3">
      <c r="A150" s="167">
        <v>436</v>
      </c>
      <c r="B150" s="166" t="s">
        <v>503</v>
      </c>
      <c r="C150" s="171"/>
      <c r="D150" s="171"/>
      <c r="E150" s="171"/>
      <c r="F150" s="171"/>
      <c r="G150" s="171"/>
      <c r="H150" s="171">
        <v>6004</v>
      </c>
      <c r="I150" s="171"/>
      <c r="J150" s="171"/>
      <c r="K150" s="171"/>
      <c r="L150" s="171"/>
      <c r="M150" s="171"/>
      <c r="N150" s="171">
        <v>6211</v>
      </c>
      <c r="O150" s="171"/>
      <c r="P150" s="171"/>
      <c r="Q150" s="171"/>
      <c r="R150" s="171"/>
      <c r="S150" s="171"/>
      <c r="T150" s="171">
        <v>6288</v>
      </c>
      <c r="U150" s="171"/>
      <c r="V150" s="171"/>
      <c r="W150" s="171"/>
      <c r="X150" s="171"/>
      <c r="Y150" s="171"/>
      <c r="Z150" s="171">
        <v>6100</v>
      </c>
      <c r="AA150" s="171"/>
      <c r="AB150" s="171"/>
      <c r="AC150" s="171"/>
      <c r="AD150" s="171"/>
      <c r="AE150" s="171"/>
      <c r="AF150" s="171">
        <v>6138</v>
      </c>
      <c r="AG150" s="171"/>
      <c r="AH150" s="175">
        <v>6276.3735500642997</v>
      </c>
      <c r="AI150" s="173"/>
      <c r="AJ150" s="172">
        <v>28.812840252097647</v>
      </c>
      <c r="AK150" s="173">
        <v>866.43001117786491</v>
      </c>
      <c r="AL150" s="171">
        <v>0</v>
      </c>
      <c r="AM150" s="172">
        <v>-378.55900000000003</v>
      </c>
      <c r="AN150" s="171">
        <f t="shared" si="49"/>
        <v>6793.0574014942622</v>
      </c>
      <c r="AP150" s="171"/>
      <c r="AQ150" s="175">
        <v>6053.2787922827483</v>
      </c>
      <c r="AR150" s="173"/>
      <c r="AS150" s="172">
        <v>-22.480701772564625</v>
      </c>
      <c r="AT150" s="174">
        <v>928.31663203572396</v>
      </c>
      <c r="AU150" s="171">
        <v>0</v>
      </c>
      <c r="AV150" s="172">
        <v>-324.77</v>
      </c>
      <c r="AW150" s="171">
        <f t="shared" si="50"/>
        <v>6634.3447225459076</v>
      </c>
      <c r="AX150" s="171"/>
      <c r="AY150" s="164">
        <v>6311.3736854915887</v>
      </c>
      <c r="AZ150" s="173"/>
      <c r="BA150" s="164">
        <v>-6.9762636973615066</v>
      </c>
      <c r="BB150" s="164">
        <v>1007.3434209633718</v>
      </c>
      <c r="BC150" s="171">
        <v>0</v>
      </c>
      <c r="BD150" s="172">
        <f t="shared" si="51"/>
        <v>-324.77</v>
      </c>
      <c r="BE150" s="171">
        <f t="shared" si="52"/>
        <v>6986.9708427575988</v>
      </c>
      <c r="BF150" s="171"/>
      <c r="BG150" s="164">
        <v>3921.700887765468</v>
      </c>
      <c r="BH150" s="173">
        <v>151.74777734149222</v>
      </c>
      <c r="BI150" s="173">
        <v>-55.101107442569656</v>
      </c>
      <c r="BJ150" s="164">
        <v>317.04960039648995</v>
      </c>
      <c r="BK150" s="171">
        <v>0</v>
      </c>
      <c r="BL150" s="172">
        <f t="shared" si="53"/>
        <v>-324.77</v>
      </c>
      <c r="BM150" s="171">
        <f t="shared" si="54"/>
        <v>4010.6271580608804</v>
      </c>
      <c r="BN150" s="171"/>
      <c r="BO150" s="164">
        <v>3824.2069811699535</v>
      </c>
      <c r="BP150" s="173">
        <f t="shared" si="55"/>
        <v>151.74777734149222</v>
      </c>
      <c r="BQ150" s="173">
        <v>-26.931365437169084</v>
      </c>
      <c r="BR150" s="164">
        <v>326.38874892605958</v>
      </c>
      <c r="BS150" s="171">
        <v>0</v>
      </c>
      <c r="BT150" s="172">
        <f t="shared" si="56"/>
        <v>-324.77</v>
      </c>
      <c r="BU150" s="171">
        <f t="shared" si="57"/>
        <v>3950.6421420003358</v>
      </c>
      <c r="BV150" s="171"/>
      <c r="BW150" s="164">
        <v>3807.9601060226341</v>
      </c>
      <c r="BX150" s="173">
        <f t="shared" si="58"/>
        <v>151.74777734149222</v>
      </c>
      <c r="BY150" s="173">
        <v>1.1334083082933373</v>
      </c>
      <c r="BZ150" s="164">
        <v>336.76446749950213</v>
      </c>
      <c r="CA150" s="171">
        <v>0</v>
      </c>
      <c r="CB150" s="172">
        <f t="shared" si="59"/>
        <v>-324.77</v>
      </c>
      <c r="CC150" s="171">
        <f t="shared" si="60"/>
        <v>3972.8357591719218</v>
      </c>
      <c r="CD150" s="213">
        <v>2036</v>
      </c>
      <c r="CE150" s="210">
        <f t="shared" si="61"/>
        <v>3336.4722011268477</v>
      </c>
      <c r="CF150" s="164">
        <f t="shared" si="62"/>
        <v>3258.5190189321747</v>
      </c>
      <c r="CG150" s="164">
        <f t="shared" si="63"/>
        <v>3431.7145593111977</v>
      </c>
      <c r="CH150" s="164">
        <f t="shared" si="64"/>
        <v>1969.8561680063262</v>
      </c>
      <c r="CI150" s="164">
        <f t="shared" si="65"/>
        <v>1940.3939793714812</v>
      </c>
      <c r="CJ150" s="164">
        <f t="shared" si="66"/>
        <v>1951.2945771964253</v>
      </c>
      <c r="CK150" s="210">
        <f t="shared" si="67"/>
        <v>-77.953182194672991</v>
      </c>
      <c r="CL150" s="164">
        <f t="shared" si="68"/>
        <v>173.19554037902299</v>
      </c>
      <c r="CM150" s="164">
        <f t="shared" si="69"/>
        <v>-1461.8583913048715</v>
      </c>
      <c r="CN150" s="164">
        <f t="shared" si="70"/>
        <v>-29.462188634845006</v>
      </c>
      <c r="CO150" s="164">
        <f t="shared" si="71"/>
        <v>10.900597824944043</v>
      </c>
    </row>
    <row r="151" spans="1:93" ht="14.4" x14ac:dyDescent="0.3">
      <c r="A151" s="167">
        <v>440</v>
      </c>
      <c r="B151" s="166" t="s">
        <v>502</v>
      </c>
      <c r="C151" s="171"/>
      <c r="D151" s="171"/>
      <c r="E151" s="171"/>
      <c r="F151" s="171"/>
      <c r="G151" s="171"/>
      <c r="H151" s="171">
        <v>13000</v>
      </c>
      <c r="I151" s="171"/>
      <c r="J151" s="171"/>
      <c r="K151" s="171"/>
      <c r="L151" s="171"/>
      <c r="M151" s="171"/>
      <c r="N151" s="171">
        <v>13703</v>
      </c>
      <c r="O151" s="171"/>
      <c r="P151" s="171"/>
      <c r="Q151" s="171"/>
      <c r="R151" s="171"/>
      <c r="S151" s="171"/>
      <c r="T151" s="171">
        <v>13720</v>
      </c>
      <c r="U151" s="171"/>
      <c r="V151" s="171"/>
      <c r="W151" s="171"/>
      <c r="X151" s="171"/>
      <c r="Y151" s="171"/>
      <c r="Z151" s="171">
        <v>13350</v>
      </c>
      <c r="AA151" s="171"/>
      <c r="AB151" s="171"/>
      <c r="AC151" s="171"/>
      <c r="AD151" s="171"/>
      <c r="AE151" s="171"/>
      <c r="AF151" s="171">
        <v>13142</v>
      </c>
      <c r="AG151" s="171"/>
      <c r="AH151" s="175">
        <v>14642.887976097647</v>
      </c>
      <c r="AI151" s="173"/>
      <c r="AJ151" s="172">
        <v>78.956078563707635</v>
      </c>
      <c r="AK151" s="173">
        <v>2049.4786036389842</v>
      </c>
      <c r="AL151" s="171">
        <v>0</v>
      </c>
      <c r="AM151" s="172">
        <v>-1244.126</v>
      </c>
      <c r="AN151" s="171">
        <f t="shared" si="49"/>
        <v>15527.196658300338</v>
      </c>
      <c r="AP151" s="171"/>
      <c r="AQ151" s="175">
        <v>14145.847536341827</v>
      </c>
      <c r="AR151" s="173"/>
      <c r="AS151" s="172">
        <v>-61.672048358263567</v>
      </c>
      <c r="AT151" s="174">
        <v>2214.7005570100523</v>
      </c>
      <c r="AU151" s="171">
        <v>0</v>
      </c>
      <c r="AV151" s="172">
        <v>-1313.604</v>
      </c>
      <c r="AW151" s="171">
        <f t="shared" si="50"/>
        <v>14985.272044993617</v>
      </c>
      <c r="AX151" s="171"/>
      <c r="AY151" s="164">
        <v>15271.657010002478</v>
      </c>
      <c r="AZ151" s="173"/>
      <c r="BA151" s="164">
        <v>-19.12062620302941</v>
      </c>
      <c r="BB151" s="164">
        <v>2422.9991200756654</v>
      </c>
      <c r="BC151" s="171">
        <v>0</v>
      </c>
      <c r="BD151" s="172">
        <f t="shared" si="51"/>
        <v>-1313.604</v>
      </c>
      <c r="BE151" s="171">
        <f t="shared" si="52"/>
        <v>16361.931503875116</v>
      </c>
      <c r="BF151" s="171"/>
      <c r="BG151" s="164">
        <v>12838.238869624422</v>
      </c>
      <c r="BH151" s="173">
        <v>-924.44204483973056</v>
      </c>
      <c r="BI151" s="173">
        <v>-1123.6020771663129</v>
      </c>
      <c r="BJ151" s="164">
        <v>762.83266071358366</v>
      </c>
      <c r="BK151" s="171">
        <v>0</v>
      </c>
      <c r="BL151" s="172">
        <f t="shared" si="53"/>
        <v>-1313.604</v>
      </c>
      <c r="BM151" s="171">
        <f t="shared" si="54"/>
        <v>10239.423408331962</v>
      </c>
      <c r="BN151" s="171"/>
      <c r="BO151" s="164">
        <v>13017.585737782889</v>
      </c>
      <c r="BP151" s="173">
        <f t="shared" si="55"/>
        <v>-924.44204483973056</v>
      </c>
      <c r="BQ151" s="173">
        <v>-1047.034615350062</v>
      </c>
      <c r="BR151" s="164">
        <v>788.89777904085906</v>
      </c>
      <c r="BS151" s="171">
        <v>0</v>
      </c>
      <c r="BT151" s="172">
        <f t="shared" si="56"/>
        <v>-1313.604</v>
      </c>
      <c r="BU151" s="171">
        <f t="shared" si="57"/>
        <v>10521.402856633957</v>
      </c>
      <c r="BV151" s="171"/>
      <c r="BW151" s="164">
        <v>13436.347995997396</v>
      </c>
      <c r="BX151" s="173">
        <f t="shared" si="58"/>
        <v>-924.44204483973056</v>
      </c>
      <c r="BY151" s="173">
        <v>-970.75246510085333</v>
      </c>
      <c r="BZ151" s="164">
        <v>817.52838022616641</v>
      </c>
      <c r="CA151" s="171">
        <v>0</v>
      </c>
      <c r="CB151" s="172">
        <f t="shared" si="59"/>
        <v>-1313.604</v>
      </c>
      <c r="CC151" s="171">
        <f t="shared" si="60"/>
        <v>11045.077866282978</v>
      </c>
      <c r="CD151" s="213">
        <v>5534</v>
      </c>
      <c r="CE151" s="210">
        <f t="shared" si="61"/>
        <v>2805.7818320022297</v>
      </c>
      <c r="CF151" s="164">
        <f t="shared" si="62"/>
        <v>2707.8554472341193</v>
      </c>
      <c r="CG151" s="164">
        <f t="shared" si="63"/>
        <v>2956.6193537902268</v>
      </c>
      <c r="CH151" s="164">
        <f t="shared" si="64"/>
        <v>1850.2752815923316</v>
      </c>
      <c r="CI151" s="164">
        <f t="shared" si="65"/>
        <v>1901.2292838153157</v>
      </c>
      <c r="CJ151" s="164">
        <f t="shared" si="66"/>
        <v>1995.8579447565915</v>
      </c>
      <c r="CK151" s="210">
        <f t="shared" si="67"/>
        <v>-97.926384768110438</v>
      </c>
      <c r="CL151" s="164">
        <f t="shared" si="68"/>
        <v>248.76390655610749</v>
      </c>
      <c r="CM151" s="164">
        <f t="shared" si="69"/>
        <v>-1106.3440721978952</v>
      </c>
      <c r="CN151" s="164">
        <f t="shared" si="70"/>
        <v>50.954002222984172</v>
      </c>
      <c r="CO151" s="164">
        <f t="shared" si="71"/>
        <v>94.628660941275712</v>
      </c>
    </row>
    <row r="152" spans="1:93" ht="14.4" x14ac:dyDescent="0.3">
      <c r="A152" s="167">
        <v>441</v>
      </c>
      <c r="B152" s="166" t="s">
        <v>501</v>
      </c>
      <c r="C152" s="171"/>
      <c r="D152" s="171"/>
      <c r="E152" s="171"/>
      <c r="F152" s="171"/>
      <c r="G152" s="171"/>
      <c r="H152" s="171">
        <v>11541</v>
      </c>
      <c r="I152" s="171"/>
      <c r="J152" s="171"/>
      <c r="K152" s="171"/>
      <c r="L152" s="171"/>
      <c r="M152" s="171"/>
      <c r="N152" s="171">
        <v>11962</v>
      </c>
      <c r="O152" s="171"/>
      <c r="P152" s="171"/>
      <c r="Q152" s="171"/>
      <c r="R152" s="171"/>
      <c r="S152" s="171"/>
      <c r="T152" s="171">
        <v>12031</v>
      </c>
      <c r="U152" s="171"/>
      <c r="V152" s="171"/>
      <c r="W152" s="171"/>
      <c r="X152" s="171"/>
      <c r="Y152" s="171"/>
      <c r="Z152" s="171">
        <v>11675</v>
      </c>
      <c r="AA152" s="171"/>
      <c r="AB152" s="171"/>
      <c r="AC152" s="171"/>
      <c r="AD152" s="171"/>
      <c r="AE152" s="171"/>
      <c r="AF152" s="171">
        <v>12032</v>
      </c>
      <c r="AG152" s="171"/>
      <c r="AH152" s="175">
        <v>11882.286620931698</v>
      </c>
      <c r="AI152" s="173"/>
      <c r="AJ152" s="172">
        <v>82.58659722008673</v>
      </c>
      <c r="AK152" s="173">
        <v>2483.4368927921882</v>
      </c>
      <c r="AL152" s="171">
        <v>0</v>
      </c>
      <c r="AM152" s="172">
        <v>-550.38099999999997</v>
      </c>
      <c r="AN152" s="171">
        <f t="shared" si="49"/>
        <v>13897.929110943973</v>
      </c>
      <c r="AP152" s="171"/>
      <c r="AQ152" s="175">
        <v>11475.708271390076</v>
      </c>
      <c r="AR152" s="173"/>
      <c r="AS152" s="172">
        <v>-63.223782834158435</v>
      </c>
      <c r="AT152" s="174">
        <v>2654.0033853152818</v>
      </c>
      <c r="AU152" s="171">
        <v>0</v>
      </c>
      <c r="AV152" s="172">
        <v>-563.92600000000004</v>
      </c>
      <c r="AW152" s="171">
        <f t="shared" si="50"/>
        <v>13502.5618738712</v>
      </c>
      <c r="AX152" s="171"/>
      <c r="AY152" s="164">
        <v>11302.523974182521</v>
      </c>
      <c r="AZ152" s="173"/>
      <c r="BA152" s="164">
        <v>-19.30893473187383</v>
      </c>
      <c r="BB152" s="164">
        <v>2880.2630478521774</v>
      </c>
      <c r="BC152" s="171">
        <v>0</v>
      </c>
      <c r="BD152" s="172">
        <f t="shared" si="51"/>
        <v>-563.92600000000004</v>
      </c>
      <c r="BE152" s="171">
        <f t="shared" si="52"/>
        <v>13599.552087302824</v>
      </c>
      <c r="BF152" s="171"/>
      <c r="BG152" s="164">
        <v>962.57017664035516</v>
      </c>
      <c r="BH152" s="173">
        <v>-275.0673831197538</v>
      </c>
      <c r="BI152" s="173">
        <v>95.003266209834877</v>
      </c>
      <c r="BJ152" s="164">
        <v>919.9766566818796</v>
      </c>
      <c r="BK152" s="171">
        <v>0</v>
      </c>
      <c r="BL152" s="172">
        <f t="shared" si="53"/>
        <v>-563.92600000000004</v>
      </c>
      <c r="BM152" s="171">
        <f t="shared" si="54"/>
        <v>1138.5567164123158</v>
      </c>
      <c r="BN152" s="171"/>
      <c r="BO152" s="164">
        <v>772.45249459127024</v>
      </c>
      <c r="BP152" s="173">
        <f t="shared" si="55"/>
        <v>-275.0673831197538</v>
      </c>
      <c r="BQ152" s="173">
        <v>21.569424328957929</v>
      </c>
      <c r="BR152" s="164">
        <v>945.29230088153929</v>
      </c>
      <c r="BS152" s="171">
        <v>0</v>
      </c>
      <c r="BT152" s="172">
        <f t="shared" si="56"/>
        <v>-563.92600000000004</v>
      </c>
      <c r="BU152" s="171">
        <f t="shared" si="57"/>
        <v>900.32083668201346</v>
      </c>
      <c r="BV152" s="171"/>
      <c r="BW152" s="164">
        <v>502.92594150243019</v>
      </c>
      <c r="BX152" s="173">
        <f t="shared" si="58"/>
        <v>-275.0673831197538</v>
      </c>
      <c r="BY152" s="173">
        <v>7.8317868052046391</v>
      </c>
      <c r="BZ152" s="164">
        <v>973.69487861099492</v>
      </c>
      <c r="CA152" s="171">
        <v>0</v>
      </c>
      <c r="CB152" s="172">
        <f t="shared" si="59"/>
        <v>-563.92600000000004</v>
      </c>
      <c r="CC152" s="171">
        <f t="shared" si="60"/>
        <v>645.459223798876</v>
      </c>
      <c r="CD152" s="213">
        <v>4543</v>
      </c>
      <c r="CE152" s="210">
        <f t="shared" si="61"/>
        <v>3059.1963704477157</v>
      </c>
      <c r="CF152" s="164">
        <f t="shared" si="62"/>
        <v>2972.1685832866387</v>
      </c>
      <c r="CG152" s="164">
        <f t="shared" si="63"/>
        <v>2993.5179589044296</v>
      </c>
      <c r="CH152" s="164">
        <f t="shared" si="64"/>
        <v>250.61781122877304</v>
      </c>
      <c r="CI152" s="164">
        <f t="shared" si="65"/>
        <v>198.17759997402894</v>
      </c>
      <c r="CJ152" s="164">
        <f t="shared" si="66"/>
        <v>142.07775122141229</v>
      </c>
      <c r="CK152" s="210">
        <f t="shared" si="67"/>
        <v>-87.027787161076958</v>
      </c>
      <c r="CL152" s="164">
        <f t="shared" si="68"/>
        <v>21.349375617790884</v>
      </c>
      <c r="CM152" s="164">
        <f t="shared" si="69"/>
        <v>-2742.9001476756566</v>
      </c>
      <c r="CN152" s="164">
        <f t="shared" si="70"/>
        <v>-52.440211254744099</v>
      </c>
      <c r="CO152" s="164">
        <f t="shared" si="71"/>
        <v>-56.099848752616651</v>
      </c>
    </row>
    <row r="153" spans="1:93" ht="14.4" x14ac:dyDescent="0.3">
      <c r="A153" s="167">
        <v>444</v>
      </c>
      <c r="B153" s="166" t="s">
        <v>500</v>
      </c>
      <c r="C153" s="171"/>
      <c r="D153" s="171"/>
      <c r="E153" s="171"/>
      <c r="F153" s="171"/>
      <c r="G153" s="171"/>
      <c r="H153" s="171">
        <v>62222</v>
      </c>
      <c r="I153" s="171"/>
      <c r="J153" s="171"/>
      <c r="K153" s="171"/>
      <c r="L153" s="171"/>
      <c r="M153" s="171"/>
      <c r="N153" s="171">
        <v>69250</v>
      </c>
      <c r="O153" s="171"/>
      <c r="P153" s="171"/>
      <c r="Q153" s="171"/>
      <c r="R153" s="171"/>
      <c r="S153" s="171"/>
      <c r="T153" s="171">
        <v>68178</v>
      </c>
      <c r="U153" s="171"/>
      <c r="V153" s="171"/>
      <c r="W153" s="171"/>
      <c r="X153" s="171"/>
      <c r="Y153" s="171"/>
      <c r="Z153" s="171">
        <v>68441</v>
      </c>
      <c r="AA153" s="171"/>
      <c r="AB153" s="171"/>
      <c r="AC153" s="171"/>
      <c r="AD153" s="171"/>
      <c r="AE153" s="171"/>
      <c r="AF153" s="171">
        <v>67720</v>
      </c>
      <c r="AG153" s="171"/>
      <c r="AH153" s="175">
        <v>71012.565220726407</v>
      </c>
      <c r="AI153" s="173"/>
      <c r="AJ153" s="172">
        <v>949.30657771587244</v>
      </c>
      <c r="AK153" s="173">
        <v>18666.302369098212</v>
      </c>
      <c r="AL153" s="171">
        <v>0</v>
      </c>
      <c r="AM153" s="172">
        <v>-1705.4580000000001</v>
      </c>
      <c r="AN153" s="171">
        <f t="shared" si="49"/>
        <v>88922.716167540493</v>
      </c>
      <c r="AP153" s="171"/>
      <c r="AQ153" s="175">
        <v>61452.318598398953</v>
      </c>
      <c r="AR153" s="173"/>
      <c r="AS153" s="172">
        <v>-739.54828054121754</v>
      </c>
      <c r="AT153" s="174">
        <v>20079.912391589442</v>
      </c>
      <c r="AU153" s="171">
        <v>0</v>
      </c>
      <c r="AV153" s="172">
        <v>-1397.3689999999999</v>
      </c>
      <c r="AW153" s="171">
        <f t="shared" si="50"/>
        <v>79395.313709447175</v>
      </c>
      <c r="AX153" s="171"/>
      <c r="AY153" s="164">
        <v>66876.386283938613</v>
      </c>
      <c r="AZ153" s="173"/>
      <c r="BA153" s="164">
        <v>-228.90344923808547</v>
      </c>
      <c r="BB153" s="164">
        <v>21907.095452424066</v>
      </c>
      <c r="BC153" s="171">
        <v>0</v>
      </c>
      <c r="BD153" s="172">
        <f t="shared" si="51"/>
        <v>-1397.3689999999999</v>
      </c>
      <c r="BE153" s="171">
        <f t="shared" si="52"/>
        <v>87157.209287124584</v>
      </c>
      <c r="BF153" s="171"/>
      <c r="BG153" s="164">
        <v>16475.013427016449</v>
      </c>
      <c r="BH153" s="173">
        <v>1574.8094053016378</v>
      </c>
      <c r="BI153" s="173">
        <v>4082.5188767012241</v>
      </c>
      <c r="BJ153" s="164">
        <v>6888.235727390902</v>
      </c>
      <c r="BK153" s="171">
        <v>0</v>
      </c>
      <c r="BL153" s="172">
        <f t="shared" si="53"/>
        <v>-1397.3689999999999</v>
      </c>
      <c r="BM153" s="171">
        <f t="shared" si="54"/>
        <v>27623.208436410212</v>
      </c>
      <c r="BN153" s="171"/>
      <c r="BO153" s="164">
        <v>13520.970747966356</v>
      </c>
      <c r="BP153" s="173">
        <f t="shared" si="55"/>
        <v>1574.8094053016378</v>
      </c>
      <c r="BQ153" s="173">
        <v>3340.8095946087924</v>
      </c>
      <c r="BR153" s="164">
        <v>7097.3952078229095</v>
      </c>
      <c r="BS153" s="171">
        <v>0</v>
      </c>
      <c r="BT153" s="172">
        <f t="shared" si="56"/>
        <v>-1397.3689999999999</v>
      </c>
      <c r="BU153" s="171">
        <f t="shared" si="57"/>
        <v>24136.615955699697</v>
      </c>
      <c r="BV153" s="171"/>
      <c r="BW153" s="164">
        <v>12404.790123930155</v>
      </c>
      <c r="BX153" s="173">
        <f t="shared" si="58"/>
        <v>1574.8094053016378</v>
      </c>
      <c r="BY153" s="173">
        <v>2596.7346084026472</v>
      </c>
      <c r="BZ153" s="164">
        <v>7334.2636920579243</v>
      </c>
      <c r="CA153" s="171">
        <v>0</v>
      </c>
      <c r="CB153" s="172">
        <f t="shared" si="59"/>
        <v>-1397.3689999999999</v>
      </c>
      <c r="CC153" s="171">
        <f t="shared" si="60"/>
        <v>22513.228829692365</v>
      </c>
      <c r="CD153" s="213">
        <v>45886</v>
      </c>
      <c r="CE153" s="210">
        <f t="shared" si="61"/>
        <v>1937.9051599080437</v>
      </c>
      <c r="CF153" s="164">
        <f t="shared" si="62"/>
        <v>1730.2731488786815</v>
      </c>
      <c r="CG153" s="164">
        <f t="shared" si="63"/>
        <v>1899.4292221401863</v>
      </c>
      <c r="CH153" s="164">
        <f t="shared" si="64"/>
        <v>601.9964354358674</v>
      </c>
      <c r="CI153" s="164">
        <f t="shared" si="65"/>
        <v>526.01263905547876</v>
      </c>
      <c r="CJ153" s="164">
        <f t="shared" si="66"/>
        <v>490.63393692394988</v>
      </c>
      <c r="CK153" s="210">
        <f t="shared" si="67"/>
        <v>-207.63201102936227</v>
      </c>
      <c r="CL153" s="164">
        <f t="shared" si="68"/>
        <v>169.15607326150484</v>
      </c>
      <c r="CM153" s="164">
        <f t="shared" si="69"/>
        <v>-1297.4327867043189</v>
      </c>
      <c r="CN153" s="164">
        <f t="shared" si="70"/>
        <v>-75.98379638038864</v>
      </c>
      <c r="CO153" s="164">
        <f t="shared" si="71"/>
        <v>-35.378702131528883</v>
      </c>
    </row>
    <row r="154" spans="1:93" ht="14.4" x14ac:dyDescent="0.3">
      <c r="A154" s="167">
        <v>445</v>
      </c>
      <c r="B154" s="166" t="s">
        <v>499</v>
      </c>
      <c r="C154" s="171"/>
      <c r="D154" s="171"/>
      <c r="E154" s="171"/>
      <c r="F154" s="171"/>
      <c r="G154" s="171"/>
      <c r="H154" s="171">
        <v>31146</v>
      </c>
      <c r="I154" s="171"/>
      <c r="J154" s="171"/>
      <c r="K154" s="171"/>
      <c r="L154" s="171"/>
      <c r="M154" s="171"/>
      <c r="N154" s="171">
        <v>31849</v>
      </c>
      <c r="O154" s="171"/>
      <c r="P154" s="171"/>
      <c r="Q154" s="171"/>
      <c r="R154" s="171"/>
      <c r="S154" s="171"/>
      <c r="T154" s="171">
        <v>30004</v>
      </c>
      <c r="U154" s="171"/>
      <c r="V154" s="171"/>
      <c r="W154" s="171"/>
      <c r="X154" s="171"/>
      <c r="Y154" s="171"/>
      <c r="Z154" s="171">
        <v>28595</v>
      </c>
      <c r="AA154" s="171"/>
      <c r="AB154" s="171"/>
      <c r="AC154" s="171"/>
      <c r="AD154" s="171"/>
      <c r="AE154" s="171"/>
      <c r="AF154" s="171">
        <v>28657</v>
      </c>
      <c r="AG154" s="171"/>
      <c r="AH154" s="175">
        <v>29524.631633217436</v>
      </c>
      <c r="AI154" s="173"/>
      <c r="AJ154" s="172">
        <v>337.00572962349702</v>
      </c>
      <c r="AK154" s="173">
        <v>5936.1105892249007</v>
      </c>
      <c r="AL154" s="171">
        <v>0</v>
      </c>
      <c r="AM154" s="172">
        <v>-592.30600000000004</v>
      </c>
      <c r="AN154" s="171">
        <f t="shared" si="49"/>
        <v>35205.441952065834</v>
      </c>
      <c r="AP154" s="171"/>
      <c r="AQ154" s="175">
        <v>26033.69955356597</v>
      </c>
      <c r="AR154" s="173"/>
      <c r="AS154" s="172">
        <v>-263.00339681428909</v>
      </c>
      <c r="AT154" s="174">
        <v>6384.6309526816467</v>
      </c>
      <c r="AU154" s="171">
        <v>0</v>
      </c>
      <c r="AV154" s="172">
        <v>-482.43900000000002</v>
      </c>
      <c r="AW154" s="171">
        <f t="shared" si="50"/>
        <v>31672.88810943333</v>
      </c>
      <c r="AX154" s="171"/>
      <c r="AY154" s="164">
        <v>28327.746901613387</v>
      </c>
      <c r="AZ154" s="173"/>
      <c r="BA154" s="164">
        <v>-81.064476367842786</v>
      </c>
      <c r="BB154" s="164">
        <v>6988.0418763397238</v>
      </c>
      <c r="BC154" s="171">
        <v>0</v>
      </c>
      <c r="BD154" s="172">
        <f t="shared" si="51"/>
        <v>-482.43900000000002</v>
      </c>
      <c r="BE154" s="171">
        <f t="shared" si="52"/>
        <v>34752.285301585267</v>
      </c>
      <c r="BF154" s="171"/>
      <c r="BG154" s="164">
        <v>12019.646443668145</v>
      </c>
      <c r="BH154" s="173">
        <v>-3628.0914583028916</v>
      </c>
      <c r="BI154" s="173">
        <v>-282.5188500967385</v>
      </c>
      <c r="BJ154" s="164">
        <v>2200.0897000806963</v>
      </c>
      <c r="BK154" s="171">
        <v>0</v>
      </c>
      <c r="BL154" s="172">
        <f t="shared" si="53"/>
        <v>-482.43900000000002</v>
      </c>
      <c r="BM154" s="171">
        <f t="shared" si="54"/>
        <v>9826.6868353492118</v>
      </c>
      <c r="BN154" s="171"/>
      <c r="BO154" s="164">
        <v>11787.579597909145</v>
      </c>
      <c r="BP154" s="173">
        <f t="shared" si="55"/>
        <v>-3628.0914583028916</v>
      </c>
      <c r="BQ154" s="173">
        <v>-73.528696368067173</v>
      </c>
      <c r="BR154" s="164">
        <v>2265.2911134853875</v>
      </c>
      <c r="BS154" s="171">
        <v>0</v>
      </c>
      <c r="BT154" s="172">
        <f t="shared" si="56"/>
        <v>-482.43900000000002</v>
      </c>
      <c r="BU154" s="171">
        <f t="shared" si="57"/>
        <v>9868.8115567235745</v>
      </c>
      <c r="BV154" s="171"/>
      <c r="BW154" s="164">
        <v>11874.153210531405</v>
      </c>
      <c r="BX154" s="173">
        <f t="shared" si="58"/>
        <v>-3628.0914583028916</v>
      </c>
      <c r="BY154" s="173">
        <v>26.039872263397772</v>
      </c>
      <c r="BZ154" s="164">
        <v>2341.4928173756766</v>
      </c>
      <c r="CA154" s="171">
        <v>0</v>
      </c>
      <c r="CB154" s="172">
        <f t="shared" si="59"/>
        <v>-482.43900000000002</v>
      </c>
      <c r="CC154" s="171">
        <f t="shared" si="60"/>
        <v>10131.155441867588</v>
      </c>
      <c r="CD154" s="213">
        <v>15105</v>
      </c>
      <c r="CE154" s="210">
        <f t="shared" si="61"/>
        <v>2330.7144622354076</v>
      </c>
      <c r="CF154" s="164">
        <f t="shared" si="62"/>
        <v>2096.8479383934678</v>
      </c>
      <c r="CG154" s="164">
        <f t="shared" si="63"/>
        <v>2300.7140219520202</v>
      </c>
      <c r="CH154" s="164">
        <f t="shared" si="64"/>
        <v>650.55854586886539</v>
      </c>
      <c r="CI154" s="164">
        <f t="shared" si="65"/>
        <v>653.34733907471525</v>
      </c>
      <c r="CJ154" s="164">
        <f t="shared" si="66"/>
        <v>670.71535530404424</v>
      </c>
      <c r="CK154" s="210">
        <f t="shared" si="67"/>
        <v>-233.86652384193985</v>
      </c>
      <c r="CL154" s="164">
        <f t="shared" si="68"/>
        <v>203.86608355855242</v>
      </c>
      <c r="CM154" s="164">
        <f t="shared" si="69"/>
        <v>-1650.1554760831548</v>
      </c>
      <c r="CN154" s="164">
        <f t="shared" si="70"/>
        <v>2.7887932058498563</v>
      </c>
      <c r="CO154" s="164">
        <f t="shared" si="71"/>
        <v>17.368016229328987</v>
      </c>
    </row>
    <row r="155" spans="1:93" ht="14.4" x14ac:dyDescent="0.3">
      <c r="A155" s="167">
        <v>475</v>
      </c>
      <c r="B155" s="166" t="s">
        <v>498</v>
      </c>
      <c r="C155" s="171"/>
      <c r="D155" s="171"/>
      <c r="E155" s="171"/>
      <c r="F155" s="171"/>
      <c r="G155" s="171"/>
      <c r="H155" s="171">
        <v>15678</v>
      </c>
      <c r="I155" s="171"/>
      <c r="J155" s="171"/>
      <c r="K155" s="171"/>
      <c r="L155" s="171"/>
      <c r="M155" s="171"/>
      <c r="N155" s="171">
        <v>16833</v>
      </c>
      <c r="O155" s="171"/>
      <c r="P155" s="171"/>
      <c r="Q155" s="171"/>
      <c r="R155" s="171"/>
      <c r="S155" s="171"/>
      <c r="T155" s="171">
        <v>16508</v>
      </c>
      <c r="U155" s="171"/>
      <c r="V155" s="171"/>
      <c r="W155" s="171"/>
      <c r="X155" s="171"/>
      <c r="Y155" s="171"/>
      <c r="Z155" s="171">
        <v>16447</v>
      </c>
      <c r="AA155" s="171"/>
      <c r="AB155" s="171"/>
      <c r="AC155" s="171"/>
      <c r="AD155" s="171"/>
      <c r="AE155" s="171"/>
      <c r="AF155" s="171">
        <v>16116</v>
      </c>
      <c r="AG155" s="171"/>
      <c r="AH155" s="175">
        <v>14916.358063680642</v>
      </c>
      <c r="AI155" s="173"/>
      <c r="AJ155" s="172">
        <v>97.756403871630184</v>
      </c>
      <c r="AK155" s="173">
        <v>3064.46993588137</v>
      </c>
      <c r="AL155" s="171">
        <v>0</v>
      </c>
      <c r="AM155" s="172">
        <v>-65.721999999999994</v>
      </c>
      <c r="AN155" s="171">
        <f t="shared" si="49"/>
        <v>18012.862403433639</v>
      </c>
      <c r="AP155" s="171"/>
      <c r="AQ155" s="175">
        <v>14678.231775611521</v>
      </c>
      <c r="AR155" s="173"/>
      <c r="AS155" s="172">
        <v>-75.910133527235885</v>
      </c>
      <c r="AT155" s="174">
        <v>3279.2404843349541</v>
      </c>
      <c r="AU155" s="171">
        <v>0</v>
      </c>
      <c r="AV155" s="172">
        <v>-202.56800000000001</v>
      </c>
      <c r="AW155" s="171">
        <f t="shared" si="50"/>
        <v>17678.994126419238</v>
      </c>
      <c r="AX155" s="171"/>
      <c r="AY155" s="164">
        <v>15688.756169964761</v>
      </c>
      <c r="AZ155" s="173"/>
      <c r="BA155" s="164">
        <v>-23.443006885512062</v>
      </c>
      <c r="BB155" s="164">
        <v>3548.441609916109</v>
      </c>
      <c r="BC155" s="171">
        <v>0</v>
      </c>
      <c r="BD155" s="172">
        <f t="shared" si="51"/>
        <v>-202.56800000000001</v>
      </c>
      <c r="BE155" s="171">
        <f t="shared" si="52"/>
        <v>19011.186772995359</v>
      </c>
      <c r="BF155" s="171"/>
      <c r="BG155" s="164">
        <v>7040.170388756228</v>
      </c>
      <c r="BH155" s="173">
        <v>-792.96919158085723</v>
      </c>
      <c r="BI155" s="173">
        <v>-646.87432352257986</v>
      </c>
      <c r="BJ155" s="164">
        <v>1120.7211730310671</v>
      </c>
      <c r="BK155" s="171">
        <v>0</v>
      </c>
      <c r="BL155" s="172">
        <f t="shared" si="53"/>
        <v>-202.56800000000001</v>
      </c>
      <c r="BM155" s="171">
        <f t="shared" si="54"/>
        <v>6518.4800466838578</v>
      </c>
      <c r="BN155" s="171"/>
      <c r="BO155" s="164">
        <v>7451.4337939010838</v>
      </c>
      <c r="BP155" s="173">
        <f t="shared" si="55"/>
        <v>-792.96919158085723</v>
      </c>
      <c r="BQ155" s="173">
        <v>-571.45523527531157</v>
      </c>
      <c r="BR155" s="164">
        <v>1154.5899388027406</v>
      </c>
      <c r="BS155" s="171">
        <v>0</v>
      </c>
      <c r="BT155" s="172">
        <f t="shared" si="56"/>
        <v>-202.56800000000001</v>
      </c>
      <c r="BU155" s="171">
        <f t="shared" si="57"/>
        <v>7039.0313058476559</v>
      </c>
      <c r="BV155" s="171"/>
      <c r="BW155" s="164">
        <v>7471.1239296647418</v>
      </c>
      <c r="BX155" s="173">
        <f t="shared" si="58"/>
        <v>-792.96919158085723</v>
      </c>
      <c r="BY155" s="173">
        <v>-496.31717943714079</v>
      </c>
      <c r="BZ155" s="164">
        <v>1191.262252663455</v>
      </c>
      <c r="CA155" s="171">
        <v>0</v>
      </c>
      <c r="CB155" s="172">
        <f t="shared" si="59"/>
        <v>-202.56800000000001</v>
      </c>
      <c r="CC155" s="171">
        <f t="shared" si="60"/>
        <v>7170.5318113101985</v>
      </c>
      <c r="CD155" s="213">
        <v>5451</v>
      </c>
      <c r="CE155" s="210">
        <f t="shared" si="61"/>
        <v>3304.50603621971</v>
      </c>
      <c r="CF155" s="164">
        <f t="shared" si="62"/>
        <v>3243.257040253025</v>
      </c>
      <c r="CG155" s="164">
        <f t="shared" si="63"/>
        <v>3487.6512150055696</v>
      </c>
      <c r="CH155" s="164">
        <f t="shared" si="64"/>
        <v>1195.8319660032762</v>
      </c>
      <c r="CI155" s="164">
        <f t="shared" si="65"/>
        <v>1291.3284362222814</v>
      </c>
      <c r="CJ155" s="164">
        <f t="shared" si="66"/>
        <v>1315.4525428930835</v>
      </c>
      <c r="CK155" s="210">
        <f t="shared" si="67"/>
        <v>-61.248995966685015</v>
      </c>
      <c r="CL155" s="164">
        <f t="shared" si="68"/>
        <v>244.39417475254459</v>
      </c>
      <c r="CM155" s="164">
        <f t="shared" si="69"/>
        <v>-2291.8192490022934</v>
      </c>
      <c r="CN155" s="164">
        <f t="shared" si="70"/>
        <v>95.496470219005232</v>
      </c>
      <c r="CO155" s="164">
        <f t="shared" si="71"/>
        <v>24.124106670802121</v>
      </c>
    </row>
    <row r="156" spans="1:93" ht="14.4" x14ac:dyDescent="0.3">
      <c r="A156" s="167">
        <v>480</v>
      </c>
      <c r="B156" s="166" t="s">
        <v>497</v>
      </c>
      <c r="C156" s="171"/>
      <c r="D156" s="171"/>
      <c r="E156" s="171"/>
      <c r="F156" s="171"/>
      <c r="G156" s="171"/>
      <c r="H156" s="171">
        <v>4797</v>
      </c>
      <c r="I156" s="171"/>
      <c r="J156" s="171"/>
      <c r="K156" s="171"/>
      <c r="L156" s="171"/>
      <c r="M156" s="171"/>
      <c r="N156" s="171">
        <v>5050</v>
      </c>
      <c r="O156" s="171"/>
      <c r="P156" s="171"/>
      <c r="Q156" s="171"/>
      <c r="R156" s="171"/>
      <c r="S156" s="171"/>
      <c r="T156" s="171">
        <v>5051</v>
      </c>
      <c r="U156" s="171"/>
      <c r="V156" s="171"/>
      <c r="W156" s="171"/>
      <c r="X156" s="171"/>
      <c r="Y156" s="171"/>
      <c r="Z156" s="171">
        <v>4505</v>
      </c>
      <c r="AA156" s="171"/>
      <c r="AB156" s="171"/>
      <c r="AC156" s="171"/>
      <c r="AD156" s="171"/>
      <c r="AE156" s="171"/>
      <c r="AF156" s="171">
        <v>4534</v>
      </c>
      <c r="AG156" s="171"/>
      <c r="AH156" s="175">
        <v>4287.492415990404</v>
      </c>
      <c r="AI156" s="173"/>
      <c r="AJ156" s="172">
        <v>33.005055734308471</v>
      </c>
      <c r="AK156" s="173">
        <v>1108.5641282404004</v>
      </c>
      <c r="AL156" s="171">
        <v>0</v>
      </c>
      <c r="AM156" s="172">
        <v>-394.47399999999999</v>
      </c>
      <c r="AN156" s="171">
        <f t="shared" si="49"/>
        <v>5034.5875999651125</v>
      </c>
      <c r="AP156" s="171"/>
      <c r="AQ156" s="175">
        <v>4092.1199413324475</v>
      </c>
      <c r="AR156" s="173"/>
      <c r="AS156" s="172">
        <v>-25.669016942471803</v>
      </c>
      <c r="AT156" s="174">
        <v>1186.9716814515141</v>
      </c>
      <c r="AU156" s="171">
        <v>0</v>
      </c>
      <c r="AV156" s="172">
        <v>-504.19200000000001</v>
      </c>
      <c r="AW156" s="171">
        <f t="shared" si="50"/>
        <v>4749.2306058414897</v>
      </c>
      <c r="AX156" s="171"/>
      <c r="AY156" s="164">
        <v>4338.5823333048093</v>
      </c>
      <c r="AZ156" s="173"/>
      <c r="BA156" s="164">
        <v>-7.9464248202792476</v>
      </c>
      <c r="BB156" s="164">
        <v>1283.1041311385979</v>
      </c>
      <c r="BC156" s="171">
        <v>0</v>
      </c>
      <c r="BD156" s="172">
        <f t="shared" si="51"/>
        <v>-504.19200000000001</v>
      </c>
      <c r="BE156" s="171">
        <f t="shared" si="52"/>
        <v>5109.5480396231278</v>
      </c>
      <c r="BF156" s="171"/>
      <c r="BG156" s="164">
        <v>1412.3217651970065</v>
      </c>
      <c r="BH156" s="173">
        <v>665.68696156054625</v>
      </c>
      <c r="BI156" s="173">
        <v>351.18339587010917</v>
      </c>
      <c r="BJ156" s="164">
        <v>404.98459120641297</v>
      </c>
      <c r="BK156" s="171">
        <v>0</v>
      </c>
      <c r="BL156" s="172">
        <f t="shared" si="53"/>
        <v>-504.19200000000001</v>
      </c>
      <c r="BM156" s="171">
        <f t="shared" si="54"/>
        <v>2329.9847138340747</v>
      </c>
      <c r="BN156" s="171"/>
      <c r="BO156" s="164">
        <v>1472.7589902741709</v>
      </c>
      <c r="BP156" s="173">
        <f t="shared" si="55"/>
        <v>665.68696156054625</v>
      </c>
      <c r="BQ156" s="173">
        <v>318.87121230861391</v>
      </c>
      <c r="BR156" s="164">
        <v>416.67197770514593</v>
      </c>
      <c r="BS156" s="171">
        <v>0</v>
      </c>
      <c r="BT156" s="172">
        <f t="shared" si="56"/>
        <v>-504.19200000000001</v>
      </c>
      <c r="BU156" s="171">
        <f t="shared" si="57"/>
        <v>2369.7971418484767</v>
      </c>
      <c r="BV156" s="171"/>
      <c r="BW156" s="164">
        <v>1406.4378831556769</v>
      </c>
      <c r="BX156" s="173">
        <f t="shared" si="58"/>
        <v>665.68696156054625</v>
      </c>
      <c r="BY156" s="173">
        <v>286.45596806361362</v>
      </c>
      <c r="BZ156" s="164">
        <v>429.4357290369822</v>
      </c>
      <c r="CA156" s="171">
        <v>0</v>
      </c>
      <c r="CB156" s="172">
        <f t="shared" si="59"/>
        <v>-504.19200000000001</v>
      </c>
      <c r="CC156" s="171">
        <f t="shared" si="60"/>
        <v>2283.824541816819</v>
      </c>
      <c r="CD156" s="213">
        <v>1999</v>
      </c>
      <c r="CE156" s="210">
        <f t="shared" si="61"/>
        <v>2518.5530765208164</v>
      </c>
      <c r="CF156" s="164">
        <f t="shared" si="62"/>
        <v>2375.8032045230061</v>
      </c>
      <c r="CG156" s="164">
        <f t="shared" si="63"/>
        <v>2556.0520458344813</v>
      </c>
      <c r="CH156" s="164">
        <f t="shared" si="64"/>
        <v>1165.5751444892821</v>
      </c>
      <c r="CI156" s="164">
        <f t="shared" si="65"/>
        <v>1185.4913165825296</v>
      </c>
      <c r="CJ156" s="164">
        <f t="shared" si="66"/>
        <v>1142.483512664742</v>
      </c>
      <c r="CK156" s="210">
        <f t="shared" si="67"/>
        <v>-142.74987199781026</v>
      </c>
      <c r="CL156" s="164">
        <f t="shared" si="68"/>
        <v>180.24884131147519</v>
      </c>
      <c r="CM156" s="164">
        <f t="shared" si="69"/>
        <v>-1390.4769013451992</v>
      </c>
      <c r="CN156" s="164">
        <f t="shared" si="70"/>
        <v>19.916172093247496</v>
      </c>
      <c r="CO156" s="164">
        <f t="shared" si="71"/>
        <v>-43.007803917787669</v>
      </c>
    </row>
    <row r="157" spans="1:93" ht="14.4" x14ac:dyDescent="0.3">
      <c r="A157" s="167">
        <v>481</v>
      </c>
      <c r="B157" s="166" t="s">
        <v>496</v>
      </c>
      <c r="C157" s="171"/>
      <c r="D157" s="171"/>
      <c r="E157" s="171"/>
      <c r="F157" s="171"/>
      <c r="G157" s="171"/>
      <c r="H157" s="171">
        <v>8250</v>
      </c>
      <c r="I157" s="171"/>
      <c r="J157" s="171"/>
      <c r="K157" s="171"/>
      <c r="L157" s="171"/>
      <c r="M157" s="171"/>
      <c r="N157" s="171">
        <v>8681</v>
      </c>
      <c r="O157" s="171"/>
      <c r="P157" s="171"/>
      <c r="Q157" s="171"/>
      <c r="R157" s="171"/>
      <c r="S157" s="171"/>
      <c r="T157" s="171">
        <v>8628</v>
      </c>
      <c r="U157" s="171"/>
      <c r="V157" s="171"/>
      <c r="W157" s="171"/>
      <c r="X157" s="171"/>
      <c r="Y157" s="171"/>
      <c r="Z157" s="171">
        <v>7766</v>
      </c>
      <c r="AA157" s="171"/>
      <c r="AB157" s="171"/>
      <c r="AC157" s="171"/>
      <c r="AD157" s="171"/>
      <c r="AE157" s="171"/>
      <c r="AF157" s="171">
        <v>7479</v>
      </c>
      <c r="AG157" s="171"/>
      <c r="AH157" s="175">
        <v>9958.5982108919707</v>
      </c>
      <c r="AI157" s="173"/>
      <c r="AJ157" s="172">
        <v>199.99041094644386</v>
      </c>
      <c r="AK157" s="173">
        <v>3347.7024811460724</v>
      </c>
      <c r="AL157" s="171">
        <v>0</v>
      </c>
      <c r="AM157" s="172">
        <v>-1807.374</v>
      </c>
      <c r="AN157" s="171">
        <f t="shared" si="49"/>
        <v>11698.917102984487</v>
      </c>
      <c r="AP157" s="171"/>
      <c r="AQ157" s="175">
        <v>8001.1658071975771</v>
      </c>
      <c r="AR157" s="173"/>
      <c r="AS157" s="172">
        <v>-155.59138354749041</v>
      </c>
      <c r="AT157" s="174">
        <v>3620.3048766092907</v>
      </c>
      <c r="AU157" s="171">
        <v>0</v>
      </c>
      <c r="AV157" s="172">
        <v>-2344.8150000000001</v>
      </c>
      <c r="AW157" s="171">
        <f t="shared" si="50"/>
        <v>9121.064300259377</v>
      </c>
      <c r="AX157" s="171"/>
      <c r="AY157" s="164">
        <v>8268.7723305506552</v>
      </c>
      <c r="AZ157" s="173"/>
      <c r="BA157" s="164">
        <v>-48.203647670182697</v>
      </c>
      <c r="BB157" s="164">
        <v>3972.6547729421418</v>
      </c>
      <c r="BC157" s="171">
        <v>0</v>
      </c>
      <c r="BD157" s="172">
        <f t="shared" si="51"/>
        <v>-2344.8150000000001</v>
      </c>
      <c r="BE157" s="171">
        <f t="shared" si="52"/>
        <v>9848.4084558226132</v>
      </c>
      <c r="BF157" s="171"/>
      <c r="BG157" s="164">
        <v>5556.3714616897723</v>
      </c>
      <c r="BH157" s="173">
        <v>631.87843273593728</v>
      </c>
      <c r="BI157" s="173">
        <v>406.58475465808965</v>
      </c>
      <c r="BJ157" s="164">
        <v>1244.9633531784773</v>
      </c>
      <c r="BK157" s="171">
        <v>0</v>
      </c>
      <c r="BL157" s="172">
        <f t="shared" si="53"/>
        <v>-2344.8150000000001</v>
      </c>
      <c r="BM157" s="171">
        <f t="shared" si="54"/>
        <v>5494.9830022622773</v>
      </c>
      <c r="BN157" s="171"/>
      <c r="BO157" s="164">
        <v>4769.9875124165528</v>
      </c>
      <c r="BP157" s="173">
        <f t="shared" si="55"/>
        <v>631.87843273593728</v>
      </c>
      <c r="BQ157" s="173">
        <v>252.33004343880529</v>
      </c>
      <c r="BR157" s="164">
        <v>1284.2186257605013</v>
      </c>
      <c r="BS157" s="171">
        <v>0</v>
      </c>
      <c r="BT157" s="172">
        <f t="shared" si="56"/>
        <v>-2344.8150000000001</v>
      </c>
      <c r="BU157" s="171">
        <f t="shared" si="57"/>
        <v>4593.5996143517968</v>
      </c>
      <c r="BV157" s="171"/>
      <c r="BW157" s="164">
        <v>4740.8614206007178</v>
      </c>
      <c r="BX157" s="173">
        <f t="shared" si="58"/>
        <v>631.87843273593728</v>
      </c>
      <c r="BY157" s="173">
        <v>97.583332168151031</v>
      </c>
      <c r="BZ157" s="164">
        <v>1330.2641276788852</v>
      </c>
      <c r="CA157" s="171">
        <v>0</v>
      </c>
      <c r="CB157" s="172">
        <f t="shared" si="59"/>
        <v>-2344.8150000000001</v>
      </c>
      <c r="CC157" s="171">
        <f t="shared" si="60"/>
        <v>4455.7723131836919</v>
      </c>
      <c r="CD157" s="213">
        <v>9543</v>
      </c>
      <c r="CE157" s="210">
        <f t="shared" si="61"/>
        <v>1225.9160749224027</v>
      </c>
      <c r="CF157" s="164">
        <f t="shared" si="62"/>
        <v>955.78584305348193</v>
      </c>
      <c r="CG157" s="164">
        <f t="shared" si="63"/>
        <v>1032.0034010083425</v>
      </c>
      <c r="CH157" s="164">
        <f t="shared" si="64"/>
        <v>575.81295213897909</v>
      </c>
      <c r="CI157" s="164">
        <f t="shared" si="65"/>
        <v>481.35802309041151</v>
      </c>
      <c r="CJ157" s="164">
        <f t="shared" si="66"/>
        <v>466.91525863813183</v>
      </c>
      <c r="CK157" s="210">
        <f t="shared" si="67"/>
        <v>-270.13023186892076</v>
      </c>
      <c r="CL157" s="164">
        <f t="shared" si="68"/>
        <v>76.217557954860581</v>
      </c>
      <c r="CM157" s="164">
        <f t="shared" si="69"/>
        <v>-456.19044886936342</v>
      </c>
      <c r="CN157" s="164">
        <f t="shared" si="70"/>
        <v>-94.454929048567578</v>
      </c>
      <c r="CO157" s="164">
        <f t="shared" si="71"/>
        <v>-14.442764452279675</v>
      </c>
    </row>
    <row r="158" spans="1:93" ht="14.4" x14ac:dyDescent="0.3">
      <c r="A158" s="167">
        <v>483</v>
      </c>
      <c r="B158" s="166" t="s">
        <v>495</v>
      </c>
      <c r="C158" s="171"/>
      <c r="D158" s="171"/>
      <c r="E158" s="171"/>
      <c r="F158" s="171"/>
      <c r="G158" s="171"/>
      <c r="H158" s="171">
        <v>3917</v>
      </c>
      <c r="I158" s="171"/>
      <c r="J158" s="171"/>
      <c r="K158" s="171"/>
      <c r="L158" s="171"/>
      <c r="M158" s="171"/>
      <c r="N158" s="171">
        <v>4039</v>
      </c>
      <c r="O158" s="171"/>
      <c r="P158" s="171"/>
      <c r="Q158" s="171"/>
      <c r="R158" s="171"/>
      <c r="S158" s="171"/>
      <c r="T158" s="171">
        <v>4303</v>
      </c>
      <c r="U158" s="171"/>
      <c r="V158" s="171"/>
      <c r="W158" s="171"/>
      <c r="X158" s="171"/>
      <c r="Y158" s="171"/>
      <c r="Z158" s="171">
        <v>4197</v>
      </c>
      <c r="AA158" s="171"/>
      <c r="AB158" s="171"/>
      <c r="AC158" s="171"/>
      <c r="AD158" s="171"/>
      <c r="AE158" s="171"/>
      <c r="AF158" s="171">
        <v>4190</v>
      </c>
      <c r="AG158" s="171"/>
      <c r="AH158" s="175">
        <v>4059.64447205324</v>
      </c>
      <c r="AI158" s="173"/>
      <c r="AJ158" s="172">
        <v>13.201242491035869</v>
      </c>
      <c r="AK158" s="173">
        <v>634.46025958149824</v>
      </c>
      <c r="AL158" s="171">
        <v>150</v>
      </c>
      <c r="AM158" s="172">
        <v>-173.798</v>
      </c>
      <c r="AN158" s="171">
        <f t="shared" si="49"/>
        <v>4683.5079741257741</v>
      </c>
      <c r="AP158" s="171"/>
      <c r="AQ158" s="175">
        <v>4121.1031716097405</v>
      </c>
      <c r="AR158" s="173"/>
      <c r="AS158" s="172">
        <v>-10.272224907158868</v>
      </c>
      <c r="AT158" s="174">
        <v>678.53100708014153</v>
      </c>
      <c r="AU158" s="171">
        <v>0</v>
      </c>
      <c r="AV158" s="172">
        <v>-276.47199999999998</v>
      </c>
      <c r="AW158" s="171">
        <f t="shared" si="50"/>
        <v>4512.8899537827238</v>
      </c>
      <c r="AX158" s="171"/>
      <c r="AY158" s="164">
        <v>4149.1625507405242</v>
      </c>
      <c r="AZ158" s="173"/>
      <c r="BA158" s="164">
        <v>-3.1635612327578291</v>
      </c>
      <c r="BB158" s="164">
        <v>736.50115836562463</v>
      </c>
      <c r="BC158" s="171">
        <v>0</v>
      </c>
      <c r="BD158" s="172">
        <f t="shared" si="51"/>
        <v>-276.47199999999998</v>
      </c>
      <c r="BE158" s="171">
        <f t="shared" si="52"/>
        <v>4606.0281478733905</v>
      </c>
      <c r="BF158" s="171"/>
      <c r="BG158" s="164">
        <v>2123.4404666414575</v>
      </c>
      <c r="BH158" s="173">
        <v>-83.450544951025989</v>
      </c>
      <c r="BI158" s="173">
        <v>-203.79812719531247</v>
      </c>
      <c r="BJ158" s="164">
        <v>235.17798753753263</v>
      </c>
      <c r="BK158" s="171">
        <v>0</v>
      </c>
      <c r="BL158" s="172">
        <f t="shared" si="53"/>
        <v>-276.47199999999998</v>
      </c>
      <c r="BM158" s="171">
        <f t="shared" si="54"/>
        <v>1794.897782032652</v>
      </c>
      <c r="BN158" s="171"/>
      <c r="BO158" s="164">
        <v>2075.7264197379345</v>
      </c>
      <c r="BP158" s="173">
        <f t="shared" si="55"/>
        <v>-83.450544951025989</v>
      </c>
      <c r="BQ158" s="173">
        <v>-188.88310662467308</v>
      </c>
      <c r="BR158" s="164">
        <v>241.91636197993654</v>
      </c>
      <c r="BS158" s="171">
        <v>0</v>
      </c>
      <c r="BT158" s="172">
        <f t="shared" si="56"/>
        <v>-276.47199999999998</v>
      </c>
      <c r="BU158" s="171">
        <f t="shared" si="57"/>
        <v>1768.8371301421721</v>
      </c>
      <c r="BV158" s="171"/>
      <c r="BW158" s="164">
        <v>2070.9509476708286</v>
      </c>
      <c r="BX158" s="173">
        <f t="shared" si="58"/>
        <v>-83.450544951025989</v>
      </c>
      <c r="BY158" s="173">
        <v>-174.02366355119148</v>
      </c>
      <c r="BZ158" s="164">
        <v>249.38410511826089</v>
      </c>
      <c r="CA158" s="171">
        <v>0</v>
      </c>
      <c r="CB158" s="172">
        <f t="shared" si="59"/>
        <v>-276.47199999999998</v>
      </c>
      <c r="CC158" s="171">
        <f t="shared" si="60"/>
        <v>1786.3888442868722</v>
      </c>
      <c r="CD158" s="213">
        <v>1078</v>
      </c>
      <c r="CE158" s="210">
        <f t="shared" si="61"/>
        <v>4344.6270631964517</v>
      </c>
      <c r="CF158" s="164">
        <f t="shared" si="62"/>
        <v>4186.35431705262</v>
      </c>
      <c r="CG158" s="164">
        <f t="shared" si="63"/>
        <v>4272.7533839270782</v>
      </c>
      <c r="CH158" s="164">
        <f t="shared" si="64"/>
        <v>1665.0257718299183</v>
      </c>
      <c r="CI158" s="164">
        <f t="shared" si="65"/>
        <v>1640.8507700762264</v>
      </c>
      <c r="CJ158" s="164">
        <f t="shared" si="66"/>
        <v>1657.1325086149093</v>
      </c>
      <c r="CK158" s="210">
        <f t="shared" si="67"/>
        <v>-158.27274614383168</v>
      </c>
      <c r="CL158" s="164">
        <f t="shared" si="68"/>
        <v>86.399066874458185</v>
      </c>
      <c r="CM158" s="164">
        <f t="shared" si="69"/>
        <v>-2607.7276120971601</v>
      </c>
      <c r="CN158" s="164">
        <f t="shared" si="70"/>
        <v>-24.175001753691959</v>
      </c>
      <c r="CO158" s="164">
        <f t="shared" si="71"/>
        <v>16.28173853868293</v>
      </c>
    </row>
    <row r="159" spans="1:93" ht="14.4" x14ac:dyDescent="0.3">
      <c r="A159" s="167">
        <v>484</v>
      </c>
      <c r="B159" s="166" t="s">
        <v>494</v>
      </c>
      <c r="C159" s="171"/>
      <c r="D159" s="171"/>
      <c r="E159" s="171"/>
      <c r="F159" s="171"/>
      <c r="G159" s="171"/>
      <c r="H159" s="171">
        <v>12502</v>
      </c>
      <c r="I159" s="171"/>
      <c r="J159" s="171"/>
      <c r="K159" s="171"/>
      <c r="L159" s="171"/>
      <c r="M159" s="171"/>
      <c r="N159" s="171">
        <v>12486</v>
      </c>
      <c r="O159" s="171"/>
      <c r="P159" s="171"/>
      <c r="Q159" s="171"/>
      <c r="R159" s="171"/>
      <c r="S159" s="171"/>
      <c r="T159" s="171">
        <v>12279</v>
      </c>
      <c r="U159" s="171"/>
      <c r="V159" s="171"/>
      <c r="W159" s="171"/>
      <c r="X159" s="171"/>
      <c r="Y159" s="171"/>
      <c r="Z159" s="171">
        <v>11723</v>
      </c>
      <c r="AA159" s="171"/>
      <c r="AB159" s="171"/>
      <c r="AC159" s="171"/>
      <c r="AD159" s="171"/>
      <c r="AE159" s="171"/>
      <c r="AF159" s="171">
        <v>11582</v>
      </c>
      <c r="AG159" s="171"/>
      <c r="AH159" s="175">
        <v>10318.936965821031</v>
      </c>
      <c r="AI159" s="173"/>
      <c r="AJ159" s="172">
        <v>53.870975088215914</v>
      </c>
      <c r="AK159" s="173">
        <v>1652.9125460128107</v>
      </c>
      <c r="AL159" s="171">
        <v>0</v>
      </c>
      <c r="AM159" s="172">
        <v>222.65299999999999</v>
      </c>
      <c r="AN159" s="171">
        <f t="shared" si="49"/>
        <v>12248.373486922057</v>
      </c>
      <c r="AP159" s="171"/>
      <c r="AQ159" s="175">
        <v>9915.629862205169</v>
      </c>
      <c r="AR159" s="173"/>
      <c r="AS159" s="172">
        <v>-40.780099130469615</v>
      </c>
      <c r="AT159" s="174">
        <v>1762.7680024054666</v>
      </c>
      <c r="AU159" s="171">
        <v>0</v>
      </c>
      <c r="AV159" s="172">
        <v>172.387</v>
      </c>
      <c r="AW159" s="171">
        <f t="shared" si="50"/>
        <v>11810.004765480166</v>
      </c>
      <c r="AX159" s="171"/>
      <c r="AY159" s="164">
        <v>9192.8342361026589</v>
      </c>
      <c r="AZ159" s="173"/>
      <c r="BA159" s="164">
        <v>-12.355081841906754</v>
      </c>
      <c r="BB159" s="164">
        <v>1912.6603172832802</v>
      </c>
      <c r="BC159" s="171">
        <v>0</v>
      </c>
      <c r="BD159" s="172">
        <f t="shared" si="51"/>
        <v>172.387</v>
      </c>
      <c r="BE159" s="171">
        <f t="shared" si="52"/>
        <v>11265.526471544033</v>
      </c>
      <c r="BF159" s="171"/>
      <c r="BG159" s="164">
        <v>794.75923153548069</v>
      </c>
      <c r="BH159" s="173">
        <v>-617.80062101077078</v>
      </c>
      <c r="BI159" s="173">
        <v>-42.552219558130602</v>
      </c>
      <c r="BJ159" s="164">
        <v>615.22925198804842</v>
      </c>
      <c r="BK159" s="171">
        <v>0</v>
      </c>
      <c r="BL159" s="172">
        <f t="shared" si="53"/>
        <v>172.387</v>
      </c>
      <c r="BM159" s="171">
        <f t="shared" si="54"/>
        <v>922.0226429546276</v>
      </c>
      <c r="BN159" s="171"/>
      <c r="BO159" s="164">
        <v>1011.0494300370486</v>
      </c>
      <c r="BP159" s="173">
        <f t="shared" si="55"/>
        <v>-617.80062101077078</v>
      </c>
      <c r="BQ159" s="173">
        <v>-0.13157663644200401</v>
      </c>
      <c r="BR159" s="164">
        <v>631.41342752583</v>
      </c>
      <c r="BS159" s="171">
        <v>0</v>
      </c>
      <c r="BT159" s="172">
        <f t="shared" si="56"/>
        <v>172.387</v>
      </c>
      <c r="BU159" s="171">
        <f t="shared" si="57"/>
        <v>1196.9176599156658</v>
      </c>
      <c r="BV159" s="171"/>
      <c r="BW159" s="164">
        <v>937.30984943514545</v>
      </c>
      <c r="BX159" s="173">
        <f t="shared" si="58"/>
        <v>-617.80062101077078</v>
      </c>
      <c r="BY159" s="173">
        <v>5.2855510334046709</v>
      </c>
      <c r="BZ159" s="164">
        <v>649.79936745745988</v>
      </c>
      <c r="CA159" s="171">
        <v>0</v>
      </c>
      <c r="CB159" s="172">
        <f t="shared" si="59"/>
        <v>172.387</v>
      </c>
      <c r="CC159" s="171">
        <f t="shared" si="60"/>
        <v>1146.9811469152392</v>
      </c>
      <c r="CD159" s="213">
        <v>3066</v>
      </c>
      <c r="CE159" s="210">
        <f t="shared" si="61"/>
        <v>3994.9032899289164</v>
      </c>
      <c r="CF159" s="164">
        <f t="shared" si="62"/>
        <v>3851.9258856752008</v>
      </c>
      <c r="CG159" s="164">
        <f t="shared" si="63"/>
        <v>3674.3400102883343</v>
      </c>
      <c r="CH159" s="164">
        <f t="shared" si="64"/>
        <v>300.72493247052432</v>
      </c>
      <c r="CI159" s="164">
        <f t="shared" si="65"/>
        <v>390.38410303837765</v>
      </c>
      <c r="CJ159" s="164">
        <f t="shared" si="66"/>
        <v>374.09691680210017</v>
      </c>
      <c r="CK159" s="210">
        <f t="shared" si="67"/>
        <v>-142.97740425371558</v>
      </c>
      <c r="CL159" s="164">
        <f t="shared" si="68"/>
        <v>-177.58587538686652</v>
      </c>
      <c r="CM159" s="164">
        <f t="shared" si="69"/>
        <v>-3373.6150778178098</v>
      </c>
      <c r="CN159" s="164">
        <f t="shared" si="70"/>
        <v>89.659170567853323</v>
      </c>
      <c r="CO159" s="164">
        <f t="shared" si="71"/>
        <v>-16.287186236277478</v>
      </c>
    </row>
    <row r="160" spans="1:93" ht="14.4" x14ac:dyDescent="0.3">
      <c r="A160" s="167">
        <v>489</v>
      </c>
      <c r="B160" s="166" t="s">
        <v>493</v>
      </c>
      <c r="C160" s="171"/>
      <c r="D160" s="171"/>
      <c r="E160" s="171"/>
      <c r="F160" s="171"/>
      <c r="G160" s="171"/>
      <c r="H160" s="171">
        <v>7639</v>
      </c>
      <c r="I160" s="171"/>
      <c r="J160" s="171"/>
      <c r="K160" s="171"/>
      <c r="L160" s="171"/>
      <c r="M160" s="171"/>
      <c r="N160" s="171">
        <v>7645</v>
      </c>
      <c r="O160" s="171"/>
      <c r="P160" s="171"/>
      <c r="Q160" s="171"/>
      <c r="R160" s="171"/>
      <c r="S160" s="171"/>
      <c r="T160" s="171">
        <v>7836</v>
      </c>
      <c r="U160" s="171"/>
      <c r="V160" s="171"/>
      <c r="W160" s="171"/>
      <c r="X160" s="171"/>
      <c r="Y160" s="171"/>
      <c r="Z160" s="171">
        <v>7806</v>
      </c>
      <c r="AA160" s="171"/>
      <c r="AB160" s="171"/>
      <c r="AC160" s="171"/>
      <c r="AD160" s="171"/>
      <c r="AE160" s="171"/>
      <c r="AF160" s="171">
        <v>7775</v>
      </c>
      <c r="AG160" s="171"/>
      <c r="AH160" s="175">
        <v>7305.4285147065511</v>
      </c>
      <c r="AI160" s="173"/>
      <c r="AJ160" s="172">
        <v>28.12912215484533</v>
      </c>
      <c r="AK160" s="173">
        <v>1184.029859624995</v>
      </c>
      <c r="AL160" s="171">
        <v>0</v>
      </c>
      <c r="AM160" s="172">
        <v>-382.23200000000003</v>
      </c>
      <c r="AN160" s="171">
        <f t="shared" si="49"/>
        <v>8135.3554964863906</v>
      </c>
      <c r="AP160" s="171"/>
      <c r="AQ160" s="175">
        <v>7131.0709603143896</v>
      </c>
      <c r="AR160" s="173"/>
      <c r="AS160" s="172">
        <v>-21.478791840139852</v>
      </c>
      <c r="AT160" s="174">
        <v>1255.3472312166602</v>
      </c>
      <c r="AU160" s="171">
        <v>0</v>
      </c>
      <c r="AV160" s="172">
        <v>-405.745</v>
      </c>
      <c r="AW160" s="171">
        <f t="shared" si="50"/>
        <v>7959.1943996909094</v>
      </c>
      <c r="AX160" s="171"/>
      <c r="AY160" s="164">
        <v>7135.0924202405258</v>
      </c>
      <c r="AZ160" s="173"/>
      <c r="BA160" s="164">
        <v>-6.5502823121105349</v>
      </c>
      <c r="BB160" s="164">
        <v>1350.7346132842954</v>
      </c>
      <c r="BC160" s="171">
        <v>0</v>
      </c>
      <c r="BD160" s="172">
        <f t="shared" si="51"/>
        <v>-405.745</v>
      </c>
      <c r="BE160" s="171">
        <f t="shared" si="52"/>
        <v>8073.5317512127103</v>
      </c>
      <c r="BF160" s="171"/>
      <c r="BG160" s="164">
        <v>852.48130149309191</v>
      </c>
      <c r="BH160" s="173">
        <v>1341.7642323462542</v>
      </c>
      <c r="BI160" s="173">
        <v>849.39594002314766</v>
      </c>
      <c r="BJ160" s="164">
        <v>432.28635086899868</v>
      </c>
      <c r="BK160" s="171">
        <v>0</v>
      </c>
      <c r="BL160" s="172">
        <f t="shared" si="53"/>
        <v>-405.745</v>
      </c>
      <c r="BM160" s="171">
        <f t="shared" si="54"/>
        <v>3070.1828247314925</v>
      </c>
      <c r="BN160" s="171"/>
      <c r="BO160" s="164">
        <v>864.61482460930574</v>
      </c>
      <c r="BP160" s="173">
        <f t="shared" si="55"/>
        <v>1341.7642323462542</v>
      </c>
      <c r="BQ160" s="173">
        <v>819.20126323831857</v>
      </c>
      <c r="BR160" s="164">
        <v>443.17339172540312</v>
      </c>
      <c r="BS160" s="171">
        <v>0</v>
      </c>
      <c r="BT160" s="172">
        <f t="shared" si="56"/>
        <v>-405.745</v>
      </c>
      <c r="BU160" s="171">
        <f t="shared" si="57"/>
        <v>3063.0087119192817</v>
      </c>
      <c r="BV160" s="171"/>
      <c r="BW160" s="164">
        <v>753.23468245330412</v>
      </c>
      <c r="BX160" s="173">
        <f t="shared" si="58"/>
        <v>1341.7642323462542</v>
      </c>
      <c r="BY160" s="173">
        <v>788.91027962167993</v>
      </c>
      <c r="BZ160" s="164">
        <v>455.0345544415369</v>
      </c>
      <c r="CA160" s="171">
        <v>0</v>
      </c>
      <c r="CB160" s="172">
        <f t="shared" si="59"/>
        <v>-405.745</v>
      </c>
      <c r="CC160" s="171">
        <f t="shared" si="60"/>
        <v>2933.1987488627751</v>
      </c>
      <c r="CD160" s="213">
        <v>1868</v>
      </c>
      <c r="CE160" s="210">
        <f t="shared" si="61"/>
        <v>4355.1153621447493</v>
      </c>
      <c r="CF160" s="164">
        <f t="shared" si="62"/>
        <v>4260.8107064726491</v>
      </c>
      <c r="CG160" s="164">
        <f t="shared" si="63"/>
        <v>4322.0191387648347</v>
      </c>
      <c r="CH160" s="164">
        <f t="shared" si="64"/>
        <v>1643.5668226613984</v>
      </c>
      <c r="CI160" s="164">
        <f t="shared" si="65"/>
        <v>1639.7262911773457</v>
      </c>
      <c r="CJ160" s="164">
        <f t="shared" si="66"/>
        <v>1570.2348762648689</v>
      </c>
      <c r="CK160" s="210">
        <f t="shared" si="67"/>
        <v>-94.304655672100125</v>
      </c>
      <c r="CL160" s="164">
        <f t="shared" si="68"/>
        <v>61.208432292185535</v>
      </c>
      <c r="CM160" s="164">
        <f t="shared" si="69"/>
        <v>-2678.4523161034363</v>
      </c>
      <c r="CN160" s="164">
        <f t="shared" si="70"/>
        <v>-3.8405314840526898</v>
      </c>
      <c r="CO160" s="164">
        <f t="shared" si="71"/>
        <v>-69.491414912476785</v>
      </c>
    </row>
    <row r="161" spans="1:93" ht="14.4" x14ac:dyDescent="0.3">
      <c r="A161" s="167">
        <v>491</v>
      </c>
      <c r="B161" s="166" t="s">
        <v>492</v>
      </c>
      <c r="C161" s="171"/>
      <c r="D161" s="171"/>
      <c r="E161" s="171"/>
      <c r="F161" s="171"/>
      <c r="G161" s="171"/>
      <c r="H161" s="171">
        <v>103614</v>
      </c>
      <c r="I161" s="171"/>
      <c r="J161" s="171"/>
      <c r="K161" s="171"/>
      <c r="L161" s="171"/>
      <c r="M161" s="171"/>
      <c r="N161" s="171">
        <v>111476</v>
      </c>
      <c r="O161" s="171"/>
      <c r="P161" s="171"/>
      <c r="Q161" s="171"/>
      <c r="R161" s="171"/>
      <c r="S161" s="171"/>
      <c r="T161" s="171">
        <v>112799</v>
      </c>
      <c r="U161" s="171"/>
      <c r="V161" s="171"/>
      <c r="W161" s="171"/>
      <c r="X161" s="171"/>
      <c r="Y161" s="171"/>
      <c r="Z161" s="171">
        <v>110712</v>
      </c>
      <c r="AA161" s="171"/>
      <c r="AB161" s="171"/>
      <c r="AC161" s="171"/>
      <c r="AD161" s="171"/>
      <c r="AE161" s="171"/>
      <c r="AF161" s="171">
        <v>114898</v>
      </c>
      <c r="AG161" s="171"/>
      <c r="AH161" s="175">
        <v>108847.46726211456</v>
      </c>
      <c r="AI161" s="173"/>
      <c r="AJ161" s="172">
        <v>1088.4961446153504</v>
      </c>
      <c r="AK161" s="173">
        <v>24509.968430552217</v>
      </c>
      <c r="AL161" s="171">
        <v>2300</v>
      </c>
      <c r="AM161" s="172">
        <v>92.352000000000004</v>
      </c>
      <c r="AN161" s="171">
        <f t="shared" si="49"/>
        <v>136838.28383728213</v>
      </c>
      <c r="AP161" s="171"/>
      <c r="AQ161" s="175">
        <v>101864.41690762607</v>
      </c>
      <c r="AR161" s="173"/>
      <c r="AS161" s="172">
        <v>-842.40248523631317</v>
      </c>
      <c r="AT161" s="174">
        <v>26359.014500931378</v>
      </c>
      <c r="AU161" s="171">
        <v>0</v>
      </c>
      <c r="AV161" s="172">
        <v>669.01499999999999</v>
      </c>
      <c r="AW161" s="171">
        <f t="shared" si="50"/>
        <v>128050.04392332114</v>
      </c>
      <c r="AX161" s="171"/>
      <c r="AY161" s="164">
        <v>104055.2881751352</v>
      </c>
      <c r="AZ161" s="173"/>
      <c r="BA161" s="164">
        <v>-259.23261642114187</v>
      </c>
      <c r="BB161" s="164">
        <v>28785.721282995411</v>
      </c>
      <c r="BC161" s="171">
        <v>0</v>
      </c>
      <c r="BD161" s="172">
        <f t="shared" si="51"/>
        <v>669.01499999999999</v>
      </c>
      <c r="BE161" s="171">
        <f t="shared" si="52"/>
        <v>133250.79184170949</v>
      </c>
      <c r="BF161" s="171"/>
      <c r="BG161" s="164">
        <v>15733.858040410578</v>
      </c>
      <c r="BH161" s="173">
        <v>-8881.4853474626016</v>
      </c>
      <c r="BI161" s="173">
        <v>-3327.1624027860935</v>
      </c>
      <c r="BJ161" s="164">
        <v>9221.2933399045396</v>
      </c>
      <c r="BK161" s="171">
        <v>0</v>
      </c>
      <c r="BL161" s="172">
        <f t="shared" si="53"/>
        <v>669.01499999999999</v>
      </c>
      <c r="BM161" s="171">
        <f t="shared" si="54"/>
        <v>13415.518630066421</v>
      </c>
      <c r="BN161" s="171"/>
      <c r="BO161" s="164">
        <v>17391.953279745154</v>
      </c>
      <c r="BP161" s="173">
        <f t="shared" si="55"/>
        <v>-8881.4853474626016</v>
      </c>
      <c r="BQ161" s="173">
        <v>-2599.6331572703889</v>
      </c>
      <c r="BR161" s="164">
        <v>9504.257517527938</v>
      </c>
      <c r="BS161" s="171">
        <v>0</v>
      </c>
      <c r="BT161" s="172">
        <f t="shared" si="56"/>
        <v>669.01499999999999</v>
      </c>
      <c r="BU161" s="171">
        <f t="shared" si="57"/>
        <v>16084.1072925401</v>
      </c>
      <c r="BV161" s="171"/>
      <c r="BW161" s="164">
        <v>17373.256269914775</v>
      </c>
      <c r="BX161" s="173">
        <f t="shared" si="58"/>
        <v>-8881.4853474626016</v>
      </c>
      <c r="BY161" s="173">
        <v>-1874.8148872027805</v>
      </c>
      <c r="BZ161" s="164">
        <v>9817.4930941891289</v>
      </c>
      <c r="CA161" s="171">
        <v>0</v>
      </c>
      <c r="CB161" s="172">
        <f t="shared" si="59"/>
        <v>669.01499999999999</v>
      </c>
      <c r="CC161" s="171">
        <f t="shared" si="60"/>
        <v>17103.464129438522</v>
      </c>
      <c r="CD161" s="213">
        <v>52583</v>
      </c>
      <c r="CE161" s="210">
        <f t="shared" si="61"/>
        <v>2602.3293428918496</v>
      </c>
      <c r="CF161" s="164">
        <f t="shared" si="62"/>
        <v>2435.1985227796272</v>
      </c>
      <c r="CG161" s="164">
        <f t="shared" si="63"/>
        <v>2534.1040230057147</v>
      </c>
      <c r="CH161" s="164">
        <f t="shared" si="64"/>
        <v>255.13033927441228</v>
      </c>
      <c r="CI161" s="164">
        <f t="shared" si="65"/>
        <v>305.88036613620562</v>
      </c>
      <c r="CJ161" s="164">
        <f t="shared" si="66"/>
        <v>325.26603901334124</v>
      </c>
      <c r="CK161" s="210">
        <f t="shared" si="67"/>
        <v>-167.13082011222241</v>
      </c>
      <c r="CL161" s="164">
        <f t="shared" si="68"/>
        <v>98.905500226087497</v>
      </c>
      <c r="CM161" s="164">
        <f t="shared" si="69"/>
        <v>-2278.9736837313026</v>
      </c>
      <c r="CN161" s="164">
        <f t="shared" si="70"/>
        <v>50.750026861793344</v>
      </c>
      <c r="CO161" s="164">
        <f t="shared" si="71"/>
        <v>19.385672877135619</v>
      </c>
    </row>
    <row r="162" spans="1:93" ht="14.4" x14ac:dyDescent="0.3">
      <c r="A162" s="167">
        <v>494</v>
      </c>
      <c r="B162" s="166" t="s">
        <v>491</v>
      </c>
      <c r="C162" s="171"/>
      <c r="D162" s="171"/>
      <c r="E162" s="171"/>
      <c r="F162" s="171"/>
      <c r="G162" s="171"/>
      <c r="H162" s="171">
        <v>23717</v>
      </c>
      <c r="I162" s="171"/>
      <c r="J162" s="171"/>
      <c r="K162" s="171"/>
      <c r="L162" s="171"/>
      <c r="M162" s="171"/>
      <c r="N162" s="171">
        <v>25615</v>
      </c>
      <c r="O162" s="171"/>
      <c r="P162" s="171"/>
      <c r="Q162" s="171"/>
      <c r="R162" s="171"/>
      <c r="S162" s="171"/>
      <c r="T162" s="171">
        <v>25353</v>
      </c>
      <c r="U162" s="171"/>
      <c r="V162" s="171"/>
      <c r="W162" s="171"/>
      <c r="X162" s="171"/>
      <c r="Y162" s="171"/>
      <c r="Z162" s="171">
        <v>24941</v>
      </c>
      <c r="AA162" s="171"/>
      <c r="AB162" s="171"/>
      <c r="AC162" s="171"/>
      <c r="AD162" s="171"/>
      <c r="AE162" s="171"/>
      <c r="AF162" s="171">
        <v>25098</v>
      </c>
      <c r="AG162" s="171"/>
      <c r="AH162" s="175">
        <v>25859.377518829009</v>
      </c>
      <c r="AI162" s="173"/>
      <c r="AJ162" s="172">
        <v>152.36058321890513</v>
      </c>
      <c r="AK162" s="173">
        <v>3560.8762555017788</v>
      </c>
      <c r="AL162" s="171">
        <v>0</v>
      </c>
      <c r="AM162" s="172">
        <v>-154.88200000000001</v>
      </c>
      <c r="AN162" s="171">
        <f t="shared" si="49"/>
        <v>29417.732357549692</v>
      </c>
      <c r="AP162" s="171"/>
      <c r="AQ162" s="175">
        <v>24018.36313708371</v>
      </c>
      <c r="AR162" s="173"/>
      <c r="AS162" s="172">
        <v>-119.12319030666654</v>
      </c>
      <c r="AT162" s="174">
        <v>3844.0451392024356</v>
      </c>
      <c r="AU162" s="171">
        <v>0</v>
      </c>
      <c r="AV162" s="172">
        <v>-207.21799999999999</v>
      </c>
      <c r="AW162" s="171">
        <f t="shared" si="50"/>
        <v>27536.067085979481</v>
      </c>
      <c r="AX162" s="171"/>
      <c r="AY162" s="164">
        <v>24824.376611787058</v>
      </c>
      <c r="AZ162" s="173"/>
      <c r="BA162" s="164">
        <v>-36.813901134568631</v>
      </c>
      <c r="BB162" s="164">
        <v>4206.1118416529634</v>
      </c>
      <c r="BC162" s="171">
        <v>0</v>
      </c>
      <c r="BD162" s="172">
        <f t="shared" si="51"/>
        <v>-207.21799999999999</v>
      </c>
      <c r="BE162" s="171">
        <f t="shared" si="52"/>
        <v>28786.456552305452</v>
      </c>
      <c r="BF162" s="171"/>
      <c r="BG162" s="164">
        <v>12283.560800423453</v>
      </c>
      <c r="BH162" s="173">
        <v>-1342.2051107843797</v>
      </c>
      <c r="BI162" s="173">
        <v>-1766.7522267206668</v>
      </c>
      <c r="BJ162" s="164">
        <v>1344.4184532463285</v>
      </c>
      <c r="BK162" s="171">
        <v>0</v>
      </c>
      <c r="BL162" s="172">
        <f t="shared" si="53"/>
        <v>-207.21799999999999</v>
      </c>
      <c r="BM162" s="171">
        <f t="shared" si="54"/>
        <v>10311.803916164734</v>
      </c>
      <c r="BN162" s="171"/>
      <c r="BO162" s="164">
        <v>11901.81611117043</v>
      </c>
      <c r="BP162" s="173">
        <f t="shared" si="55"/>
        <v>-1342.2051107843797</v>
      </c>
      <c r="BQ162" s="173">
        <v>-1643.5718666646351</v>
      </c>
      <c r="BR162" s="164">
        <v>1387.5871520700459</v>
      </c>
      <c r="BS162" s="171">
        <v>0</v>
      </c>
      <c r="BT162" s="172">
        <f t="shared" si="56"/>
        <v>-207.21799999999999</v>
      </c>
      <c r="BU162" s="171">
        <f t="shared" si="57"/>
        <v>10096.40828579146</v>
      </c>
      <c r="BV162" s="171"/>
      <c r="BW162" s="164">
        <v>11701.027419120037</v>
      </c>
      <c r="BX162" s="173">
        <f t="shared" si="58"/>
        <v>-1342.2051107843797</v>
      </c>
      <c r="BY162" s="173">
        <v>-1520.8505107432929</v>
      </c>
      <c r="BZ162" s="164">
        <v>1435.6855608557869</v>
      </c>
      <c r="CA162" s="171">
        <v>0</v>
      </c>
      <c r="CB162" s="172">
        <f t="shared" si="59"/>
        <v>-207.21799999999999</v>
      </c>
      <c r="CC162" s="171">
        <f t="shared" si="60"/>
        <v>10066.43935844815</v>
      </c>
      <c r="CD162" s="213">
        <v>8903</v>
      </c>
      <c r="CE162" s="210">
        <f t="shared" si="61"/>
        <v>3304.249394310872</v>
      </c>
      <c r="CF162" s="164">
        <f t="shared" si="62"/>
        <v>3092.8975722767022</v>
      </c>
      <c r="CG162" s="164">
        <f t="shared" si="63"/>
        <v>3233.3434294401272</v>
      </c>
      <c r="CH162" s="164">
        <f t="shared" si="64"/>
        <v>1158.2392357817291</v>
      </c>
      <c r="CI162" s="164">
        <f t="shared" si="65"/>
        <v>1134.0456347064428</v>
      </c>
      <c r="CJ162" s="164">
        <f t="shared" si="66"/>
        <v>1130.6794741601875</v>
      </c>
      <c r="CK162" s="210">
        <f t="shared" si="67"/>
        <v>-211.3518220341698</v>
      </c>
      <c r="CL162" s="164">
        <f t="shared" si="68"/>
        <v>140.44585716342499</v>
      </c>
      <c r="CM162" s="164">
        <f t="shared" si="69"/>
        <v>-2075.1041936583979</v>
      </c>
      <c r="CN162" s="164">
        <f t="shared" si="70"/>
        <v>-24.193601075286324</v>
      </c>
      <c r="CO162" s="164">
        <f t="shared" si="71"/>
        <v>-3.366160546255287</v>
      </c>
    </row>
    <row r="163" spans="1:93" ht="14.4" x14ac:dyDescent="0.3">
      <c r="A163" s="167">
        <v>495</v>
      </c>
      <c r="B163" s="166" t="s">
        <v>490</v>
      </c>
      <c r="C163" s="171"/>
      <c r="D163" s="171"/>
      <c r="E163" s="171"/>
      <c r="F163" s="171"/>
      <c r="G163" s="171"/>
      <c r="H163" s="171">
        <v>6503</v>
      </c>
      <c r="I163" s="171"/>
      <c r="J163" s="171"/>
      <c r="K163" s="171"/>
      <c r="L163" s="171"/>
      <c r="M163" s="171"/>
      <c r="N163" s="171">
        <v>6460</v>
      </c>
      <c r="O163" s="171"/>
      <c r="P163" s="171"/>
      <c r="Q163" s="171"/>
      <c r="R163" s="171"/>
      <c r="S163" s="171"/>
      <c r="T163" s="171">
        <v>5886</v>
      </c>
      <c r="U163" s="171"/>
      <c r="V163" s="171"/>
      <c r="W163" s="171"/>
      <c r="X163" s="171"/>
      <c r="Y163" s="171"/>
      <c r="Z163" s="171">
        <v>5779</v>
      </c>
      <c r="AA163" s="171"/>
      <c r="AB163" s="171"/>
      <c r="AC163" s="171"/>
      <c r="AD163" s="171"/>
      <c r="AE163" s="171"/>
      <c r="AF163" s="171">
        <v>5834</v>
      </c>
      <c r="AG163" s="171"/>
      <c r="AH163" s="175">
        <v>5471.9180662762828</v>
      </c>
      <c r="AI163" s="173"/>
      <c r="AJ163" s="172">
        <v>26.309670291968327</v>
      </c>
      <c r="AK163" s="173">
        <v>951.59962672485347</v>
      </c>
      <c r="AL163" s="171">
        <v>220</v>
      </c>
      <c r="AM163" s="172">
        <v>-523.60699999999997</v>
      </c>
      <c r="AN163" s="171">
        <f t="shared" si="49"/>
        <v>6146.220363293105</v>
      </c>
      <c r="AP163" s="171"/>
      <c r="AQ163" s="175">
        <v>5173.2885324280869</v>
      </c>
      <c r="AR163" s="173"/>
      <c r="AS163" s="172">
        <v>-19.722432312865514</v>
      </c>
      <c r="AT163" s="174">
        <v>1008.1712874217592</v>
      </c>
      <c r="AU163" s="171">
        <v>0</v>
      </c>
      <c r="AV163" s="172">
        <v>-470.52</v>
      </c>
      <c r="AW163" s="171">
        <f t="shared" si="50"/>
        <v>5691.2173875369808</v>
      </c>
      <c r="AX163" s="171"/>
      <c r="AY163" s="164">
        <v>5245.1079522990094</v>
      </c>
      <c r="AZ163" s="173"/>
      <c r="BA163" s="164">
        <v>-5.9427454190449165</v>
      </c>
      <c r="BB163" s="164">
        <v>1086.6749482351267</v>
      </c>
      <c r="BC163" s="171">
        <v>0</v>
      </c>
      <c r="BD163" s="172">
        <f t="shared" si="51"/>
        <v>-470.52</v>
      </c>
      <c r="BE163" s="171">
        <f t="shared" si="52"/>
        <v>5855.3201551150923</v>
      </c>
      <c r="BF163" s="171"/>
      <c r="BG163" s="164">
        <v>762.32382122812555</v>
      </c>
      <c r="BH163" s="173">
        <v>534.25759510399234</v>
      </c>
      <c r="BI163" s="173">
        <v>397.90761571398582</v>
      </c>
      <c r="BJ163" s="164">
        <v>347.25754015804608</v>
      </c>
      <c r="BK163" s="171">
        <v>0</v>
      </c>
      <c r="BL163" s="172">
        <f t="shared" si="53"/>
        <v>-470.52</v>
      </c>
      <c r="BM163" s="171">
        <f t="shared" si="54"/>
        <v>1571.2265722041498</v>
      </c>
      <c r="BN163" s="171"/>
      <c r="BO163" s="164">
        <v>771.99157783744909</v>
      </c>
      <c r="BP163" s="173">
        <f t="shared" si="55"/>
        <v>534.25759510399234</v>
      </c>
      <c r="BQ163" s="173">
        <v>372.72383282813809</v>
      </c>
      <c r="BR163" s="164">
        <v>355.51036854078234</v>
      </c>
      <c r="BS163" s="171">
        <v>0</v>
      </c>
      <c r="BT163" s="172">
        <f t="shared" si="56"/>
        <v>-470.52</v>
      </c>
      <c r="BU163" s="171">
        <f t="shared" si="57"/>
        <v>1563.9633743103618</v>
      </c>
      <c r="BV163" s="171"/>
      <c r="BW163" s="164">
        <v>712.84232998971299</v>
      </c>
      <c r="BX163" s="173">
        <f t="shared" si="58"/>
        <v>534.25759510399234</v>
      </c>
      <c r="BY163" s="173">
        <v>347.45972550762258</v>
      </c>
      <c r="BZ163" s="164">
        <v>364.74618138266089</v>
      </c>
      <c r="CA163" s="171">
        <v>0</v>
      </c>
      <c r="CB163" s="172">
        <f t="shared" si="59"/>
        <v>-470.52</v>
      </c>
      <c r="CC163" s="171">
        <f t="shared" si="60"/>
        <v>1488.7858319839888</v>
      </c>
      <c r="CD163" s="213">
        <v>1558</v>
      </c>
      <c r="CE163" s="210">
        <f t="shared" si="61"/>
        <v>3944.9424668120055</v>
      </c>
      <c r="CF163" s="164">
        <f t="shared" si="62"/>
        <v>3652.8994785218106</v>
      </c>
      <c r="CG163" s="164">
        <f t="shared" si="63"/>
        <v>3758.2285976348476</v>
      </c>
      <c r="CH163" s="164">
        <f t="shared" si="64"/>
        <v>1008.4894558434851</v>
      </c>
      <c r="CI163" s="164">
        <f t="shared" si="65"/>
        <v>1003.8275829976649</v>
      </c>
      <c r="CJ163" s="164">
        <f t="shared" si="66"/>
        <v>955.57498843644987</v>
      </c>
      <c r="CK163" s="210">
        <f t="shared" si="67"/>
        <v>-292.0429882901949</v>
      </c>
      <c r="CL163" s="164">
        <f t="shared" si="68"/>
        <v>105.329119113037</v>
      </c>
      <c r="CM163" s="164">
        <f t="shared" si="69"/>
        <v>-2749.7391417913623</v>
      </c>
      <c r="CN163" s="164">
        <f t="shared" si="70"/>
        <v>-4.6618728458201986</v>
      </c>
      <c r="CO163" s="164">
        <f t="shared" si="71"/>
        <v>-48.252594561215005</v>
      </c>
    </row>
    <row r="164" spans="1:93" ht="14.4" x14ac:dyDescent="0.3">
      <c r="A164" s="167">
        <v>498</v>
      </c>
      <c r="B164" s="166" t="s">
        <v>489</v>
      </c>
      <c r="C164" s="171"/>
      <c r="D164" s="171"/>
      <c r="E164" s="171"/>
      <c r="F164" s="171"/>
      <c r="G164" s="171"/>
      <c r="H164" s="171">
        <v>8532</v>
      </c>
      <c r="I164" s="171"/>
      <c r="J164" s="171"/>
      <c r="K164" s="171"/>
      <c r="L164" s="171"/>
      <c r="M164" s="171"/>
      <c r="N164" s="171">
        <v>8903</v>
      </c>
      <c r="O164" s="171"/>
      <c r="P164" s="171"/>
      <c r="Q164" s="171"/>
      <c r="R164" s="171"/>
      <c r="S164" s="171"/>
      <c r="T164" s="171">
        <v>9055</v>
      </c>
      <c r="U164" s="171"/>
      <c r="V164" s="171"/>
      <c r="W164" s="171"/>
      <c r="X164" s="171"/>
      <c r="Y164" s="171"/>
      <c r="Z164" s="171">
        <v>9228</v>
      </c>
      <c r="AA164" s="171"/>
      <c r="AB164" s="171"/>
      <c r="AC164" s="171"/>
      <c r="AD164" s="171"/>
      <c r="AE164" s="171"/>
      <c r="AF164" s="171">
        <v>9167</v>
      </c>
      <c r="AG164" s="171"/>
      <c r="AH164" s="175">
        <v>8830.6712898589776</v>
      </c>
      <c r="AI164" s="173"/>
      <c r="AJ164" s="172">
        <v>44.737703278190587</v>
      </c>
      <c r="AK164" s="173">
        <v>1236.8624167268792</v>
      </c>
      <c r="AL164" s="171">
        <v>0</v>
      </c>
      <c r="AM164" s="172">
        <v>107.26300000000001</v>
      </c>
      <c r="AN164" s="171">
        <f t="shared" si="49"/>
        <v>10219.534409864049</v>
      </c>
      <c r="AP164" s="171"/>
      <c r="AQ164" s="175">
        <v>8394.5396045163943</v>
      </c>
      <c r="AR164" s="173"/>
      <c r="AS164" s="172">
        <v>-34.371823506301858</v>
      </c>
      <c r="AT164" s="174">
        <v>1325.9434460798607</v>
      </c>
      <c r="AU164" s="171">
        <v>0</v>
      </c>
      <c r="AV164" s="172">
        <v>-8.8629999999999995</v>
      </c>
      <c r="AW164" s="171">
        <f t="shared" si="50"/>
        <v>9677.2482270899527</v>
      </c>
      <c r="AX164" s="171"/>
      <c r="AY164" s="164">
        <v>8684.6629355809564</v>
      </c>
      <c r="AZ164" s="173"/>
      <c r="BA164" s="164">
        <v>-10.510139033505325</v>
      </c>
      <c r="BB164" s="164">
        <v>1434.0442131273671</v>
      </c>
      <c r="BC164" s="171">
        <v>0</v>
      </c>
      <c r="BD164" s="172">
        <f t="shared" si="51"/>
        <v>-8.8629999999999995</v>
      </c>
      <c r="BE164" s="171">
        <f t="shared" si="52"/>
        <v>10099.334009674818</v>
      </c>
      <c r="BF164" s="171"/>
      <c r="BG164" s="164">
        <v>2755.7678350882024</v>
      </c>
      <c r="BH164" s="173">
        <v>-583.2009777849504</v>
      </c>
      <c r="BI164" s="173">
        <v>189.48167851835606</v>
      </c>
      <c r="BJ164" s="164">
        <v>447.7115733022988</v>
      </c>
      <c r="BK164" s="171">
        <v>0</v>
      </c>
      <c r="BL164" s="172">
        <f t="shared" si="53"/>
        <v>-8.8629999999999995</v>
      </c>
      <c r="BM164" s="171">
        <f t="shared" si="54"/>
        <v>2800.8971091239073</v>
      </c>
      <c r="BN164" s="171"/>
      <c r="BO164" s="164">
        <v>2828.5804533570367</v>
      </c>
      <c r="BP164" s="173">
        <f t="shared" si="55"/>
        <v>-583.2009777849504</v>
      </c>
      <c r="BQ164" s="173">
        <v>152.35257114429172</v>
      </c>
      <c r="BR164" s="164">
        <v>461.74996883588841</v>
      </c>
      <c r="BS164" s="171">
        <v>0</v>
      </c>
      <c r="BT164" s="172">
        <f t="shared" si="56"/>
        <v>-8.8629999999999995</v>
      </c>
      <c r="BU164" s="171">
        <f t="shared" si="57"/>
        <v>2850.6190155522668</v>
      </c>
      <c r="BV164" s="171"/>
      <c r="BW164" s="164">
        <v>2893.9187776754161</v>
      </c>
      <c r="BX164" s="173">
        <f t="shared" si="58"/>
        <v>-583.2009777849504</v>
      </c>
      <c r="BY164" s="173">
        <v>115.10503936301822</v>
      </c>
      <c r="BZ164" s="164">
        <v>476.85563964423818</v>
      </c>
      <c r="CA164" s="171">
        <v>0</v>
      </c>
      <c r="CB164" s="172">
        <f t="shared" si="59"/>
        <v>-8.8629999999999995</v>
      </c>
      <c r="CC164" s="171">
        <f t="shared" si="60"/>
        <v>2893.8154788977222</v>
      </c>
      <c r="CD164" s="213">
        <v>2297</v>
      </c>
      <c r="CE164" s="210">
        <f t="shared" si="61"/>
        <v>4449.0789768672394</v>
      </c>
      <c r="CF164" s="164">
        <f t="shared" si="62"/>
        <v>4212.9944393077722</v>
      </c>
      <c r="CG164" s="164">
        <f t="shared" si="63"/>
        <v>4396.7496776990929</v>
      </c>
      <c r="CH164" s="164">
        <f t="shared" si="64"/>
        <v>1219.3718367975216</v>
      </c>
      <c r="CI164" s="164">
        <f t="shared" si="65"/>
        <v>1241.0182914898855</v>
      </c>
      <c r="CJ164" s="164">
        <f t="shared" si="66"/>
        <v>1259.8238915532095</v>
      </c>
      <c r="CK164" s="210">
        <f t="shared" si="67"/>
        <v>-236.08453755946721</v>
      </c>
      <c r="CL164" s="164">
        <f t="shared" si="68"/>
        <v>183.75523839132074</v>
      </c>
      <c r="CM164" s="164">
        <f t="shared" si="69"/>
        <v>-3177.3778409015713</v>
      </c>
      <c r="CN164" s="164">
        <f t="shared" si="70"/>
        <v>21.646454692363932</v>
      </c>
      <c r="CO164" s="164">
        <f t="shared" si="71"/>
        <v>18.805600063323936</v>
      </c>
    </row>
    <row r="165" spans="1:93" ht="14.4" x14ac:dyDescent="0.3">
      <c r="A165" s="167">
        <v>499</v>
      </c>
      <c r="B165" s="166" t="s">
        <v>488</v>
      </c>
      <c r="C165" s="171"/>
      <c r="D165" s="171"/>
      <c r="E165" s="171"/>
      <c r="F165" s="171"/>
      <c r="G165" s="171"/>
      <c r="H165" s="171">
        <v>27651</v>
      </c>
      <c r="I165" s="171"/>
      <c r="J165" s="171"/>
      <c r="K165" s="171"/>
      <c r="L165" s="171"/>
      <c r="M165" s="171"/>
      <c r="N165" s="171">
        <v>30106</v>
      </c>
      <c r="O165" s="171"/>
      <c r="P165" s="171"/>
      <c r="Q165" s="171"/>
      <c r="R165" s="171"/>
      <c r="S165" s="171"/>
      <c r="T165" s="171">
        <v>31479</v>
      </c>
      <c r="U165" s="171"/>
      <c r="V165" s="171"/>
      <c r="W165" s="171"/>
      <c r="X165" s="171"/>
      <c r="Y165" s="171"/>
      <c r="Z165" s="171">
        <v>31855</v>
      </c>
      <c r="AA165" s="171"/>
      <c r="AB165" s="171"/>
      <c r="AC165" s="171"/>
      <c r="AD165" s="171"/>
      <c r="AE165" s="171"/>
      <c r="AF165" s="171">
        <v>33143</v>
      </c>
      <c r="AG165" s="171"/>
      <c r="AH165" s="175">
        <v>35878.780931105481</v>
      </c>
      <c r="AI165" s="173"/>
      <c r="AJ165" s="172">
        <v>389.38565780085639</v>
      </c>
      <c r="AK165" s="173">
        <v>7789.9255235975661</v>
      </c>
      <c r="AL165" s="171">
        <v>0</v>
      </c>
      <c r="AM165" s="172">
        <v>-1846.7460000000001</v>
      </c>
      <c r="AN165" s="171">
        <f t="shared" si="49"/>
        <v>42211.346112503903</v>
      </c>
      <c r="AP165" s="171"/>
      <c r="AQ165" s="175">
        <v>32998.96880833515</v>
      </c>
      <c r="AR165" s="173"/>
      <c r="AS165" s="172">
        <v>-303.37276805516154</v>
      </c>
      <c r="AT165" s="174">
        <v>8391.2003476858281</v>
      </c>
      <c r="AU165" s="171">
        <v>0</v>
      </c>
      <c r="AV165" s="172">
        <v>-1736.6579999999999</v>
      </c>
      <c r="AW165" s="171">
        <f t="shared" si="50"/>
        <v>39350.138387965817</v>
      </c>
      <c r="AX165" s="171"/>
      <c r="AY165" s="164">
        <v>35414.041195100443</v>
      </c>
      <c r="AZ165" s="173"/>
      <c r="BA165" s="164">
        <v>-93.995129412862354</v>
      </c>
      <c r="BB165" s="164">
        <v>9138.7217364806183</v>
      </c>
      <c r="BC165" s="171">
        <v>0</v>
      </c>
      <c r="BD165" s="172">
        <f t="shared" si="51"/>
        <v>-1736.6579999999999</v>
      </c>
      <c r="BE165" s="171">
        <f t="shared" si="52"/>
        <v>42722.109802168197</v>
      </c>
      <c r="BF165" s="171"/>
      <c r="BG165" s="164">
        <v>19842.33633303245</v>
      </c>
      <c r="BH165" s="173">
        <v>2076.5775260815826</v>
      </c>
      <c r="BI165" s="173">
        <v>789.4622562971166</v>
      </c>
      <c r="BJ165" s="164">
        <v>2874.2390469137326</v>
      </c>
      <c r="BK165" s="171">
        <v>0</v>
      </c>
      <c r="BL165" s="172">
        <f t="shared" si="53"/>
        <v>-1736.6579999999999</v>
      </c>
      <c r="BM165" s="171">
        <f t="shared" si="54"/>
        <v>23845.957162324881</v>
      </c>
      <c r="BN165" s="171"/>
      <c r="BO165" s="164">
        <v>19847.443162978547</v>
      </c>
      <c r="BP165" s="173">
        <f t="shared" si="55"/>
        <v>2076.5775260815826</v>
      </c>
      <c r="BQ165" s="173">
        <v>475.02058204910946</v>
      </c>
      <c r="BR165" s="164">
        <v>2967.473771710786</v>
      </c>
      <c r="BS165" s="171">
        <v>0</v>
      </c>
      <c r="BT165" s="172">
        <f t="shared" si="56"/>
        <v>-1736.6579999999999</v>
      </c>
      <c r="BU165" s="171">
        <f t="shared" si="57"/>
        <v>23629.857042820026</v>
      </c>
      <c r="BV165" s="171"/>
      <c r="BW165" s="164">
        <v>20114.299607995814</v>
      </c>
      <c r="BX165" s="173">
        <f t="shared" si="58"/>
        <v>2076.5775260815826</v>
      </c>
      <c r="BY165" s="173">
        <v>159.57598660239066</v>
      </c>
      <c r="BZ165" s="164">
        <v>3070.5707935247356</v>
      </c>
      <c r="CA165" s="171">
        <v>0</v>
      </c>
      <c r="CB165" s="172">
        <f t="shared" si="59"/>
        <v>-1736.6579999999999</v>
      </c>
      <c r="CC165" s="171">
        <f t="shared" si="60"/>
        <v>23684.365914204525</v>
      </c>
      <c r="CD165" s="213">
        <v>19453</v>
      </c>
      <c r="CE165" s="210">
        <f t="shared" si="61"/>
        <v>2169.9144662778954</v>
      </c>
      <c r="CF165" s="164">
        <f t="shared" si="62"/>
        <v>2022.8313570125849</v>
      </c>
      <c r="CG165" s="164">
        <f t="shared" si="63"/>
        <v>2196.1707604055005</v>
      </c>
      <c r="CH165" s="164">
        <f t="shared" si="64"/>
        <v>1225.8241485799044</v>
      </c>
      <c r="CI165" s="164">
        <f t="shared" si="65"/>
        <v>1214.715316034546</v>
      </c>
      <c r="CJ165" s="164">
        <f t="shared" si="66"/>
        <v>1217.5173965046279</v>
      </c>
      <c r="CK165" s="210">
        <f t="shared" si="67"/>
        <v>-147.08310926531044</v>
      </c>
      <c r="CL165" s="164">
        <f t="shared" si="68"/>
        <v>173.33940339291553</v>
      </c>
      <c r="CM165" s="164">
        <f t="shared" si="69"/>
        <v>-970.34661182559603</v>
      </c>
      <c r="CN165" s="164">
        <f t="shared" si="70"/>
        <v>-11.108832545358382</v>
      </c>
      <c r="CO165" s="164">
        <f t="shared" si="71"/>
        <v>2.8020804700818189</v>
      </c>
    </row>
    <row r="166" spans="1:93" ht="14.4" x14ac:dyDescent="0.3">
      <c r="A166" s="167">
        <v>500</v>
      </c>
      <c r="B166" s="166" t="s">
        <v>487</v>
      </c>
      <c r="C166" s="171"/>
      <c r="D166" s="171"/>
      <c r="E166" s="171"/>
      <c r="F166" s="171"/>
      <c r="G166" s="171"/>
      <c r="H166" s="171">
        <v>8347</v>
      </c>
      <c r="I166" s="171"/>
      <c r="J166" s="171"/>
      <c r="K166" s="171"/>
      <c r="L166" s="171"/>
      <c r="M166" s="171"/>
      <c r="N166" s="171">
        <v>9645</v>
      </c>
      <c r="O166" s="171"/>
      <c r="P166" s="171"/>
      <c r="Q166" s="171"/>
      <c r="R166" s="171"/>
      <c r="S166" s="171"/>
      <c r="T166" s="171">
        <v>9970</v>
      </c>
      <c r="U166" s="171"/>
      <c r="V166" s="171"/>
      <c r="W166" s="171"/>
      <c r="X166" s="171"/>
      <c r="Y166" s="171"/>
      <c r="Z166" s="171">
        <v>10327</v>
      </c>
      <c r="AA166" s="171"/>
      <c r="AB166" s="171"/>
      <c r="AC166" s="171"/>
      <c r="AD166" s="171"/>
      <c r="AE166" s="171"/>
      <c r="AF166" s="171">
        <v>10538</v>
      </c>
      <c r="AG166" s="171"/>
      <c r="AH166" s="175">
        <v>12836.80144461698</v>
      </c>
      <c r="AI166" s="173"/>
      <c r="AJ166" s="172">
        <v>199.83915656889891</v>
      </c>
      <c r="AK166" s="173">
        <v>2760.7662837167477</v>
      </c>
      <c r="AL166" s="171">
        <v>0</v>
      </c>
      <c r="AM166" s="172">
        <v>-695.99699999999996</v>
      </c>
      <c r="AN166" s="171">
        <f t="shared" si="49"/>
        <v>15101.409884902627</v>
      </c>
      <c r="AP166" s="171"/>
      <c r="AQ166" s="175">
        <v>11272.375738494678</v>
      </c>
      <c r="AR166" s="173"/>
      <c r="AS166" s="172">
        <v>-155.36663618986682</v>
      </c>
      <c r="AT166" s="174">
        <v>3030.3377209396576</v>
      </c>
      <c r="AU166" s="171">
        <v>0</v>
      </c>
      <c r="AV166" s="172">
        <v>-825.50300000000004</v>
      </c>
      <c r="AW166" s="171">
        <f t="shared" si="50"/>
        <v>13321.843823244468</v>
      </c>
      <c r="AX166" s="171"/>
      <c r="AY166" s="164">
        <v>11841.193790195513</v>
      </c>
      <c r="AZ166" s="173"/>
      <c r="BA166" s="164">
        <v>-48.079772643546811</v>
      </c>
      <c r="BB166" s="164">
        <v>3384.7018002844734</v>
      </c>
      <c r="BC166" s="171">
        <v>0</v>
      </c>
      <c r="BD166" s="172">
        <f t="shared" si="51"/>
        <v>-825.50300000000004</v>
      </c>
      <c r="BE166" s="171">
        <f t="shared" si="52"/>
        <v>14352.312817836439</v>
      </c>
      <c r="BF166" s="171"/>
      <c r="BG166" s="164">
        <v>8013.5566370768656</v>
      </c>
      <c r="BH166" s="173">
        <v>2259.9189556469064</v>
      </c>
      <c r="BI166" s="173">
        <v>1278.0326639435714</v>
      </c>
      <c r="BJ166" s="164">
        <v>1077.8579279460423</v>
      </c>
      <c r="BK166" s="171">
        <v>0</v>
      </c>
      <c r="BL166" s="172">
        <f t="shared" si="53"/>
        <v>-825.50300000000004</v>
      </c>
      <c r="BM166" s="171">
        <f t="shared" si="54"/>
        <v>11803.863184613385</v>
      </c>
      <c r="BN166" s="171"/>
      <c r="BO166" s="164">
        <v>7809.844206036727</v>
      </c>
      <c r="BP166" s="173">
        <f t="shared" si="55"/>
        <v>2259.9189556469064</v>
      </c>
      <c r="BQ166" s="173">
        <v>1112.0750908440859</v>
      </c>
      <c r="BR166" s="164">
        <v>1116.1957067669177</v>
      </c>
      <c r="BS166" s="171">
        <v>0</v>
      </c>
      <c r="BT166" s="172">
        <f t="shared" si="56"/>
        <v>-825.50300000000004</v>
      </c>
      <c r="BU166" s="171">
        <f t="shared" si="57"/>
        <v>11472.530959294636</v>
      </c>
      <c r="BV166" s="171"/>
      <c r="BW166" s="164">
        <v>7892.8180822109198</v>
      </c>
      <c r="BX166" s="173">
        <f t="shared" si="58"/>
        <v>2259.9189556469064</v>
      </c>
      <c r="BY166" s="173">
        <v>945.58819106248586</v>
      </c>
      <c r="BZ166" s="164">
        <v>1161.927334565336</v>
      </c>
      <c r="CA166" s="171">
        <v>0</v>
      </c>
      <c r="CB166" s="172">
        <f t="shared" si="59"/>
        <v>-825.50300000000004</v>
      </c>
      <c r="CC166" s="171">
        <f t="shared" si="60"/>
        <v>11434.74956348565</v>
      </c>
      <c r="CD166" s="213">
        <v>10267</v>
      </c>
      <c r="CE166" s="210">
        <f t="shared" si="61"/>
        <v>1470.8687917505235</v>
      </c>
      <c r="CF166" s="164">
        <f t="shared" si="62"/>
        <v>1297.5400626516478</v>
      </c>
      <c r="CG166" s="164">
        <f t="shared" si="63"/>
        <v>1397.9071605957377</v>
      </c>
      <c r="CH166" s="164">
        <f t="shared" si="64"/>
        <v>1149.689605981629</v>
      </c>
      <c r="CI166" s="164">
        <f t="shared" si="65"/>
        <v>1117.4180344106981</v>
      </c>
      <c r="CJ166" s="164">
        <f t="shared" si="66"/>
        <v>1113.7381478022451</v>
      </c>
      <c r="CK166" s="210">
        <f t="shared" si="67"/>
        <v>-173.32872909887578</v>
      </c>
      <c r="CL166" s="164">
        <f t="shared" si="68"/>
        <v>100.36709794408989</v>
      </c>
      <c r="CM166" s="164">
        <f t="shared" si="69"/>
        <v>-248.21755461410862</v>
      </c>
      <c r="CN166" s="164">
        <f t="shared" si="70"/>
        <v>-32.271571570930973</v>
      </c>
      <c r="CO166" s="164">
        <f t="shared" si="71"/>
        <v>-3.6798866084529891</v>
      </c>
    </row>
    <row r="167" spans="1:93" ht="14.4" x14ac:dyDescent="0.3">
      <c r="A167" s="167">
        <v>503</v>
      </c>
      <c r="B167" s="166" t="s">
        <v>486</v>
      </c>
      <c r="C167" s="171"/>
      <c r="D167" s="171"/>
      <c r="E167" s="171"/>
      <c r="F167" s="171"/>
      <c r="G167" s="171"/>
      <c r="H167" s="171">
        <v>16115</v>
      </c>
      <c r="I167" s="171"/>
      <c r="J167" s="171"/>
      <c r="K167" s="171"/>
      <c r="L167" s="171"/>
      <c r="M167" s="171"/>
      <c r="N167" s="171">
        <v>16849</v>
      </c>
      <c r="O167" s="171"/>
      <c r="P167" s="171"/>
      <c r="Q167" s="171"/>
      <c r="R167" s="171"/>
      <c r="S167" s="171"/>
      <c r="T167" s="171">
        <v>15832</v>
      </c>
      <c r="U167" s="171"/>
      <c r="V167" s="171"/>
      <c r="W167" s="171"/>
      <c r="X167" s="171"/>
      <c r="Y167" s="171"/>
      <c r="Z167" s="171">
        <v>15391</v>
      </c>
      <c r="AA167" s="171"/>
      <c r="AB167" s="171"/>
      <c r="AC167" s="171"/>
      <c r="AD167" s="171"/>
      <c r="AE167" s="171"/>
      <c r="AF167" s="171">
        <v>15107</v>
      </c>
      <c r="AG167" s="171"/>
      <c r="AH167" s="175">
        <v>15040.782886305575</v>
      </c>
      <c r="AI167" s="173"/>
      <c r="AJ167" s="172">
        <v>137.34010267164081</v>
      </c>
      <c r="AK167" s="173">
        <v>3819.6854643574848</v>
      </c>
      <c r="AL167" s="171">
        <v>1050</v>
      </c>
      <c r="AM167" s="172">
        <v>-147.68100000000001</v>
      </c>
      <c r="AN167" s="171">
        <f t="shared" si="49"/>
        <v>19900.127453334699</v>
      </c>
      <c r="AP167" s="171"/>
      <c r="AQ167" s="175">
        <v>14126.791946370651</v>
      </c>
      <c r="AR167" s="173"/>
      <c r="AS167" s="172">
        <v>-106.97053986146261</v>
      </c>
      <c r="AT167" s="174">
        <v>4100.1180855155753</v>
      </c>
      <c r="AU167" s="171">
        <v>0</v>
      </c>
      <c r="AV167" s="172">
        <v>-97.778999999999996</v>
      </c>
      <c r="AW167" s="171">
        <f t="shared" si="50"/>
        <v>18022.160492024766</v>
      </c>
      <c r="AX167" s="171"/>
      <c r="AY167" s="164">
        <v>15143.127151599547</v>
      </c>
      <c r="AZ167" s="173"/>
      <c r="BA167" s="164">
        <v>-33.1406733591933</v>
      </c>
      <c r="BB167" s="164">
        <v>4460.0964776437995</v>
      </c>
      <c r="BC167" s="171">
        <v>0</v>
      </c>
      <c r="BD167" s="172">
        <f t="shared" si="51"/>
        <v>-97.778999999999996</v>
      </c>
      <c r="BE167" s="171">
        <f t="shared" si="52"/>
        <v>19472.303955884152</v>
      </c>
      <c r="BF167" s="171"/>
      <c r="BG167" s="164">
        <v>3800.5184980852764</v>
      </c>
      <c r="BH167" s="173">
        <v>-427.16389437663048</v>
      </c>
      <c r="BI167" s="173">
        <v>-649.32983655015448</v>
      </c>
      <c r="BJ167" s="164">
        <v>1414.1235355714271</v>
      </c>
      <c r="BK167" s="171">
        <v>0</v>
      </c>
      <c r="BL167" s="172">
        <f t="shared" si="53"/>
        <v>-97.778999999999996</v>
      </c>
      <c r="BM167" s="171">
        <f t="shared" si="54"/>
        <v>4040.3693027299182</v>
      </c>
      <c r="BN167" s="171"/>
      <c r="BO167" s="164">
        <v>3458.4538212964071</v>
      </c>
      <c r="BP167" s="173">
        <f t="shared" si="55"/>
        <v>-427.16389437663048</v>
      </c>
      <c r="BQ167" s="173">
        <v>-543.55494576857939</v>
      </c>
      <c r="BR167" s="164">
        <v>1455.821188161349</v>
      </c>
      <c r="BS167" s="171">
        <v>0</v>
      </c>
      <c r="BT167" s="172">
        <f t="shared" si="56"/>
        <v>-97.778999999999996</v>
      </c>
      <c r="BU167" s="171">
        <f t="shared" si="57"/>
        <v>3845.7771693125464</v>
      </c>
      <c r="BV167" s="171"/>
      <c r="BW167" s="164">
        <v>3182.7474321765308</v>
      </c>
      <c r="BX167" s="173">
        <f t="shared" si="58"/>
        <v>-427.16389437663048</v>
      </c>
      <c r="BY167" s="173">
        <v>-438.17420152297029</v>
      </c>
      <c r="BZ167" s="164">
        <v>1502.6678911530785</v>
      </c>
      <c r="CA167" s="171">
        <v>0</v>
      </c>
      <c r="CB167" s="172">
        <f t="shared" si="59"/>
        <v>-97.778999999999996</v>
      </c>
      <c r="CC167" s="171">
        <f t="shared" si="60"/>
        <v>3722.2982274300084</v>
      </c>
      <c r="CD167" s="213">
        <v>7645</v>
      </c>
      <c r="CE167" s="210">
        <f t="shared" si="61"/>
        <v>2603.0251737520862</v>
      </c>
      <c r="CF167" s="164">
        <f t="shared" si="62"/>
        <v>2357.3787432341096</v>
      </c>
      <c r="CG167" s="164">
        <f t="shared" si="63"/>
        <v>2547.0639576042054</v>
      </c>
      <c r="CH167" s="164">
        <f t="shared" si="64"/>
        <v>528.49827373838036</v>
      </c>
      <c r="CI167" s="164">
        <f t="shared" si="65"/>
        <v>503.04475726782817</v>
      </c>
      <c r="CJ167" s="164">
        <f t="shared" si="66"/>
        <v>486.89316251537059</v>
      </c>
      <c r="CK167" s="210">
        <f t="shared" si="67"/>
        <v>-245.64643051797657</v>
      </c>
      <c r="CL167" s="164">
        <f t="shared" si="68"/>
        <v>189.68521437009576</v>
      </c>
      <c r="CM167" s="164">
        <f t="shared" si="69"/>
        <v>-2018.5656838658251</v>
      </c>
      <c r="CN167" s="164">
        <f t="shared" si="70"/>
        <v>-25.453516470552188</v>
      </c>
      <c r="CO167" s="164">
        <f t="shared" si="71"/>
        <v>-16.151594752457584</v>
      </c>
    </row>
    <row r="168" spans="1:93" ht="14.4" x14ac:dyDescent="0.3">
      <c r="A168" s="167">
        <v>504</v>
      </c>
      <c r="B168" s="166" t="s">
        <v>485</v>
      </c>
      <c r="C168" s="171"/>
      <c r="D168" s="171"/>
      <c r="E168" s="171"/>
      <c r="F168" s="171"/>
      <c r="G168" s="171"/>
      <c r="H168" s="171">
        <v>4408</v>
      </c>
      <c r="I168" s="171"/>
      <c r="J168" s="171"/>
      <c r="K168" s="171"/>
      <c r="L168" s="171"/>
      <c r="M168" s="171"/>
      <c r="N168" s="171">
        <v>4286</v>
      </c>
      <c r="O168" s="171"/>
      <c r="P168" s="171"/>
      <c r="Q168" s="171"/>
      <c r="R168" s="171"/>
      <c r="S168" s="171"/>
      <c r="T168" s="171">
        <v>4255</v>
      </c>
      <c r="U168" s="171"/>
      <c r="V168" s="171"/>
      <c r="W168" s="171"/>
      <c r="X168" s="171"/>
      <c r="Y168" s="171"/>
      <c r="Z168" s="171">
        <v>4437</v>
      </c>
      <c r="AA168" s="171"/>
      <c r="AB168" s="171"/>
      <c r="AC168" s="171"/>
      <c r="AD168" s="171"/>
      <c r="AE168" s="171"/>
      <c r="AF168" s="171">
        <v>4666</v>
      </c>
      <c r="AG168" s="171"/>
      <c r="AH168" s="175">
        <v>4670.7098387837732</v>
      </c>
      <c r="AI168" s="173"/>
      <c r="AJ168" s="172">
        <v>31.497849830189143</v>
      </c>
      <c r="AK168" s="173">
        <v>1052.7992105084677</v>
      </c>
      <c r="AL168" s="171">
        <v>0</v>
      </c>
      <c r="AM168" s="172">
        <v>-411.262</v>
      </c>
      <c r="AN168" s="171">
        <f t="shared" si="49"/>
        <v>5343.7448991224301</v>
      </c>
      <c r="AP168" s="171"/>
      <c r="AQ168" s="175">
        <v>4512.865417370077</v>
      </c>
      <c r="AR168" s="173"/>
      <c r="AS168" s="172">
        <v>-24.363439042801943</v>
      </c>
      <c r="AT168" s="174">
        <v>1124.8411715975822</v>
      </c>
      <c r="AU168" s="171">
        <v>0</v>
      </c>
      <c r="AV168" s="172">
        <v>-474.976</v>
      </c>
      <c r="AW168" s="171">
        <f t="shared" si="50"/>
        <v>5138.3671499248567</v>
      </c>
      <c r="AX168" s="171"/>
      <c r="AY168" s="164">
        <v>4628.1755827858415</v>
      </c>
      <c r="AZ168" s="173"/>
      <c r="BA168" s="164">
        <v>-7.5103143575832707</v>
      </c>
      <c r="BB168" s="164">
        <v>1219.6583930101901</v>
      </c>
      <c r="BC168" s="171">
        <v>0</v>
      </c>
      <c r="BD168" s="172">
        <f t="shared" si="51"/>
        <v>-474.976</v>
      </c>
      <c r="BE168" s="171">
        <f t="shared" si="52"/>
        <v>5365.3476614384481</v>
      </c>
      <c r="BF168" s="171"/>
      <c r="BG168" s="164">
        <v>1433.2936525985435</v>
      </c>
      <c r="BH168" s="173">
        <v>42.476920398777615</v>
      </c>
      <c r="BI168" s="173">
        <v>165.66882897868652</v>
      </c>
      <c r="BJ168" s="164">
        <v>380.95928566054113</v>
      </c>
      <c r="BK168" s="171">
        <v>0</v>
      </c>
      <c r="BL168" s="172">
        <f t="shared" si="53"/>
        <v>-474.976</v>
      </c>
      <c r="BM168" s="171">
        <f t="shared" si="54"/>
        <v>1547.4226876365487</v>
      </c>
      <c r="BN168" s="171"/>
      <c r="BO168" s="164">
        <v>1443.6210670243495</v>
      </c>
      <c r="BP168" s="173">
        <f t="shared" si="55"/>
        <v>42.476920398777615</v>
      </c>
      <c r="BQ168" s="173">
        <v>135.42565967225445</v>
      </c>
      <c r="BR168" s="164">
        <v>391.44863750408729</v>
      </c>
      <c r="BS168" s="171">
        <v>0</v>
      </c>
      <c r="BT168" s="172">
        <f t="shared" si="56"/>
        <v>-474.976</v>
      </c>
      <c r="BU168" s="171">
        <f t="shared" si="57"/>
        <v>1537.9962845994687</v>
      </c>
      <c r="BV168" s="171"/>
      <c r="BW168" s="164">
        <v>1405.1424838506939</v>
      </c>
      <c r="BX168" s="173">
        <f t="shared" si="58"/>
        <v>42.476920398777615</v>
      </c>
      <c r="BY168" s="173">
        <v>105.08602886565336</v>
      </c>
      <c r="BZ168" s="164">
        <v>403.3477624610814</v>
      </c>
      <c r="CA168" s="171">
        <v>0</v>
      </c>
      <c r="CB168" s="172">
        <f t="shared" si="59"/>
        <v>-474.976</v>
      </c>
      <c r="CC168" s="171">
        <f t="shared" si="60"/>
        <v>1481.0771955762061</v>
      </c>
      <c r="CD168" s="213">
        <v>1871</v>
      </c>
      <c r="CE168" s="210">
        <f t="shared" si="61"/>
        <v>2856.0902721124694</v>
      </c>
      <c r="CF168" s="164">
        <f t="shared" si="62"/>
        <v>2746.3212987305487</v>
      </c>
      <c r="CG168" s="164">
        <f t="shared" si="63"/>
        <v>2867.6363770381872</v>
      </c>
      <c r="CH168" s="164">
        <f t="shared" si="64"/>
        <v>827.05648724561661</v>
      </c>
      <c r="CI168" s="164">
        <f t="shared" si="65"/>
        <v>822.0183242113676</v>
      </c>
      <c r="CJ168" s="164">
        <f t="shared" si="66"/>
        <v>791.59657700492039</v>
      </c>
      <c r="CK168" s="210">
        <f t="shared" si="67"/>
        <v>-109.76897338192066</v>
      </c>
      <c r="CL168" s="164">
        <f t="shared" si="68"/>
        <v>121.31507830763849</v>
      </c>
      <c r="CM168" s="164">
        <f t="shared" si="69"/>
        <v>-2040.5798897925706</v>
      </c>
      <c r="CN168" s="164">
        <f t="shared" si="70"/>
        <v>-5.0381630342490098</v>
      </c>
      <c r="CO168" s="164">
        <f t="shared" si="71"/>
        <v>-30.421747206447208</v>
      </c>
    </row>
    <row r="169" spans="1:93" ht="14.4" x14ac:dyDescent="0.3">
      <c r="A169" s="167">
        <v>505</v>
      </c>
      <c r="B169" s="166" t="s">
        <v>484</v>
      </c>
      <c r="C169" s="171"/>
      <c r="D169" s="171"/>
      <c r="E169" s="171"/>
      <c r="F169" s="171"/>
      <c r="G169" s="171"/>
      <c r="H169" s="171">
        <v>26307</v>
      </c>
      <c r="I169" s="171"/>
      <c r="J169" s="171"/>
      <c r="K169" s="171"/>
      <c r="L169" s="171"/>
      <c r="M169" s="171"/>
      <c r="N169" s="171">
        <v>29253</v>
      </c>
      <c r="O169" s="171"/>
      <c r="P169" s="171"/>
      <c r="Q169" s="171"/>
      <c r="R169" s="171"/>
      <c r="S169" s="171"/>
      <c r="T169" s="171">
        <v>28964</v>
      </c>
      <c r="U169" s="171"/>
      <c r="V169" s="171"/>
      <c r="W169" s="171"/>
      <c r="X169" s="171"/>
      <c r="Y169" s="171"/>
      <c r="Z169" s="171">
        <v>28828</v>
      </c>
      <c r="AA169" s="171"/>
      <c r="AB169" s="171"/>
      <c r="AC169" s="171"/>
      <c r="AD169" s="171"/>
      <c r="AE169" s="171"/>
      <c r="AF169" s="171">
        <v>29609</v>
      </c>
      <c r="AG169" s="171"/>
      <c r="AH169" s="175">
        <v>32635.18374106555</v>
      </c>
      <c r="AI169" s="173"/>
      <c r="AJ169" s="172">
        <v>409.92535328949964</v>
      </c>
      <c r="AK169" s="173">
        <v>8028.2433490261865</v>
      </c>
      <c r="AL169" s="171">
        <v>0</v>
      </c>
      <c r="AM169" s="172">
        <v>-2108.7179999999998</v>
      </c>
      <c r="AN169" s="171">
        <f t="shared" si="49"/>
        <v>38964.634443381241</v>
      </c>
      <c r="AP169" s="171"/>
      <c r="AQ169" s="175">
        <v>26859.120169547248</v>
      </c>
      <c r="AR169" s="173"/>
      <c r="AS169" s="172">
        <v>-318.67840501936422</v>
      </c>
      <c r="AT169" s="174">
        <v>8676.8560274458014</v>
      </c>
      <c r="AU169" s="171">
        <v>0</v>
      </c>
      <c r="AV169" s="172">
        <v>-2750.19</v>
      </c>
      <c r="AW169" s="171">
        <f t="shared" si="50"/>
        <v>32467.107791973689</v>
      </c>
      <c r="AX169" s="171"/>
      <c r="AY169" s="164">
        <v>27642.797310848677</v>
      </c>
      <c r="AZ169" s="173"/>
      <c r="BA169" s="164">
        <v>-98.369842684133417</v>
      </c>
      <c r="BB169" s="164">
        <v>9487.7298922317696</v>
      </c>
      <c r="BC169" s="171">
        <v>0</v>
      </c>
      <c r="BD169" s="172">
        <f t="shared" si="51"/>
        <v>-2750.19</v>
      </c>
      <c r="BE169" s="171">
        <f t="shared" si="52"/>
        <v>34281.967360396309</v>
      </c>
      <c r="BF169" s="171"/>
      <c r="BG169" s="164">
        <v>14694.71336649349</v>
      </c>
      <c r="BH169" s="173">
        <v>-2766.1959185126075</v>
      </c>
      <c r="BI169" s="173">
        <v>-1546.2824575765042</v>
      </c>
      <c r="BJ169" s="164">
        <v>2992.152046791427</v>
      </c>
      <c r="BK169" s="171">
        <v>0</v>
      </c>
      <c r="BL169" s="172">
        <f t="shared" si="53"/>
        <v>-2750.19</v>
      </c>
      <c r="BM169" s="171">
        <f t="shared" si="54"/>
        <v>10624.197037195805</v>
      </c>
      <c r="BN169" s="171"/>
      <c r="BO169" s="164">
        <v>13919.712294458273</v>
      </c>
      <c r="BP169" s="173">
        <f t="shared" si="55"/>
        <v>-2766.1959185126075</v>
      </c>
      <c r="BQ169" s="173">
        <v>-1258.7324830685284</v>
      </c>
      <c r="BR169" s="164">
        <v>3089.9297130531108</v>
      </c>
      <c r="BS169" s="171">
        <v>0</v>
      </c>
      <c r="BT169" s="172">
        <f t="shared" si="56"/>
        <v>-2750.19</v>
      </c>
      <c r="BU169" s="171">
        <f t="shared" si="57"/>
        <v>10234.523605930248</v>
      </c>
      <c r="BV169" s="171"/>
      <c r="BW169" s="164">
        <v>13625.069537441508</v>
      </c>
      <c r="BX169" s="173">
        <f t="shared" si="58"/>
        <v>-2766.1959185126075</v>
      </c>
      <c r="BY169" s="173">
        <v>-972.25399939861404</v>
      </c>
      <c r="BZ169" s="164">
        <v>3199.0811102201546</v>
      </c>
      <c r="CA169" s="171">
        <v>0</v>
      </c>
      <c r="CB169" s="172">
        <f t="shared" si="59"/>
        <v>-2750.19</v>
      </c>
      <c r="CC169" s="171">
        <f t="shared" si="60"/>
        <v>10335.510729750442</v>
      </c>
      <c r="CD169" s="213">
        <v>20783</v>
      </c>
      <c r="CE169" s="210">
        <f t="shared" si="61"/>
        <v>1874.8320475090816</v>
      </c>
      <c r="CF169" s="164">
        <f t="shared" si="62"/>
        <v>1562.1954381934122</v>
      </c>
      <c r="CG169" s="164">
        <f t="shared" si="63"/>
        <v>1649.5196728285769</v>
      </c>
      <c r="CH169" s="164">
        <f t="shared" si="64"/>
        <v>511.19650855005557</v>
      </c>
      <c r="CI169" s="164">
        <f t="shared" si="65"/>
        <v>492.44688475822778</v>
      </c>
      <c r="CJ169" s="164">
        <f t="shared" si="66"/>
        <v>497.30600633933705</v>
      </c>
      <c r="CK169" s="210">
        <f t="shared" si="67"/>
        <v>-312.63660931566938</v>
      </c>
      <c r="CL169" s="164">
        <f t="shared" si="68"/>
        <v>87.324234635164657</v>
      </c>
      <c r="CM169" s="164">
        <f t="shared" si="69"/>
        <v>-1138.3231642785213</v>
      </c>
      <c r="CN169" s="164">
        <f t="shared" si="70"/>
        <v>-18.749623791827787</v>
      </c>
      <c r="CO169" s="164">
        <f t="shared" si="71"/>
        <v>4.8591215811092638</v>
      </c>
    </row>
    <row r="170" spans="1:93" ht="14.4" x14ac:dyDescent="0.3">
      <c r="A170" s="167">
        <v>507</v>
      </c>
      <c r="B170" s="166" t="s">
        <v>483</v>
      </c>
      <c r="C170" s="171"/>
      <c r="D170" s="171"/>
      <c r="E170" s="171"/>
      <c r="F170" s="171"/>
      <c r="G170" s="171"/>
      <c r="H170" s="171">
        <v>18150</v>
      </c>
      <c r="I170" s="171"/>
      <c r="J170" s="171"/>
      <c r="K170" s="171"/>
      <c r="L170" s="171"/>
      <c r="M170" s="171"/>
      <c r="N170" s="171">
        <v>18642</v>
      </c>
      <c r="O170" s="171"/>
      <c r="P170" s="171"/>
      <c r="Q170" s="171"/>
      <c r="R170" s="171"/>
      <c r="S170" s="171"/>
      <c r="T170" s="171">
        <v>18626</v>
      </c>
      <c r="U170" s="171"/>
      <c r="V170" s="171"/>
      <c r="W170" s="171"/>
      <c r="X170" s="171"/>
      <c r="Y170" s="171"/>
      <c r="Z170" s="171">
        <v>17999</v>
      </c>
      <c r="AA170" s="171"/>
      <c r="AB170" s="171"/>
      <c r="AC170" s="171"/>
      <c r="AD170" s="171"/>
      <c r="AE170" s="171"/>
      <c r="AF170" s="171">
        <v>17949</v>
      </c>
      <c r="AG170" s="171"/>
      <c r="AH170" s="175">
        <v>17633.100089172051</v>
      </c>
      <c r="AI170" s="173"/>
      <c r="AJ170" s="172">
        <v>105.3785317847549</v>
      </c>
      <c r="AK170" s="173">
        <v>3185.8566907842614</v>
      </c>
      <c r="AL170" s="171">
        <v>0</v>
      </c>
      <c r="AM170" s="172">
        <v>-119.548</v>
      </c>
      <c r="AN170" s="171">
        <f t="shared" si="49"/>
        <v>20804.787311741067</v>
      </c>
      <c r="AP170" s="171"/>
      <c r="AQ170" s="175">
        <v>16422.300786405704</v>
      </c>
      <c r="AR170" s="173"/>
      <c r="AS170" s="172">
        <v>-80.805958725712998</v>
      </c>
      <c r="AT170" s="174">
        <v>3392.9326003595984</v>
      </c>
      <c r="AU170" s="171">
        <v>0</v>
      </c>
      <c r="AV170" s="172">
        <v>-203.881</v>
      </c>
      <c r="AW170" s="171">
        <f t="shared" si="50"/>
        <v>19530.54642803959</v>
      </c>
      <c r="AX170" s="171"/>
      <c r="AY170" s="164">
        <v>16603.801389825392</v>
      </c>
      <c r="AZ170" s="173"/>
      <c r="BA170" s="164">
        <v>-24.619314781673872</v>
      </c>
      <c r="BB170" s="164">
        <v>3675.5247572444032</v>
      </c>
      <c r="BC170" s="171">
        <v>0</v>
      </c>
      <c r="BD170" s="172">
        <f t="shared" si="51"/>
        <v>-203.881</v>
      </c>
      <c r="BE170" s="171">
        <f t="shared" si="52"/>
        <v>20050.825832288119</v>
      </c>
      <c r="BF170" s="171"/>
      <c r="BG170" s="164">
        <v>859.15465756992069</v>
      </c>
      <c r="BH170" s="173">
        <v>161.50590721730813</v>
      </c>
      <c r="BI170" s="173">
        <v>502.83804578195173</v>
      </c>
      <c r="BJ170" s="164">
        <v>1183.6550549482251</v>
      </c>
      <c r="BK170" s="171">
        <v>0</v>
      </c>
      <c r="BL170" s="172">
        <f t="shared" si="53"/>
        <v>-203.881</v>
      </c>
      <c r="BM170" s="171">
        <f t="shared" si="54"/>
        <v>2503.272665517406</v>
      </c>
      <c r="BN170" s="171"/>
      <c r="BO170" s="164">
        <v>1328.928323466653</v>
      </c>
      <c r="BP170" s="173">
        <f t="shared" si="55"/>
        <v>161.50590721730813</v>
      </c>
      <c r="BQ170" s="173">
        <v>411.09019490899175</v>
      </c>
      <c r="BR170" s="164">
        <v>1214.1194099983811</v>
      </c>
      <c r="BS170" s="171">
        <v>0</v>
      </c>
      <c r="BT170" s="172">
        <f t="shared" si="56"/>
        <v>-203.881</v>
      </c>
      <c r="BU170" s="171">
        <f t="shared" si="57"/>
        <v>2911.7628355913344</v>
      </c>
      <c r="BV170" s="171"/>
      <c r="BW170" s="164">
        <v>1322.8865059868824</v>
      </c>
      <c r="BX170" s="173">
        <f t="shared" si="58"/>
        <v>161.50590721730813</v>
      </c>
      <c r="BY170" s="173">
        <v>319.04971149997635</v>
      </c>
      <c r="BZ170" s="164">
        <v>1248.3289901260246</v>
      </c>
      <c r="CA170" s="171">
        <v>0</v>
      </c>
      <c r="CB170" s="172">
        <f t="shared" si="59"/>
        <v>-203.881</v>
      </c>
      <c r="CC170" s="171">
        <f t="shared" si="60"/>
        <v>2847.8901148301916</v>
      </c>
      <c r="CD170" s="213">
        <v>5676</v>
      </c>
      <c r="CE170" s="210">
        <f t="shared" si="61"/>
        <v>3665.3959323011045</v>
      </c>
      <c r="CF170" s="164">
        <f t="shared" si="62"/>
        <v>3440.8996525792095</v>
      </c>
      <c r="CG170" s="164">
        <f t="shared" si="63"/>
        <v>3532.5626906779635</v>
      </c>
      <c r="CH170" s="164">
        <f t="shared" si="64"/>
        <v>441.02760139489186</v>
      </c>
      <c r="CI170" s="164">
        <f t="shared" si="65"/>
        <v>512.99556652419562</v>
      </c>
      <c r="CJ170" s="164">
        <f t="shared" si="66"/>
        <v>501.74244447325435</v>
      </c>
      <c r="CK170" s="210">
        <f t="shared" si="67"/>
        <v>-224.49627972189501</v>
      </c>
      <c r="CL170" s="164">
        <f t="shared" si="68"/>
        <v>91.663038098753987</v>
      </c>
      <c r="CM170" s="164">
        <f t="shared" si="69"/>
        <v>-3091.5350892830716</v>
      </c>
      <c r="CN170" s="164">
        <f t="shared" si="70"/>
        <v>71.967965129303764</v>
      </c>
      <c r="CO170" s="164">
        <f t="shared" si="71"/>
        <v>-11.253122050941272</v>
      </c>
    </row>
    <row r="171" spans="1:93" ht="14.4" x14ac:dyDescent="0.3">
      <c r="A171" s="167">
        <v>508</v>
      </c>
      <c r="B171" s="166" t="s">
        <v>482</v>
      </c>
      <c r="C171" s="171"/>
      <c r="D171" s="171"/>
      <c r="E171" s="171"/>
      <c r="F171" s="171"/>
      <c r="G171" s="171"/>
      <c r="H171" s="171">
        <v>25193</v>
      </c>
      <c r="I171" s="171"/>
      <c r="J171" s="171"/>
      <c r="K171" s="171"/>
      <c r="L171" s="171"/>
      <c r="M171" s="171"/>
      <c r="N171" s="171">
        <v>26612</v>
      </c>
      <c r="O171" s="171"/>
      <c r="P171" s="171"/>
      <c r="Q171" s="171"/>
      <c r="R171" s="171"/>
      <c r="S171" s="171"/>
      <c r="T171" s="171">
        <v>26691</v>
      </c>
      <c r="U171" s="171"/>
      <c r="V171" s="171"/>
      <c r="W171" s="171"/>
      <c r="X171" s="171"/>
      <c r="Y171" s="171"/>
      <c r="Z171" s="171">
        <v>25426</v>
      </c>
      <c r="AA171" s="171"/>
      <c r="AB171" s="171"/>
      <c r="AC171" s="171"/>
      <c r="AD171" s="171"/>
      <c r="AE171" s="171"/>
      <c r="AF171" s="171">
        <v>24579</v>
      </c>
      <c r="AG171" s="171"/>
      <c r="AH171" s="175">
        <v>24607.216783967393</v>
      </c>
      <c r="AI171" s="173"/>
      <c r="AJ171" s="172">
        <v>203.11695853137869</v>
      </c>
      <c r="AK171" s="173">
        <v>4658.0807987451144</v>
      </c>
      <c r="AL171" s="171">
        <v>0</v>
      </c>
      <c r="AM171" s="172">
        <v>-777.92</v>
      </c>
      <c r="AN171" s="171">
        <f t="shared" si="49"/>
        <v>28690.49454124389</v>
      </c>
      <c r="AP171" s="171"/>
      <c r="AQ171" s="175">
        <v>21973.222540976294</v>
      </c>
      <c r="AR171" s="173"/>
      <c r="AS171" s="172">
        <v>-156.55039737478717</v>
      </c>
      <c r="AT171" s="174">
        <v>4977.2051961372827</v>
      </c>
      <c r="AU171" s="171">
        <v>0</v>
      </c>
      <c r="AV171" s="172">
        <v>-1216.0930000000001</v>
      </c>
      <c r="AW171" s="171">
        <f t="shared" si="50"/>
        <v>25577.784339738788</v>
      </c>
      <c r="AX171" s="171"/>
      <c r="AY171" s="164">
        <v>22184.140216823092</v>
      </c>
      <c r="AZ171" s="173"/>
      <c r="BA171" s="164">
        <v>-48.086175688795343</v>
      </c>
      <c r="BB171" s="164">
        <v>5426.5084215295574</v>
      </c>
      <c r="BC171" s="171">
        <v>0</v>
      </c>
      <c r="BD171" s="172">
        <f t="shared" si="51"/>
        <v>-1216.0930000000001</v>
      </c>
      <c r="BE171" s="171">
        <f t="shared" si="52"/>
        <v>26346.469462663852</v>
      </c>
      <c r="BF171" s="171"/>
      <c r="BG171" s="164">
        <v>-358.35433908603687</v>
      </c>
      <c r="BH171" s="173">
        <v>377.18500574819012</v>
      </c>
      <c r="BI171" s="173">
        <v>288.9523895902974</v>
      </c>
      <c r="BJ171" s="164">
        <v>1749.4831413338361</v>
      </c>
      <c r="BK171" s="171">
        <v>0</v>
      </c>
      <c r="BL171" s="172">
        <f t="shared" si="53"/>
        <v>-1216.0930000000001</v>
      </c>
      <c r="BM171" s="171">
        <f t="shared" si="54"/>
        <v>841.17319758628651</v>
      </c>
      <c r="BN171" s="171"/>
      <c r="BO171" s="164">
        <v>-728.92598144980616</v>
      </c>
      <c r="BP171" s="173">
        <f t="shared" si="55"/>
        <v>377.18500574819012</v>
      </c>
      <c r="BQ171" s="173">
        <v>132.59633576821452</v>
      </c>
      <c r="BR171" s="164">
        <v>1796.2976823311747</v>
      </c>
      <c r="BS171" s="171">
        <v>0</v>
      </c>
      <c r="BT171" s="172">
        <f t="shared" si="56"/>
        <v>-1216.0930000000001</v>
      </c>
      <c r="BU171" s="171">
        <f t="shared" si="57"/>
        <v>361.06004239777303</v>
      </c>
      <c r="BV171" s="171"/>
      <c r="BW171" s="164">
        <v>-1069.1362897938302</v>
      </c>
      <c r="BX171" s="173">
        <f t="shared" si="58"/>
        <v>377.18500574819012</v>
      </c>
      <c r="BY171" s="173">
        <v>16.675517007868031</v>
      </c>
      <c r="BZ171" s="164">
        <v>1849.9698579838741</v>
      </c>
      <c r="CA171" s="171">
        <v>0</v>
      </c>
      <c r="CB171" s="172">
        <f t="shared" si="59"/>
        <v>-1216.0930000000001</v>
      </c>
      <c r="CC171" s="171">
        <f t="shared" si="60"/>
        <v>-41.398909053897796</v>
      </c>
      <c r="CD171" s="213">
        <v>9673</v>
      </c>
      <c r="CE171" s="210">
        <f t="shared" si="61"/>
        <v>2966.0389270385494</v>
      </c>
      <c r="CF171" s="164">
        <f t="shared" si="62"/>
        <v>2644.2452537722306</v>
      </c>
      <c r="CG171" s="164">
        <f t="shared" si="63"/>
        <v>2723.7123397770961</v>
      </c>
      <c r="CH171" s="164">
        <f t="shared" si="64"/>
        <v>86.960942581028277</v>
      </c>
      <c r="CI171" s="164">
        <f t="shared" si="65"/>
        <v>37.326583520911093</v>
      </c>
      <c r="CJ171" s="164">
        <f t="shared" si="66"/>
        <v>-4.279841729959454</v>
      </c>
      <c r="CK171" s="210">
        <f t="shared" si="67"/>
        <v>-321.79367326631882</v>
      </c>
      <c r="CL171" s="164">
        <f t="shared" si="68"/>
        <v>79.46708600486545</v>
      </c>
      <c r="CM171" s="164">
        <f t="shared" si="69"/>
        <v>-2636.751397196068</v>
      </c>
      <c r="CN171" s="164">
        <f t="shared" si="70"/>
        <v>-49.634359060117184</v>
      </c>
      <c r="CO171" s="164">
        <f t="shared" si="71"/>
        <v>-41.606425250870544</v>
      </c>
    </row>
    <row r="172" spans="1:93" ht="14.4" x14ac:dyDescent="0.3">
      <c r="A172" s="167">
        <v>529</v>
      </c>
      <c r="B172" s="166" t="s">
        <v>481</v>
      </c>
      <c r="C172" s="171"/>
      <c r="D172" s="171"/>
      <c r="E172" s="171"/>
      <c r="F172" s="171"/>
      <c r="G172" s="171"/>
      <c r="H172" s="171">
        <v>16150</v>
      </c>
      <c r="I172" s="171"/>
      <c r="J172" s="171"/>
      <c r="K172" s="171"/>
      <c r="L172" s="171"/>
      <c r="M172" s="171"/>
      <c r="N172" s="171">
        <v>17430</v>
      </c>
      <c r="O172" s="171"/>
      <c r="P172" s="171"/>
      <c r="Q172" s="171"/>
      <c r="R172" s="171"/>
      <c r="S172" s="171"/>
      <c r="T172" s="171">
        <v>16028</v>
      </c>
      <c r="U172" s="171"/>
      <c r="V172" s="171"/>
      <c r="W172" s="171"/>
      <c r="X172" s="171"/>
      <c r="Y172" s="171"/>
      <c r="Z172" s="171">
        <v>14306</v>
      </c>
      <c r="AA172" s="171"/>
      <c r="AB172" s="171"/>
      <c r="AC172" s="171"/>
      <c r="AD172" s="171"/>
      <c r="AE172" s="171"/>
      <c r="AF172" s="171">
        <v>15447</v>
      </c>
      <c r="AG172" s="171"/>
      <c r="AH172" s="175">
        <v>17437.431806912107</v>
      </c>
      <c r="AI172" s="173"/>
      <c r="AJ172" s="172">
        <v>449.43869127342333</v>
      </c>
      <c r="AK172" s="173">
        <v>6092.7307984388653</v>
      </c>
      <c r="AL172" s="171">
        <v>0</v>
      </c>
      <c r="AM172" s="172">
        <v>-1052.7739999999999</v>
      </c>
      <c r="AN172" s="171">
        <f t="shared" si="49"/>
        <v>22926.827296624393</v>
      </c>
      <c r="AP172" s="171"/>
      <c r="AQ172" s="175">
        <v>13507.241516385735</v>
      </c>
      <c r="AR172" s="173"/>
      <c r="AS172" s="172">
        <v>-345.42286432954609</v>
      </c>
      <c r="AT172" s="174">
        <v>6630.1489617772886</v>
      </c>
      <c r="AU172" s="171">
        <v>0</v>
      </c>
      <c r="AV172" s="172">
        <v>-1792.8140000000001</v>
      </c>
      <c r="AW172" s="171">
        <f t="shared" si="50"/>
        <v>17999.153613833478</v>
      </c>
      <c r="AX172" s="171"/>
      <c r="AY172" s="164">
        <v>14636.832095055937</v>
      </c>
      <c r="AZ172" s="173"/>
      <c r="BA172" s="164">
        <v>-105.91872397989351</v>
      </c>
      <c r="BB172" s="164">
        <v>7323.1711408295378</v>
      </c>
      <c r="BC172" s="171">
        <v>0</v>
      </c>
      <c r="BD172" s="172">
        <f t="shared" si="51"/>
        <v>-1792.8140000000001</v>
      </c>
      <c r="BE172" s="171">
        <f t="shared" si="52"/>
        <v>20061.270511905583</v>
      </c>
      <c r="BF172" s="171"/>
      <c r="BG172" s="164">
        <v>3655.8620273956044</v>
      </c>
      <c r="BH172" s="173">
        <v>1448.3905767169103</v>
      </c>
      <c r="BI172" s="173">
        <v>-444.30876022385695</v>
      </c>
      <c r="BJ172" s="164">
        <v>2331.471034098734</v>
      </c>
      <c r="BK172" s="171">
        <v>0</v>
      </c>
      <c r="BL172" s="172">
        <f t="shared" si="53"/>
        <v>-1792.8140000000001</v>
      </c>
      <c r="BM172" s="171">
        <f t="shared" si="54"/>
        <v>5198.6008779873919</v>
      </c>
      <c r="BN172" s="171"/>
      <c r="BO172" s="164">
        <v>3531.3314358882672</v>
      </c>
      <c r="BP172" s="173">
        <f t="shared" si="55"/>
        <v>1448.3905767169103</v>
      </c>
      <c r="BQ172" s="173">
        <v>-175.52016595130499</v>
      </c>
      <c r="BR172" s="164">
        <v>2411.205010137613</v>
      </c>
      <c r="BS172" s="171">
        <v>0</v>
      </c>
      <c r="BT172" s="172">
        <f t="shared" si="56"/>
        <v>-1792.8140000000001</v>
      </c>
      <c r="BU172" s="171">
        <f t="shared" si="57"/>
        <v>5422.5928567914852</v>
      </c>
      <c r="BV172" s="171"/>
      <c r="BW172" s="164">
        <v>3465.8829921671254</v>
      </c>
      <c r="BX172" s="173">
        <f t="shared" si="58"/>
        <v>1448.3905767169103</v>
      </c>
      <c r="BY172" s="173">
        <v>33.490671861041278</v>
      </c>
      <c r="BZ172" s="164">
        <v>2502.0094743202935</v>
      </c>
      <c r="CA172" s="171">
        <v>0</v>
      </c>
      <c r="CB172" s="172">
        <f t="shared" si="59"/>
        <v>-1792.8140000000001</v>
      </c>
      <c r="CC172" s="171">
        <f t="shared" si="60"/>
        <v>5656.9597150653699</v>
      </c>
      <c r="CD172" s="213">
        <v>19427</v>
      </c>
      <c r="CE172" s="210">
        <f t="shared" si="61"/>
        <v>1180.1527408567661</v>
      </c>
      <c r="CF172" s="164">
        <f t="shared" si="62"/>
        <v>926.50196190011218</v>
      </c>
      <c r="CG172" s="164">
        <f t="shared" si="63"/>
        <v>1032.6489170693151</v>
      </c>
      <c r="CH172" s="164">
        <f t="shared" si="64"/>
        <v>267.59668904037642</v>
      </c>
      <c r="CI172" s="164">
        <f t="shared" si="65"/>
        <v>279.12662051739773</v>
      </c>
      <c r="CJ172" s="164">
        <f t="shared" si="66"/>
        <v>291.19059633836258</v>
      </c>
      <c r="CK172" s="210">
        <f t="shared" si="67"/>
        <v>-253.65077895665388</v>
      </c>
      <c r="CL172" s="164">
        <f t="shared" si="68"/>
        <v>106.1469551692029</v>
      </c>
      <c r="CM172" s="164">
        <f t="shared" si="69"/>
        <v>-765.05222802893866</v>
      </c>
      <c r="CN172" s="164">
        <f t="shared" si="70"/>
        <v>11.529931477021307</v>
      </c>
      <c r="CO172" s="164">
        <f t="shared" si="71"/>
        <v>12.063975820964856</v>
      </c>
    </row>
    <row r="173" spans="1:93" ht="14.4" x14ac:dyDescent="0.3">
      <c r="A173" s="167">
        <v>531</v>
      </c>
      <c r="B173" s="166" t="s">
        <v>480</v>
      </c>
      <c r="C173" s="171"/>
      <c r="D173" s="171"/>
      <c r="E173" s="171"/>
      <c r="F173" s="171"/>
      <c r="G173" s="171"/>
      <c r="H173" s="171">
        <v>11027</v>
      </c>
      <c r="I173" s="171"/>
      <c r="J173" s="171"/>
      <c r="K173" s="171"/>
      <c r="L173" s="171"/>
      <c r="M173" s="171"/>
      <c r="N173" s="171">
        <v>11296</v>
      </c>
      <c r="O173" s="171"/>
      <c r="P173" s="171"/>
      <c r="Q173" s="171"/>
      <c r="R173" s="171"/>
      <c r="S173" s="171"/>
      <c r="T173" s="171">
        <v>10721</v>
      </c>
      <c r="U173" s="171"/>
      <c r="V173" s="171"/>
      <c r="W173" s="171"/>
      <c r="X173" s="171"/>
      <c r="Y173" s="171"/>
      <c r="Z173" s="171">
        <v>11101</v>
      </c>
      <c r="AA173" s="171"/>
      <c r="AB173" s="171"/>
      <c r="AC173" s="171"/>
      <c r="AD173" s="171"/>
      <c r="AE173" s="171"/>
      <c r="AF173" s="171">
        <v>11054</v>
      </c>
      <c r="AG173" s="171"/>
      <c r="AH173" s="175">
        <v>11211.711859480032</v>
      </c>
      <c r="AI173" s="173"/>
      <c r="AJ173" s="172">
        <v>95.515415119409425</v>
      </c>
      <c r="AK173" s="173">
        <v>2439.7961161257458</v>
      </c>
      <c r="AL173" s="171">
        <v>0</v>
      </c>
      <c r="AM173" s="172">
        <v>-386.52199999999999</v>
      </c>
      <c r="AN173" s="171">
        <f t="shared" si="49"/>
        <v>13360.501390725187</v>
      </c>
      <c r="AP173" s="171"/>
      <c r="AQ173" s="175">
        <v>10446.523617904522</v>
      </c>
      <c r="AR173" s="173"/>
      <c r="AS173" s="172">
        <v>-74.591939124337316</v>
      </c>
      <c r="AT173" s="174">
        <v>2612.6779841253478</v>
      </c>
      <c r="AU173" s="171">
        <v>0</v>
      </c>
      <c r="AV173" s="172">
        <v>-480.03800000000001</v>
      </c>
      <c r="AW173" s="171">
        <f t="shared" si="50"/>
        <v>12504.571662905533</v>
      </c>
      <c r="AX173" s="171"/>
      <c r="AY173" s="164">
        <v>10820.134148645449</v>
      </c>
      <c r="AZ173" s="173"/>
      <c r="BA173" s="164">
        <v>-23.126814377871959</v>
      </c>
      <c r="BB173" s="164">
        <v>2847.1667538540737</v>
      </c>
      <c r="BC173" s="171">
        <v>0</v>
      </c>
      <c r="BD173" s="172">
        <f t="shared" si="51"/>
        <v>-480.03800000000001</v>
      </c>
      <c r="BE173" s="171">
        <f t="shared" si="52"/>
        <v>13164.13608812165</v>
      </c>
      <c r="BF173" s="171"/>
      <c r="BG173" s="164">
        <v>2711.7156852074536</v>
      </c>
      <c r="BH173" s="173">
        <v>102.19831824723748</v>
      </c>
      <c r="BI173" s="173">
        <v>-197.01920191434942</v>
      </c>
      <c r="BJ173" s="164">
        <v>908.73370684333543</v>
      </c>
      <c r="BK173" s="171">
        <v>0</v>
      </c>
      <c r="BL173" s="172">
        <f t="shared" si="53"/>
        <v>-480.03800000000001</v>
      </c>
      <c r="BM173" s="171">
        <f t="shared" si="54"/>
        <v>3045.5905083836774</v>
      </c>
      <c r="BN173" s="171"/>
      <c r="BO173" s="164">
        <v>2342.0595211326249</v>
      </c>
      <c r="BP173" s="173">
        <f t="shared" si="55"/>
        <v>102.19831824723748</v>
      </c>
      <c r="BQ173" s="173">
        <v>-124.29809976288325</v>
      </c>
      <c r="BR173" s="164">
        <v>934.80213507189342</v>
      </c>
      <c r="BS173" s="171">
        <v>0</v>
      </c>
      <c r="BT173" s="172">
        <f t="shared" si="56"/>
        <v>-480.03800000000001</v>
      </c>
      <c r="BU173" s="171">
        <f t="shared" si="57"/>
        <v>2774.7238746888729</v>
      </c>
      <c r="BV173" s="171"/>
      <c r="BW173" s="164">
        <v>2187.72214994879</v>
      </c>
      <c r="BX173" s="173">
        <f t="shared" si="58"/>
        <v>102.19831824723748</v>
      </c>
      <c r="BY173" s="173">
        <v>-51.847976577151186</v>
      </c>
      <c r="BZ173" s="164">
        <v>964.13696858057779</v>
      </c>
      <c r="CA173" s="171">
        <v>0</v>
      </c>
      <c r="CB173" s="172">
        <f t="shared" si="59"/>
        <v>-480.03800000000001</v>
      </c>
      <c r="CC173" s="171">
        <f t="shared" si="60"/>
        <v>2722.171460199454</v>
      </c>
      <c r="CD173" s="213">
        <v>5256</v>
      </c>
      <c r="CE173" s="210">
        <f t="shared" si="61"/>
        <v>2541.9523193921586</v>
      </c>
      <c r="CF173" s="164">
        <f t="shared" si="62"/>
        <v>2379.1041976608699</v>
      </c>
      <c r="CG173" s="164">
        <f t="shared" si="63"/>
        <v>2504.5921020018359</v>
      </c>
      <c r="CH173" s="164">
        <f t="shared" si="64"/>
        <v>579.45024893144546</v>
      </c>
      <c r="CI173" s="164">
        <f t="shared" si="65"/>
        <v>527.91550127261667</v>
      </c>
      <c r="CJ173" s="164">
        <f t="shared" si="66"/>
        <v>517.9169444823923</v>
      </c>
      <c r="CK173" s="210">
        <f t="shared" si="67"/>
        <v>-162.84812173128876</v>
      </c>
      <c r="CL173" s="164">
        <f t="shared" si="68"/>
        <v>125.487904340966</v>
      </c>
      <c r="CM173" s="164">
        <f t="shared" si="69"/>
        <v>-1925.1418530703904</v>
      </c>
      <c r="CN173" s="164">
        <f t="shared" si="70"/>
        <v>-51.534747658828792</v>
      </c>
      <c r="CO173" s="164">
        <f t="shared" si="71"/>
        <v>-9.9985567902243702</v>
      </c>
    </row>
    <row r="174" spans="1:93" ht="14.4" x14ac:dyDescent="0.3">
      <c r="A174" s="167">
        <v>535</v>
      </c>
      <c r="B174" s="166" t="s">
        <v>479</v>
      </c>
      <c r="C174" s="171"/>
      <c r="D174" s="171"/>
      <c r="E174" s="171"/>
      <c r="F174" s="171"/>
      <c r="G174" s="171"/>
      <c r="H174" s="171">
        <v>31880</v>
      </c>
      <c r="I174" s="171"/>
      <c r="J174" s="171"/>
      <c r="K174" s="171"/>
      <c r="L174" s="171"/>
      <c r="M174" s="171"/>
      <c r="N174" s="171">
        <v>34898</v>
      </c>
      <c r="O174" s="171"/>
      <c r="P174" s="171"/>
      <c r="Q174" s="171"/>
      <c r="R174" s="171"/>
      <c r="S174" s="171"/>
      <c r="T174" s="171">
        <v>37123</v>
      </c>
      <c r="U174" s="171"/>
      <c r="V174" s="171"/>
      <c r="W174" s="171"/>
      <c r="X174" s="171"/>
      <c r="Y174" s="171"/>
      <c r="Z174" s="171">
        <v>37191</v>
      </c>
      <c r="AA174" s="171"/>
      <c r="AB174" s="171"/>
      <c r="AC174" s="171"/>
      <c r="AD174" s="171"/>
      <c r="AE174" s="171"/>
      <c r="AF174" s="171">
        <v>37284</v>
      </c>
      <c r="AG174" s="171"/>
      <c r="AH174" s="175">
        <v>37865.093604083035</v>
      </c>
      <c r="AI174" s="173"/>
      <c r="AJ174" s="172">
        <v>160.13537014663382</v>
      </c>
      <c r="AK174" s="173">
        <v>5381.242866057617</v>
      </c>
      <c r="AL174" s="171">
        <v>0</v>
      </c>
      <c r="AM174" s="172">
        <v>-1028.4280000000001</v>
      </c>
      <c r="AN174" s="171">
        <f t="shared" si="49"/>
        <v>42378.04384028729</v>
      </c>
      <c r="AP174" s="171"/>
      <c r="AQ174" s="175">
        <v>36280.764631842387</v>
      </c>
      <c r="AR174" s="173"/>
      <c r="AS174" s="172">
        <v>-124.61220185741107</v>
      </c>
      <c r="AT174" s="174">
        <v>5764.0521106191609</v>
      </c>
      <c r="AU174" s="171">
        <v>0</v>
      </c>
      <c r="AV174" s="172">
        <v>-954.03200000000004</v>
      </c>
      <c r="AW174" s="171">
        <f t="shared" si="50"/>
        <v>40966.172540604137</v>
      </c>
      <c r="AX174" s="171"/>
      <c r="AY174" s="164">
        <v>38426.2532191192</v>
      </c>
      <c r="AZ174" s="173"/>
      <c r="BA174" s="164">
        <v>-38.524105340807552</v>
      </c>
      <c r="BB174" s="164">
        <v>6261.312136896795</v>
      </c>
      <c r="BC174" s="171">
        <v>0</v>
      </c>
      <c r="BD174" s="172">
        <f t="shared" si="51"/>
        <v>-954.03200000000004</v>
      </c>
      <c r="BE174" s="171">
        <f t="shared" si="52"/>
        <v>43695.00925067519</v>
      </c>
      <c r="BF174" s="171"/>
      <c r="BG174" s="164">
        <v>15021.096249001637</v>
      </c>
      <c r="BH174" s="173">
        <v>396.92857318659929</v>
      </c>
      <c r="BI174" s="173">
        <v>-466.09731439918488</v>
      </c>
      <c r="BJ174" s="164">
        <v>1993.6544338175263</v>
      </c>
      <c r="BK174" s="171">
        <v>0</v>
      </c>
      <c r="BL174" s="172">
        <f t="shared" si="53"/>
        <v>-954.03200000000004</v>
      </c>
      <c r="BM174" s="171">
        <f t="shared" si="54"/>
        <v>15991.54994160658</v>
      </c>
      <c r="BN174" s="171"/>
      <c r="BO174" s="164">
        <v>14972.891731478319</v>
      </c>
      <c r="BP174" s="173">
        <f t="shared" si="55"/>
        <v>396.92857318659929</v>
      </c>
      <c r="BQ174" s="173">
        <v>-320.82114000984006</v>
      </c>
      <c r="BR174" s="164">
        <v>2051.4861073985312</v>
      </c>
      <c r="BS174" s="171">
        <v>0</v>
      </c>
      <c r="BT174" s="172">
        <f t="shared" si="56"/>
        <v>-954.03200000000004</v>
      </c>
      <c r="BU174" s="171">
        <f t="shared" si="57"/>
        <v>16146.453272053608</v>
      </c>
      <c r="BV174" s="171"/>
      <c r="BW174" s="164">
        <v>14993.417099308013</v>
      </c>
      <c r="BX174" s="173">
        <f t="shared" si="58"/>
        <v>396.92857318659929</v>
      </c>
      <c r="BY174" s="173">
        <v>-176.08630487852605</v>
      </c>
      <c r="BZ174" s="164">
        <v>2115.8978698672458</v>
      </c>
      <c r="CA174" s="171">
        <v>0</v>
      </c>
      <c r="CB174" s="172">
        <f t="shared" si="59"/>
        <v>-954.03200000000004</v>
      </c>
      <c r="CC174" s="171">
        <f t="shared" si="60"/>
        <v>16376.125237483331</v>
      </c>
      <c r="CD174" s="213">
        <v>10500</v>
      </c>
      <c r="CE174" s="210">
        <f t="shared" si="61"/>
        <v>4036.0041752654561</v>
      </c>
      <c r="CF174" s="164">
        <f t="shared" si="62"/>
        <v>3901.5402419622988</v>
      </c>
      <c r="CG174" s="164">
        <f t="shared" si="63"/>
        <v>4161.4294524452562</v>
      </c>
      <c r="CH174" s="164">
        <f t="shared" si="64"/>
        <v>1523.0047563434837</v>
      </c>
      <c r="CI174" s="164">
        <f t="shared" si="65"/>
        <v>1537.757454481296</v>
      </c>
      <c r="CJ174" s="164">
        <f t="shared" si="66"/>
        <v>1559.6309749984125</v>
      </c>
      <c r="CK174" s="210">
        <f t="shared" si="67"/>
        <v>-134.46393330315732</v>
      </c>
      <c r="CL174" s="164">
        <f t="shared" si="68"/>
        <v>259.88921048295742</v>
      </c>
      <c r="CM174" s="164">
        <f t="shared" si="69"/>
        <v>-2638.4246961017725</v>
      </c>
      <c r="CN174" s="164">
        <f t="shared" si="70"/>
        <v>14.752698137812331</v>
      </c>
      <c r="CO174" s="164">
        <f t="shared" si="71"/>
        <v>21.873520517116503</v>
      </c>
    </row>
    <row r="175" spans="1:93" ht="14.4" x14ac:dyDescent="0.3">
      <c r="A175" s="167">
        <v>536</v>
      </c>
      <c r="B175" s="166" t="s">
        <v>478</v>
      </c>
      <c r="C175" s="171"/>
      <c r="D175" s="171"/>
      <c r="E175" s="171"/>
      <c r="F175" s="171"/>
      <c r="G175" s="171"/>
      <c r="H175" s="171">
        <v>39952</v>
      </c>
      <c r="I175" s="171"/>
      <c r="J175" s="171"/>
      <c r="K175" s="171"/>
      <c r="L175" s="171"/>
      <c r="M175" s="171"/>
      <c r="N175" s="171">
        <v>40752</v>
      </c>
      <c r="O175" s="171"/>
      <c r="P175" s="171"/>
      <c r="Q175" s="171"/>
      <c r="R175" s="171"/>
      <c r="S175" s="171"/>
      <c r="T175" s="171">
        <v>38939</v>
      </c>
      <c r="U175" s="171"/>
      <c r="V175" s="171"/>
      <c r="W175" s="171"/>
      <c r="X175" s="171"/>
      <c r="Y175" s="171"/>
      <c r="Z175" s="171">
        <v>39828</v>
      </c>
      <c r="AA175" s="171"/>
      <c r="AB175" s="171"/>
      <c r="AC175" s="171"/>
      <c r="AD175" s="171"/>
      <c r="AE175" s="171"/>
      <c r="AF175" s="171">
        <v>38787</v>
      </c>
      <c r="AG175" s="171"/>
      <c r="AH175" s="175">
        <v>41846.254970687267</v>
      </c>
      <c r="AI175" s="173"/>
      <c r="AJ175" s="172">
        <v>710.04864724705169</v>
      </c>
      <c r="AK175" s="173">
        <v>11447.282301332347</v>
      </c>
      <c r="AL175" s="171">
        <v>1300</v>
      </c>
      <c r="AM175" s="172">
        <v>-2393.8760000000002</v>
      </c>
      <c r="AN175" s="171">
        <f t="shared" si="49"/>
        <v>52909.709919266665</v>
      </c>
      <c r="AP175" s="171"/>
      <c r="AQ175" s="175">
        <v>37191.867080769647</v>
      </c>
      <c r="AR175" s="173"/>
      <c r="AS175" s="172">
        <v>-550.76100196244124</v>
      </c>
      <c r="AT175" s="174">
        <v>12411.350235273827</v>
      </c>
      <c r="AU175" s="171">
        <v>0</v>
      </c>
      <c r="AV175" s="172">
        <v>-3672.6</v>
      </c>
      <c r="AW175" s="171">
        <f t="shared" si="50"/>
        <v>45379.856314081037</v>
      </c>
      <c r="AX175" s="171"/>
      <c r="AY175" s="164">
        <v>40157.645562518672</v>
      </c>
      <c r="AZ175" s="173"/>
      <c r="BA175" s="164">
        <v>-170.08589447632875</v>
      </c>
      <c r="BB175" s="164">
        <v>13680.384033317823</v>
      </c>
      <c r="BC175" s="171">
        <v>0</v>
      </c>
      <c r="BD175" s="172">
        <f t="shared" si="51"/>
        <v>-3672.6</v>
      </c>
      <c r="BE175" s="171">
        <f t="shared" si="52"/>
        <v>49995.343701360165</v>
      </c>
      <c r="BF175" s="171"/>
      <c r="BG175" s="164">
        <v>20434.045955884652</v>
      </c>
      <c r="BH175" s="173">
        <v>1679.894865808908</v>
      </c>
      <c r="BI175" s="173">
        <v>917.65131692948125</v>
      </c>
      <c r="BJ175" s="164">
        <v>4396.6819748522748</v>
      </c>
      <c r="BK175" s="171">
        <v>0</v>
      </c>
      <c r="BL175" s="172">
        <f t="shared" si="53"/>
        <v>-3672.6</v>
      </c>
      <c r="BM175" s="171">
        <f t="shared" si="54"/>
        <v>23755.674113475317</v>
      </c>
      <c r="BN175" s="171"/>
      <c r="BO175" s="164">
        <v>18902.092608612933</v>
      </c>
      <c r="BP175" s="173">
        <f t="shared" si="55"/>
        <v>1679.894865808908</v>
      </c>
      <c r="BQ175" s="173">
        <v>360.37525866729464</v>
      </c>
      <c r="BR175" s="164">
        <v>4540.3867922397867</v>
      </c>
      <c r="BS175" s="171">
        <v>0</v>
      </c>
      <c r="BT175" s="172">
        <f t="shared" si="56"/>
        <v>-3672.6</v>
      </c>
      <c r="BU175" s="171">
        <f t="shared" si="57"/>
        <v>21810.149525328925</v>
      </c>
      <c r="BV175" s="171"/>
      <c r="BW175" s="164">
        <v>18563.544894036895</v>
      </c>
      <c r="BX175" s="173">
        <f t="shared" si="58"/>
        <v>1679.894865808908</v>
      </c>
      <c r="BY175" s="173">
        <v>59.434004379536681</v>
      </c>
      <c r="BZ175" s="164">
        <v>4704.4652402412012</v>
      </c>
      <c r="CA175" s="171">
        <v>0</v>
      </c>
      <c r="CB175" s="172">
        <f t="shared" si="59"/>
        <v>-3672.6</v>
      </c>
      <c r="CC175" s="171">
        <f t="shared" si="60"/>
        <v>21334.739004466544</v>
      </c>
      <c r="CD175" s="213">
        <v>34476</v>
      </c>
      <c r="CE175" s="210">
        <f t="shared" si="61"/>
        <v>1534.6823854062729</v>
      </c>
      <c r="CF175" s="164">
        <f t="shared" si="62"/>
        <v>1316.2738227776144</v>
      </c>
      <c r="CG175" s="164">
        <f t="shared" si="63"/>
        <v>1450.1491965819748</v>
      </c>
      <c r="CH175" s="164">
        <f t="shared" si="64"/>
        <v>689.04960301297479</v>
      </c>
      <c r="CI175" s="164">
        <f t="shared" si="65"/>
        <v>632.61832942710657</v>
      </c>
      <c r="CJ175" s="164">
        <f t="shared" si="66"/>
        <v>618.82872155895541</v>
      </c>
      <c r="CK175" s="210">
        <f t="shared" si="67"/>
        <v>-218.4085626286585</v>
      </c>
      <c r="CL175" s="164">
        <f t="shared" si="68"/>
        <v>133.87537380436038</v>
      </c>
      <c r="CM175" s="164">
        <f t="shared" si="69"/>
        <v>-761.09959356900004</v>
      </c>
      <c r="CN175" s="164">
        <f t="shared" si="70"/>
        <v>-56.431273585868212</v>
      </c>
      <c r="CO175" s="164">
        <f t="shared" si="71"/>
        <v>-13.789607868151165</v>
      </c>
    </row>
    <row r="176" spans="1:93" ht="14.4" x14ac:dyDescent="0.3">
      <c r="A176" s="167">
        <v>538</v>
      </c>
      <c r="B176" s="166" t="s">
        <v>477</v>
      </c>
      <c r="C176" s="171"/>
      <c r="D176" s="171"/>
      <c r="E176" s="171"/>
      <c r="F176" s="171"/>
      <c r="G176" s="171"/>
      <c r="H176" s="171">
        <v>8117</v>
      </c>
      <c r="I176" s="171"/>
      <c r="J176" s="171"/>
      <c r="K176" s="171"/>
      <c r="L176" s="171"/>
      <c r="M176" s="171"/>
      <c r="N176" s="171">
        <v>8727</v>
      </c>
      <c r="O176" s="171"/>
      <c r="P176" s="171"/>
      <c r="Q176" s="171"/>
      <c r="R176" s="171"/>
      <c r="S176" s="171"/>
      <c r="T176" s="171">
        <v>8892</v>
      </c>
      <c r="U176" s="171"/>
      <c r="V176" s="171"/>
      <c r="W176" s="171"/>
      <c r="X176" s="171"/>
      <c r="Y176" s="171"/>
      <c r="Z176" s="171">
        <v>8704</v>
      </c>
      <c r="AA176" s="171"/>
      <c r="AB176" s="171"/>
      <c r="AC176" s="171"/>
      <c r="AD176" s="171"/>
      <c r="AE176" s="171"/>
      <c r="AF176" s="171">
        <v>8820</v>
      </c>
      <c r="AG176" s="171"/>
      <c r="AH176" s="175">
        <v>8286.7614747105381</v>
      </c>
      <c r="AI176" s="173"/>
      <c r="AJ176" s="172">
        <v>87.58213875102031</v>
      </c>
      <c r="AK176" s="173">
        <v>2083.6114013845308</v>
      </c>
      <c r="AL176" s="171">
        <v>650</v>
      </c>
      <c r="AM176" s="172">
        <v>711.69899999999996</v>
      </c>
      <c r="AN176" s="171">
        <f t="shared" si="49"/>
        <v>11819.65401484609</v>
      </c>
      <c r="AP176" s="171"/>
      <c r="AQ176" s="175">
        <v>7242.0135289027039</v>
      </c>
      <c r="AR176" s="173"/>
      <c r="AS176" s="172">
        <v>-68.445002903492892</v>
      </c>
      <c r="AT176" s="174">
        <v>2247.53165926052</v>
      </c>
      <c r="AU176" s="171">
        <v>0</v>
      </c>
      <c r="AV176" s="172">
        <v>674.34799999999996</v>
      </c>
      <c r="AW176" s="171">
        <f t="shared" si="50"/>
        <v>10095.448185259731</v>
      </c>
      <c r="AX176" s="171"/>
      <c r="AY176" s="164">
        <v>7818.672281145853</v>
      </c>
      <c r="AZ176" s="173"/>
      <c r="BA176" s="164">
        <v>-21.267278332092122</v>
      </c>
      <c r="BB176" s="164">
        <v>2451.7455989346058</v>
      </c>
      <c r="BC176" s="171">
        <v>0</v>
      </c>
      <c r="BD176" s="172">
        <f t="shared" si="51"/>
        <v>674.34799999999996</v>
      </c>
      <c r="BE176" s="171">
        <f t="shared" si="52"/>
        <v>10923.498601748366</v>
      </c>
      <c r="BF176" s="171"/>
      <c r="BG176" s="164">
        <v>3869.8671932464449</v>
      </c>
      <c r="BH176" s="173">
        <v>327.06337052658444</v>
      </c>
      <c r="BI176" s="173">
        <v>9.1602995773151736</v>
      </c>
      <c r="BJ176" s="164">
        <v>774.69396267214256</v>
      </c>
      <c r="BK176" s="171">
        <v>0</v>
      </c>
      <c r="BL176" s="172">
        <f t="shared" si="53"/>
        <v>674.34799999999996</v>
      </c>
      <c r="BM176" s="171">
        <f t="shared" si="54"/>
        <v>5655.1328260224873</v>
      </c>
      <c r="BN176" s="171"/>
      <c r="BO176" s="164">
        <v>3406.7136289280493</v>
      </c>
      <c r="BP176" s="173">
        <f t="shared" si="55"/>
        <v>327.06337052658444</v>
      </c>
      <c r="BQ176" s="173">
        <v>13.795796238930571</v>
      </c>
      <c r="BR176" s="164">
        <v>799.03628819932953</v>
      </c>
      <c r="BS176" s="171">
        <v>0</v>
      </c>
      <c r="BT176" s="172">
        <f t="shared" si="56"/>
        <v>674.34799999999996</v>
      </c>
      <c r="BU176" s="171">
        <f t="shared" si="57"/>
        <v>5220.9570838928939</v>
      </c>
      <c r="BV176" s="171"/>
      <c r="BW176" s="164">
        <v>3187.8124585776281</v>
      </c>
      <c r="BX176" s="173">
        <f t="shared" si="58"/>
        <v>327.06337052658444</v>
      </c>
      <c r="BY176" s="173">
        <v>8.090375407621698</v>
      </c>
      <c r="BZ176" s="164">
        <v>826.50774236636164</v>
      </c>
      <c r="CA176" s="171">
        <v>0</v>
      </c>
      <c r="CB176" s="172">
        <f t="shared" si="59"/>
        <v>674.34799999999996</v>
      </c>
      <c r="CC176" s="171">
        <f t="shared" si="60"/>
        <v>5023.8219468781963</v>
      </c>
      <c r="CD176" s="213">
        <v>4693</v>
      </c>
      <c r="CE176" s="210">
        <f t="shared" si="61"/>
        <v>2518.571066449199</v>
      </c>
      <c r="CF176" s="164">
        <f t="shared" si="62"/>
        <v>2151.1715715447967</v>
      </c>
      <c r="CG176" s="164">
        <f t="shared" si="63"/>
        <v>2327.615299754606</v>
      </c>
      <c r="CH176" s="164">
        <f t="shared" si="64"/>
        <v>1205.014452593754</v>
      </c>
      <c r="CI176" s="164">
        <f t="shared" si="65"/>
        <v>1112.4988459179403</v>
      </c>
      <c r="CJ176" s="164">
        <f t="shared" si="66"/>
        <v>1070.4926373062426</v>
      </c>
      <c r="CK176" s="210">
        <f t="shared" si="67"/>
        <v>-367.39949490440222</v>
      </c>
      <c r="CL176" s="164">
        <f t="shared" si="68"/>
        <v>176.44372820980925</v>
      </c>
      <c r="CM176" s="164">
        <f t="shared" si="69"/>
        <v>-1122.600847160852</v>
      </c>
      <c r="CN176" s="164">
        <f t="shared" si="70"/>
        <v>-92.515606675813615</v>
      </c>
      <c r="CO176" s="164">
        <f t="shared" si="71"/>
        <v>-42.00620861169773</v>
      </c>
    </row>
    <row r="177" spans="1:93" ht="14.4" x14ac:dyDescent="0.3">
      <c r="A177" s="167">
        <v>541</v>
      </c>
      <c r="B177" s="166" t="s">
        <v>476</v>
      </c>
      <c r="C177" s="171"/>
      <c r="D177" s="171"/>
      <c r="E177" s="171"/>
      <c r="F177" s="171"/>
      <c r="G177" s="171"/>
      <c r="H177" s="171">
        <v>26987</v>
      </c>
      <c r="I177" s="171"/>
      <c r="J177" s="171"/>
      <c r="K177" s="171"/>
      <c r="L177" s="171"/>
      <c r="M177" s="171"/>
      <c r="N177" s="171">
        <v>28783</v>
      </c>
      <c r="O177" s="171"/>
      <c r="P177" s="171"/>
      <c r="Q177" s="171"/>
      <c r="R177" s="171"/>
      <c r="S177" s="171"/>
      <c r="T177" s="171">
        <v>30039</v>
      </c>
      <c r="U177" s="171"/>
      <c r="V177" s="171"/>
      <c r="W177" s="171"/>
      <c r="X177" s="171"/>
      <c r="Y177" s="171"/>
      <c r="Z177" s="171">
        <v>39354</v>
      </c>
      <c r="AA177" s="171"/>
      <c r="AB177" s="171"/>
      <c r="AC177" s="171"/>
      <c r="AD177" s="171"/>
      <c r="AE177" s="171"/>
      <c r="AF177" s="171">
        <v>38716</v>
      </c>
      <c r="AG177" s="171"/>
      <c r="AH177" s="175">
        <v>38689.280761396316</v>
      </c>
      <c r="AI177" s="173"/>
      <c r="AJ177" s="172">
        <v>147.30432646626116</v>
      </c>
      <c r="AK177" s="173">
        <v>5627.8420616923622</v>
      </c>
      <c r="AL177" s="171">
        <v>0</v>
      </c>
      <c r="AM177" s="172">
        <v>-1125.0509999999999</v>
      </c>
      <c r="AN177" s="171">
        <f t="shared" si="49"/>
        <v>43339.376149554941</v>
      </c>
      <c r="AP177" s="171"/>
      <c r="AQ177" s="175">
        <v>36559.914082944786</v>
      </c>
      <c r="AR177" s="173"/>
      <c r="AS177" s="172">
        <v>-113.15621442710186</v>
      </c>
      <c r="AT177" s="174">
        <v>5979.7216831076094</v>
      </c>
      <c r="AU177" s="171">
        <v>0</v>
      </c>
      <c r="AV177" s="172">
        <v>-988.21400000000006</v>
      </c>
      <c r="AW177" s="171">
        <f t="shared" si="50"/>
        <v>41438.265551625293</v>
      </c>
      <c r="AX177" s="171"/>
      <c r="AY177" s="164">
        <v>38081.954813563425</v>
      </c>
      <c r="AZ177" s="173"/>
      <c r="BA177" s="164">
        <v>-34.698322895895096</v>
      </c>
      <c r="BB177" s="164">
        <v>6451.5464677444434</v>
      </c>
      <c r="BC177" s="171">
        <v>0</v>
      </c>
      <c r="BD177" s="172">
        <f t="shared" si="51"/>
        <v>-988.21400000000006</v>
      </c>
      <c r="BE177" s="171">
        <f t="shared" si="52"/>
        <v>43510.58895841198</v>
      </c>
      <c r="BF177" s="171"/>
      <c r="BG177" s="164">
        <v>5685.7510497767198</v>
      </c>
      <c r="BH177" s="173">
        <v>4810.2827647773574</v>
      </c>
      <c r="BI177" s="173">
        <v>3433.5185321678014</v>
      </c>
      <c r="BJ177" s="164">
        <v>2048.4976536549384</v>
      </c>
      <c r="BK177" s="171">
        <v>0</v>
      </c>
      <c r="BL177" s="172">
        <f t="shared" si="53"/>
        <v>-988.21400000000006</v>
      </c>
      <c r="BM177" s="171">
        <f t="shared" si="54"/>
        <v>14989.836000376818</v>
      </c>
      <c r="BN177" s="171"/>
      <c r="BO177" s="164">
        <v>5689.2822410483477</v>
      </c>
      <c r="BP177" s="173">
        <f t="shared" si="55"/>
        <v>4810.2827647773574</v>
      </c>
      <c r="BQ177" s="173">
        <v>3279.9427162509596</v>
      </c>
      <c r="BR177" s="164">
        <v>2102.9712184811215</v>
      </c>
      <c r="BS177" s="171">
        <v>0</v>
      </c>
      <c r="BT177" s="172">
        <f t="shared" si="56"/>
        <v>-988.21400000000006</v>
      </c>
      <c r="BU177" s="171">
        <f t="shared" si="57"/>
        <v>14894.264940557787</v>
      </c>
      <c r="BV177" s="171"/>
      <c r="BW177" s="164">
        <v>5362.5603802124888</v>
      </c>
      <c r="BX177" s="173">
        <f t="shared" si="58"/>
        <v>4810.2827647773574</v>
      </c>
      <c r="BY177" s="173">
        <v>3125.8770656397801</v>
      </c>
      <c r="BZ177" s="164">
        <v>2162.7060534962006</v>
      </c>
      <c r="CA177" s="171">
        <v>0</v>
      </c>
      <c r="CB177" s="172">
        <f t="shared" si="59"/>
        <v>-988.21400000000006</v>
      </c>
      <c r="CC177" s="171">
        <f t="shared" si="60"/>
        <v>14473.212264125825</v>
      </c>
      <c r="CD177" s="213">
        <v>9501</v>
      </c>
      <c r="CE177" s="210">
        <f t="shared" si="61"/>
        <v>4561.5594305394106</v>
      </c>
      <c r="CF177" s="164">
        <f t="shared" si="62"/>
        <v>4361.4635882144285</v>
      </c>
      <c r="CG177" s="164">
        <f t="shared" si="63"/>
        <v>4579.5799345765681</v>
      </c>
      <c r="CH177" s="164">
        <f t="shared" si="64"/>
        <v>1577.7113988397871</v>
      </c>
      <c r="CI177" s="164">
        <f t="shared" si="65"/>
        <v>1567.6523461275431</v>
      </c>
      <c r="CJ177" s="164">
        <f t="shared" si="66"/>
        <v>1523.3356766788575</v>
      </c>
      <c r="CK177" s="210">
        <f t="shared" si="67"/>
        <v>-200.09584232498219</v>
      </c>
      <c r="CL177" s="164">
        <f t="shared" si="68"/>
        <v>218.11634636213967</v>
      </c>
      <c r="CM177" s="164">
        <f t="shared" si="69"/>
        <v>-3001.8685357367813</v>
      </c>
      <c r="CN177" s="164">
        <f t="shared" si="70"/>
        <v>-10.059052712244011</v>
      </c>
      <c r="CO177" s="164">
        <f t="shared" si="71"/>
        <v>-44.316669448685616</v>
      </c>
    </row>
    <row r="178" spans="1:93" ht="14.4" x14ac:dyDescent="0.3">
      <c r="A178" s="167">
        <v>543</v>
      </c>
      <c r="B178" s="166" t="s">
        <v>475</v>
      </c>
      <c r="C178" s="171"/>
      <c r="D178" s="171"/>
      <c r="E178" s="171"/>
      <c r="F178" s="171"/>
      <c r="G178" s="171"/>
      <c r="H178" s="171">
        <v>25593</v>
      </c>
      <c r="I178" s="171"/>
      <c r="J178" s="171"/>
      <c r="K178" s="171"/>
      <c r="L178" s="171"/>
      <c r="M178" s="171"/>
      <c r="N178" s="171">
        <v>30273</v>
      </c>
      <c r="O178" s="171"/>
      <c r="P178" s="171"/>
      <c r="Q178" s="171"/>
      <c r="R178" s="171"/>
      <c r="S178" s="171"/>
      <c r="T178" s="171">
        <v>29937</v>
      </c>
      <c r="U178" s="171"/>
      <c r="V178" s="171"/>
      <c r="W178" s="171"/>
      <c r="X178" s="171"/>
      <c r="Y178" s="171"/>
      <c r="Z178" s="171">
        <v>30117</v>
      </c>
      <c r="AA178" s="171"/>
      <c r="AB178" s="171"/>
      <c r="AC178" s="171"/>
      <c r="AD178" s="171"/>
      <c r="AE178" s="171"/>
      <c r="AF178" s="171">
        <v>32294</v>
      </c>
      <c r="AG178" s="171"/>
      <c r="AH178" s="175">
        <v>44013.779214982984</v>
      </c>
      <c r="AI178" s="173"/>
      <c r="AJ178" s="172">
        <v>958.5737347660629</v>
      </c>
      <c r="AK178" s="173">
        <v>13130.010842282554</v>
      </c>
      <c r="AL178" s="171">
        <v>0</v>
      </c>
      <c r="AM178" s="172">
        <v>-6404.29</v>
      </c>
      <c r="AN178" s="171">
        <f t="shared" si="49"/>
        <v>51698.073792031595</v>
      </c>
      <c r="AP178" s="171"/>
      <c r="AQ178" s="175">
        <v>34642.304935118045</v>
      </c>
      <c r="AR178" s="173"/>
      <c r="AS178" s="172">
        <v>-745.37682930056894</v>
      </c>
      <c r="AT178" s="174">
        <v>14308.633621581819</v>
      </c>
      <c r="AU178" s="171">
        <v>0</v>
      </c>
      <c r="AV178" s="172">
        <v>-6641.01</v>
      </c>
      <c r="AW178" s="171">
        <f t="shared" si="50"/>
        <v>41564.551727399295</v>
      </c>
      <c r="AX178" s="171"/>
      <c r="AY178" s="164">
        <v>35234.366212792549</v>
      </c>
      <c r="AZ178" s="173"/>
      <c r="BA178" s="164">
        <v>-230.82891882494729</v>
      </c>
      <c r="BB178" s="164">
        <v>15763.948332027978</v>
      </c>
      <c r="BC178" s="171">
        <v>0</v>
      </c>
      <c r="BD178" s="172">
        <f t="shared" si="51"/>
        <v>-6641.01</v>
      </c>
      <c r="BE178" s="171">
        <f t="shared" si="52"/>
        <v>44126.475625995576</v>
      </c>
      <c r="BF178" s="171"/>
      <c r="BG178" s="164">
        <v>29538.360369583945</v>
      </c>
      <c r="BH178" s="173">
        <v>-535.96583112048802</v>
      </c>
      <c r="BI178" s="173">
        <v>341.87924117034112</v>
      </c>
      <c r="BJ178" s="164">
        <v>4986.6526407371202</v>
      </c>
      <c r="BK178" s="171">
        <v>0</v>
      </c>
      <c r="BL178" s="172">
        <f t="shared" si="53"/>
        <v>-6641.01</v>
      </c>
      <c r="BM178" s="171">
        <f t="shared" si="54"/>
        <v>27689.916420370915</v>
      </c>
      <c r="BN178" s="171"/>
      <c r="BO178" s="164">
        <v>29303.533765635257</v>
      </c>
      <c r="BP178" s="173">
        <f t="shared" si="55"/>
        <v>-535.96583112048802</v>
      </c>
      <c r="BQ178" s="173">
        <v>128.35411275951961</v>
      </c>
      <c r="BR178" s="164">
        <v>5158.1109318801682</v>
      </c>
      <c r="BS178" s="171">
        <v>0</v>
      </c>
      <c r="BT178" s="172">
        <f t="shared" si="56"/>
        <v>-6641.01</v>
      </c>
      <c r="BU178" s="171">
        <f t="shared" si="57"/>
        <v>27413.022979154455</v>
      </c>
      <c r="BV178" s="171"/>
      <c r="BW178" s="164">
        <v>31221.994029586498</v>
      </c>
      <c r="BX178" s="173">
        <f t="shared" si="58"/>
        <v>-535.96583112048802</v>
      </c>
      <c r="BY178" s="173">
        <v>75.271694315573427</v>
      </c>
      <c r="BZ178" s="164">
        <v>5353.1816146852916</v>
      </c>
      <c r="CA178" s="171">
        <v>0</v>
      </c>
      <c r="CB178" s="172">
        <f t="shared" si="59"/>
        <v>-6641.01</v>
      </c>
      <c r="CC178" s="171">
        <f t="shared" si="60"/>
        <v>29473.471507466871</v>
      </c>
      <c r="CD178" s="213">
        <v>43663</v>
      </c>
      <c r="CE178" s="210">
        <f t="shared" si="61"/>
        <v>1184.0247759437416</v>
      </c>
      <c r="CF178" s="164">
        <f t="shared" si="62"/>
        <v>951.93989710737458</v>
      </c>
      <c r="CG178" s="164">
        <f t="shared" si="63"/>
        <v>1010.6148369556736</v>
      </c>
      <c r="CH178" s="164">
        <f t="shared" si="64"/>
        <v>634.17347457506162</v>
      </c>
      <c r="CI178" s="164">
        <f t="shared" si="65"/>
        <v>627.83187090109379</v>
      </c>
      <c r="CJ178" s="164">
        <f t="shared" si="66"/>
        <v>675.02167756376957</v>
      </c>
      <c r="CK178" s="210">
        <f t="shared" si="67"/>
        <v>-232.08487883636701</v>
      </c>
      <c r="CL178" s="164">
        <f t="shared" si="68"/>
        <v>58.674939848299005</v>
      </c>
      <c r="CM178" s="164">
        <f t="shared" si="69"/>
        <v>-376.44136238061196</v>
      </c>
      <c r="CN178" s="164">
        <f t="shared" si="70"/>
        <v>-6.3416036739678248</v>
      </c>
      <c r="CO178" s="164">
        <f t="shared" si="71"/>
        <v>47.189806662675778</v>
      </c>
    </row>
    <row r="179" spans="1:93" ht="14.4" x14ac:dyDescent="0.3">
      <c r="A179" s="167">
        <v>545</v>
      </c>
      <c r="B179" s="166" t="s">
        <v>474</v>
      </c>
      <c r="C179" s="171"/>
      <c r="D179" s="171"/>
      <c r="E179" s="171"/>
      <c r="F179" s="171"/>
      <c r="G179" s="171"/>
      <c r="H179" s="171">
        <v>23540</v>
      </c>
      <c r="I179" s="171"/>
      <c r="J179" s="171"/>
      <c r="K179" s="171"/>
      <c r="L179" s="171"/>
      <c r="M179" s="171"/>
      <c r="N179" s="171">
        <v>27754</v>
      </c>
      <c r="O179" s="171"/>
      <c r="P179" s="171"/>
      <c r="Q179" s="171"/>
      <c r="R179" s="171"/>
      <c r="S179" s="171"/>
      <c r="T179" s="171">
        <v>28279</v>
      </c>
      <c r="U179" s="171"/>
      <c r="V179" s="171"/>
      <c r="W179" s="171"/>
      <c r="X179" s="171"/>
      <c r="Y179" s="171"/>
      <c r="Z179" s="171">
        <v>29249</v>
      </c>
      <c r="AA179" s="171"/>
      <c r="AB179" s="171"/>
      <c r="AC179" s="171"/>
      <c r="AD179" s="171"/>
      <c r="AE179" s="171"/>
      <c r="AF179" s="171">
        <v>30358</v>
      </c>
      <c r="AG179" s="171"/>
      <c r="AH179" s="175">
        <v>28590.605769248516</v>
      </c>
      <c r="AI179" s="173"/>
      <c r="AJ179" s="172">
        <v>157.49556696215063</v>
      </c>
      <c r="AK179" s="173">
        <v>5899.8319410599843</v>
      </c>
      <c r="AL179" s="171">
        <v>0</v>
      </c>
      <c r="AM179" s="172">
        <v>197.13900000000001</v>
      </c>
      <c r="AN179" s="171">
        <f t="shared" si="49"/>
        <v>34845.072277270658</v>
      </c>
      <c r="AP179" s="171"/>
      <c r="AQ179" s="175">
        <v>28325.118014401141</v>
      </c>
      <c r="AR179" s="173"/>
      <c r="AS179" s="172">
        <v>-121.54777768897397</v>
      </c>
      <c r="AT179" s="174">
        <v>6334.9970667209473</v>
      </c>
      <c r="AU179" s="171">
        <v>0</v>
      </c>
      <c r="AV179" s="172">
        <v>110.82299999999999</v>
      </c>
      <c r="AW179" s="171">
        <f t="shared" si="50"/>
        <v>34649.390303433109</v>
      </c>
      <c r="AX179" s="171"/>
      <c r="AY179" s="164">
        <v>30144.61324179505</v>
      </c>
      <c r="AZ179" s="173"/>
      <c r="BA179" s="164">
        <v>-37.306320220447283</v>
      </c>
      <c r="BB179" s="164">
        <v>6872.1609514944239</v>
      </c>
      <c r="BC179" s="171">
        <v>0</v>
      </c>
      <c r="BD179" s="172">
        <f t="shared" si="51"/>
        <v>110.82299999999999</v>
      </c>
      <c r="BE179" s="171">
        <f t="shared" si="52"/>
        <v>37090.290873069025</v>
      </c>
      <c r="BF179" s="171"/>
      <c r="BG179" s="164">
        <v>11309.075683025281</v>
      </c>
      <c r="BH179" s="173">
        <v>1919.1946698902505</v>
      </c>
      <c r="BI179" s="173">
        <v>1616.6424783035486</v>
      </c>
      <c r="BJ179" s="164">
        <v>2165.7658957560902</v>
      </c>
      <c r="BK179" s="171">
        <v>0</v>
      </c>
      <c r="BL179" s="172">
        <f t="shared" si="53"/>
        <v>110.82299999999999</v>
      </c>
      <c r="BM179" s="171">
        <f t="shared" si="54"/>
        <v>17121.50172697517</v>
      </c>
      <c r="BN179" s="171"/>
      <c r="BO179" s="164">
        <v>11617.662207503985</v>
      </c>
      <c r="BP179" s="173">
        <f t="shared" si="55"/>
        <v>1919.1946698902505</v>
      </c>
      <c r="BQ179" s="173">
        <v>1462.1453044762486</v>
      </c>
      <c r="BR179" s="164">
        <v>2233.6253079835587</v>
      </c>
      <c r="BS179" s="171">
        <v>0</v>
      </c>
      <c r="BT179" s="172">
        <f t="shared" si="56"/>
        <v>110.82299999999999</v>
      </c>
      <c r="BU179" s="171">
        <f t="shared" si="57"/>
        <v>17343.450489854044</v>
      </c>
      <c r="BV179" s="171"/>
      <c r="BW179" s="164">
        <v>11887.56296119149</v>
      </c>
      <c r="BX179" s="173">
        <f t="shared" si="58"/>
        <v>1919.1946698902505</v>
      </c>
      <c r="BY179" s="173">
        <v>1307.1553572557821</v>
      </c>
      <c r="BZ179" s="164">
        <v>2306.9400219446093</v>
      </c>
      <c r="CA179" s="171">
        <v>0</v>
      </c>
      <c r="CB179" s="172">
        <f t="shared" si="59"/>
        <v>110.82299999999999</v>
      </c>
      <c r="CC179" s="171">
        <f t="shared" si="60"/>
        <v>17531.676010282132</v>
      </c>
      <c r="CD179" s="213">
        <v>9558</v>
      </c>
      <c r="CE179" s="210">
        <f t="shared" si="61"/>
        <v>3645.6447245522768</v>
      </c>
      <c r="CF179" s="164">
        <f t="shared" si="62"/>
        <v>3625.171615759898</v>
      </c>
      <c r="CG179" s="164">
        <f t="shared" si="63"/>
        <v>3880.5493694359725</v>
      </c>
      <c r="CH179" s="164">
        <f t="shared" si="64"/>
        <v>1791.3268180555733</v>
      </c>
      <c r="CI179" s="164">
        <f t="shared" si="65"/>
        <v>1814.5480738495548</v>
      </c>
      <c r="CJ179" s="164">
        <f t="shared" si="66"/>
        <v>1834.241055689698</v>
      </c>
      <c r="CK179" s="210">
        <f t="shared" si="67"/>
        <v>-20.473108792378753</v>
      </c>
      <c r="CL179" s="164">
        <f t="shared" si="68"/>
        <v>255.37775367607446</v>
      </c>
      <c r="CM179" s="164">
        <f t="shared" si="69"/>
        <v>-2089.2225513803992</v>
      </c>
      <c r="CN179" s="164">
        <f t="shared" si="70"/>
        <v>23.221255793981527</v>
      </c>
      <c r="CO179" s="164">
        <f t="shared" si="71"/>
        <v>19.692981840143148</v>
      </c>
    </row>
    <row r="180" spans="1:93" ht="14.4" x14ac:dyDescent="0.3">
      <c r="A180" s="167">
        <v>560</v>
      </c>
      <c r="B180" s="166" t="s">
        <v>473</v>
      </c>
      <c r="C180" s="171"/>
      <c r="D180" s="171"/>
      <c r="E180" s="171"/>
      <c r="F180" s="171"/>
      <c r="G180" s="171"/>
      <c r="H180" s="171">
        <v>31576</v>
      </c>
      <c r="I180" s="171"/>
      <c r="J180" s="171"/>
      <c r="K180" s="171"/>
      <c r="L180" s="171"/>
      <c r="M180" s="171"/>
      <c r="N180" s="171">
        <v>33374</v>
      </c>
      <c r="O180" s="171"/>
      <c r="P180" s="171"/>
      <c r="Q180" s="171"/>
      <c r="R180" s="171"/>
      <c r="S180" s="171"/>
      <c r="T180" s="171">
        <v>32288</v>
      </c>
      <c r="U180" s="171"/>
      <c r="V180" s="171"/>
      <c r="W180" s="171"/>
      <c r="X180" s="171"/>
      <c r="Y180" s="171"/>
      <c r="Z180" s="171">
        <v>31875</v>
      </c>
      <c r="AA180" s="171"/>
      <c r="AB180" s="171"/>
      <c r="AC180" s="171"/>
      <c r="AD180" s="171"/>
      <c r="AE180" s="171"/>
      <c r="AF180" s="171">
        <v>32422</v>
      </c>
      <c r="AG180" s="171"/>
      <c r="AH180" s="175">
        <v>33347.756920062602</v>
      </c>
      <c r="AI180" s="173"/>
      <c r="AJ180" s="172">
        <v>278.44587173143572</v>
      </c>
      <c r="AK180" s="173">
        <v>7521.2744726346673</v>
      </c>
      <c r="AL180" s="171">
        <v>0</v>
      </c>
      <c r="AM180" s="172">
        <v>-1871.759</v>
      </c>
      <c r="AN180" s="171">
        <f t="shared" si="49"/>
        <v>39275.718264428702</v>
      </c>
      <c r="AP180" s="171"/>
      <c r="AQ180" s="175">
        <v>30420.269498034784</v>
      </c>
      <c r="AR180" s="173"/>
      <c r="AS180" s="172">
        <v>-216.66884605769607</v>
      </c>
      <c r="AT180" s="174">
        <v>8072.9300754822316</v>
      </c>
      <c r="AU180" s="171">
        <v>0</v>
      </c>
      <c r="AV180" s="172">
        <v>-2121.9360000000001</v>
      </c>
      <c r="AW180" s="171">
        <f t="shared" si="50"/>
        <v>36154.59472745932</v>
      </c>
      <c r="AX180" s="171"/>
      <c r="AY180" s="164">
        <v>31738.073916044577</v>
      </c>
      <c r="AZ180" s="173"/>
      <c r="BA180" s="164">
        <v>-66.948356364280514</v>
      </c>
      <c r="BB180" s="164">
        <v>8789.3517861007349</v>
      </c>
      <c r="BC180" s="171">
        <v>0</v>
      </c>
      <c r="BD180" s="172">
        <f t="shared" si="51"/>
        <v>-2121.9360000000001</v>
      </c>
      <c r="BE180" s="171">
        <f t="shared" si="52"/>
        <v>38338.541345781035</v>
      </c>
      <c r="BF180" s="171"/>
      <c r="BG180" s="164">
        <v>10205.373338789959</v>
      </c>
      <c r="BH180" s="173">
        <v>1061.9149079190972</v>
      </c>
      <c r="BI180" s="173">
        <v>743.0398924431463</v>
      </c>
      <c r="BJ180" s="164">
        <v>2781.7885654378365</v>
      </c>
      <c r="BK180" s="171">
        <v>0</v>
      </c>
      <c r="BL180" s="172">
        <f t="shared" si="53"/>
        <v>-2121.9360000000001</v>
      </c>
      <c r="BM180" s="171">
        <f t="shared" si="54"/>
        <v>12670.18070459004</v>
      </c>
      <c r="BN180" s="171"/>
      <c r="BO180" s="164">
        <v>9586.967360872537</v>
      </c>
      <c r="BP180" s="173">
        <f t="shared" si="55"/>
        <v>1061.9149079190972</v>
      </c>
      <c r="BQ180" s="173">
        <v>486.3204830766291</v>
      </c>
      <c r="BR180" s="164">
        <v>2864.6294183355922</v>
      </c>
      <c r="BS180" s="171">
        <v>0</v>
      </c>
      <c r="BT180" s="172">
        <f t="shared" si="56"/>
        <v>-2121.9360000000001</v>
      </c>
      <c r="BU180" s="171">
        <f t="shared" si="57"/>
        <v>11877.896170203856</v>
      </c>
      <c r="BV180" s="171"/>
      <c r="BW180" s="164">
        <v>9272.9365122078652</v>
      </c>
      <c r="BX180" s="173">
        <f t="shared" si="58"/>
        <v>1061.9149079190972</v>
      </c>
      <c r="BY180" s="173">
        <v>228.78225941525102</v>
      </c>
      <c r="BZ180" s="164">
        <v>2957.3335146318077</v>
      </c>
      <c r="CA180" s="171">
        <v>0</v>
      </c>
      <c r="CB180" s="172">
        <f t="shared" si="59"/>
        <v>-2121.9360000000001</v>
      </c>
      <c r="CC180" s="171">
        <f t="shared" si="60"/>
        <v>11399.031194174022</v>
      </c>
      <c r="CD180" s="213">
        <v>15882</v>
      </c>
      <c r="CE180" s="210">
        <f t="shared" si="61"/>
        <v>2472.9705493280885</v>
      </c>
      <c r="CF180" s="164">
        <f t="shared" si="62"/>
        <v>2276.4509965658808</v>
      </c>
      <c r="CG180" s="164">
        <f t="shared" si="63"/>
        <v>2413.9618024040446</v>
      </c>
      <c r="CH180" s="164">
        <f t="shared" si="64"/>
        <v>797.76984665596535</v>
      </c>
      <c r="CI180" s="164">
        <f t="shared" si="65"/>
        <v>747.88415629038252</v>
      </c>
      <c r="CJ180" s="164">
        <f t="shared" si="66"/>
        <v>717.73272850862747</v>
      </c>
      <c r="CK180" s="210">
        <f t="shared" si="67"/>
        <v>-196.5195527622077</v>
      </c>
      <c r="CL180" s="164">
        <f t="shared" si="68"/>
        <v>137.51080583816383</v>
      </c>
      <c r="CM180" s="164">
        <f t="shared" si="69"/>
        <v>-1616.1919557480792</v>
      </c>
      <c r="CN180" s="164">
        <f t="shared" si="70"/>
        <v>-49.885690365582832</v>
      </c>
      <c r="CO180" s="164">
        <f t="shared" si="71"/>
        <v>-30.151427781755046</v>
      </c>
    </row>
    <row r="181" spans="1:93" ht="14.4" x14ac:dyDescent="0.3">
      <c r="A181" s="167">
        <v>561</v>
      </c>
      <c r="B181" s="166" t="s">
        <v>472</v>
      </c>
      <c r="C181" s="171"/>
      <c r="D181" s="171"/>
      <c r="E181" s="171"/>
      <c r="F181" s="171"/>
      <c r="G181" s="171"/>
      <c r="H181" s="171">
        <v>3629</v>
      </c>
      <c r="I181" s="171"/>
      <c r="J181" s="171"/>
      <c r="K181" s="171"/>
      <c r="L181" s="171"/>
      <c r="M181" s="171"/>
      <c r="N181" s="171">
        <v>3860</v>
      </c>
      <c r="O181" s="171"/>
      <c r="P181" s="171"/>
      <c r="Q181" s="171"/>
      <c r="R181" s="171"/>
      <c r="S181" s="171"/>
      <c r="T181" s="171">
        <v>3797</v>
      </c>
      <c r="U181" s="171"/>
      <c r="V181" s="171"/>
      <c r="W181" s="171"/>
      <c r="X181" s="171"/>
      <c r="Y181" s="171"/>
      <c r="Z181" s="171">
        <v>3750</v>
      </c>
      <c r="AA181" s="171"/>
      <c r="AB181" s="171"/>
      <c r="AC181" s="171"/>
      <c r="AD181" s="171"/>
      <c r="AE181" s="171"/>
      <c r="AF181" s="171">
        <v>4078</v>
      </c>
      <c r="AG181" s="171"/>
      <c r="AH181" s="175">
        <v>3994.062426376016</v>
      </c>
      <c r="AI181" s="173"/>
      <c r="AJ181" s="172">
        <v>21.696959674146775</v>
      </c>
      <c r="AK181" s="173">
        <v>787.85079654352228</v>
      </c>
      <c r="AL181" s="171">
        <v>0</v>
      </c>
      <c r="AM181" s="172">
        <v>-318.86799999999999</v>
      </c>
      <c r="AN181" s="171">
        <f t="shared" si="49"/>
        <v>4484.7421825936844</v>
      </c>
      <c r="AP181" s="171"/>
      <c r="AQ181" s="175">
        <v>3519.3324896158942</v>
      </c>
      <c r="AR181" s="173"/>
      <c r="AS181" s="172">
        <v>-16.663085134372217</v>
      </c>
      <c r="AT181" s="174">
        <v>844.13609778278396</v>
      </c>
      <c r="AU181" s="171">
        <v>0</v>
      </c>
      <c r="AV181" s="172">
        <v>-339.97</v>
      </c>
      <c r="AW181" s="171">
        <f t="shared" si="50"/>
        <v>4006.8355022643054</v>
      </c>
      <c r="AX181" s="171"/>
      <c r="AY181" s="164">
        <v>3594.8525912796822</v>
      </c>
      <c r="AZ181" s="173"/>
      <c r="BA181" s="164">
        <v>-5.0998217387204354</v>
      </c>
      <c r="BB181" s="164">
        <v>915.24015334177625</v>
      </c>
      <c r="BC181" s="171">
        <v>0</v>
      </c>
      <c r="BD181" s="172">
        <f t="shared" si="51"/>
        <v>-339.97</v>
      </c>
      <c r="BE181" s="171">
        <f t="shared" si="52"/>
        <v>4165.0229228827375</v>
      </c>
      <c r="BF181" s="171"/>
      <c r="BG181" s="164">
        <v>948.14336557431307</v>
      </c>
      <c r="BH181" s="173">
        <v>95.751966088424098</v>
      </c>
      <c r="BI181" s="173">
        <v>141.11739385588896</v>
      </c>
      <c r="BJ181" s="164">
        <v>287.29998929823961</v>
      </c>
      <c r="BK181" s="171">
        <v>0</v>
      </c>
      <c r="BL181" s="172">
        <f t="shared" si="53"/>
        <v>-339.97</v>
      </c>
      <c r="BM181" s="171">
        <f t="shared" si="54"/>
        <v>1132.3427148168657</v>
      </c>
      <c r="BN181" s="171"/>
      <c r="BO181" s="164">
        <v>951.26601918197218</v>
      </c>
      <c r="BP181" s="173">
        <f t="shared" si="55"/>
        <v>95.751966088424098</v>
      </c>
      <c r="BQ181" s="173">
        <v>119.5543859164019</v>
      </c>
      <c r="BR181" s="164">
        <v>295.68544665320707</v>
      </c>
      <c r="BS181" s="171">
        <v>0</v>
      </c>
      <c r="BT181" s="172">
        <f t="shared" si="56"/>
        <v>-339.97</v>
      </c>
      <c r="BU181" s="171">
        <f t="shared" si="57"/>
        <v>1122.2878178400053</v>
      </c>
      <c r="BV181" s="171"/>
      <c r="BW181" s="164">
        <v>1008.4322379383652</v>
      </c>
      <c r="BX181" s="173">
        <f t="shared" si="58"/>
        <v>95.751966088424098</v>
      </c>
      <c r="BY181" s="173">
        <v>97.922602113085034</v>
      </c>
      <c r="BZ181" s="164">
        <v>304.96707591375815</v>
      </c>
      <c r="CA181" s="171">
        <v>0</v>
      </c>
      <c r="CB181" s="172">
        <f t="shared" si="59"/>
        <v>-339.97</v>
      </c>
      <c r="CC181" s="171">
        <f t="shared" si="60"/>
        <v>1167.1038820536326</v>
      </c>
      <c r="CD181" s="213">
        <v>1334</v>
      </c>
      <c r="CE181" s="210">
        <f t="shared" si="61"/>
        <v>3361.8756990957158</v>
      </c>
      <c r="CF181" s="164">
        <f t="shared" si="62"/>
        <v>3003.6248142910836</v>
      </c>
      <c r="CG181" s="164">
        <f t="shared" si="63"/>
        <v>3122.2060891174942</v>
      </c>
      <c r="CH181" s="164">
        <f t="shared" si="64"/>
        <v>848.8326198027479</v>
      </c>
      <c r="CI181" s="164">
        <f t="shared" si="65"/>
        <v>841.2952157721179</v>
      </c>
      <c r="CJ181" s="164">
        <f t="shared" si="66"/>
        <v>874.89046630707082</v>
      </c>
      <c r="CK181" s="210">
        <f t="shared" si="67"/>
        <v>-358.25088480463228</v>
      </c>
      <c r="CL181" s="164">
        <f t="shared" si="68"/>
        <v>118.58127482641066</v>
      </c>
      <c r="CM181" s="164">
        <f t="shared" si="69"/>
        <v>-2273.3734693147462</v>
      </c>
      <c r="CN181" s="164">
        <f t="shared" si="70"/>
        <v>-7.5374040306300003</v>
      </c>
      <c r="CO181" s="164">
        <f t="shared" si="71"/>
        <v>33.595250534952925</v>
      </c>
    </row>
    <row r="182" spans="1:93" ht="14.4" x14ac:dyDescent="0.3">
      <c r="A182" s="167">
        <v>562</v>
      </c>
      <c r="B182" s="166" t="s">
        <v>471</v>
      </c>
      <c r="C182" s="171"/>
      <c r="D182" s="171"/>
      <c r="E182" s="171"/>
      <c r="F182" s="171"/>
      <c r="G182" s="171"/>
      <c r="H182" s="171">
        <v>23689</v>
      </c>
      <c r="I182" s="171"/>
      <c r="J182" s="171"/>
      <c r="K182" s="171"/>
      <c r="L182" s="171"/>
      <c r="M182" s="171"/>
      <c r="N182" s="171">
        <v>25129</v>
      </c>
      <c r="O182" s="171"/>
      <c r="P182" s="171"/>
      <c r="Q182" s="171"/>
      <c r="R182" s="171"/>
      <c r="S182" s="171"/>
      <c r="T182" s="171">
        <v>23814</v>
      </c>
      <c r="U182" s="171"/>
      <c r="V182" s="171"/>
      <c r="W182" s="171"/>
      <c r="X182" s="171"/>
      <c r="Y182" s="171"/>
      <c r="Z182" s="171">
        <v>22442</v>
      </c>
      <c r="AA182" s="171"/>
      <c r="AB182" s="171"/>
      <c r="AC182" s="171"/>
      <c r="AD182" s="171"/>
      <c r="AE182" s="171"/>
      <c r="AF182" s="171">
        <v>22208</v>
      </c>
      <c r="AG182" s="171"/>
      <c r="AH182" s="175">
        <v>22087.788390849517</v>
      </c>
      <c r="AI182" s="173"/>
      <c r="AJ182" s="172">
        <v>166.31838194349942</v>
      </c>
      <c r="AK182" s="173">
        <v>4622.2130096762994</v>
      </c>
      <c r="AL182" s="171">
        <v>950</v>
      </c>
      <c r="AM182" s="172">
        <v>-524.31700000000001</v>
      </c>
      <c r="AN182" s="171">
        <f t="shared" si="49"/>
        <v>27302.002782469317</v>
      </c>
      <c r="AP182" s="171"/>
      <c r="AQ182" s="175">
        <v>20982.128374328189</v>
      </c>
      <c r="AR182" s="173"/>
      <c r="AS182" s="172">
        <v>-129.09418405396602</v>
      </c>
      <c r="AT182" s="174">
        <v>4937.6014112428138</v>
      </c>
      <c r="AU182" s="171">
        <v>0</v>
      </c>
      <c r="AV182" s="172">
        <v>-513.16200000000003</v>
      </c>
      <c r="AW182" s="171">
        <f t="shared" si="50"/>
        <v>25277.473601517035</v>
      </c>
      <c r="AX182" s="171"/>
      <c r="AY182" s="164">
        <v>21768.75417072092</v>
      </c>
      <c r="AZ182" s="173"/>
      <c r="BA182" s="164">
        <v>-39.799220769906924</v>
      </c>
      <c r="BB182" s="164">
        <v>5365.2518184632372</v>
      </c>
      <c r="BC182" s="171">
        <v>0</v>
      </c>
      <c r="BD182" s="172">
        <f t="shared" si="51"/>
        <v>-513.16200000000003</v>
      </c>
      <c r="BE182" s="171">
        <f t="shared" si="52"/>
        <v>26581.044768414253</v>
      </c>
      <c r="BF182" s="171"/>
      <c r="BG182" s="164">
        <v>4428.720399030758</v>
      </c>
      <c r="BH182" s="173">
        <v>514.52603110041605</v>
      </c>
      <c r="BI182" s="173">
        <v>277.50928513627048</v>
      </c>
      <c r="BJ182" s="164">
        <v>1704.5650986529333</v>
      </c>
      <c r="BK182" s="171">
        <v>0</v>
      </c>
      <c r="BL182" s="172">
        <f t="shared" si="53"/>
        <v>-513.16200000000003</v>
      </c>
      <c r="BM182" s="171">
        <f t="shared" si="54"/>
        <v>6412.1588139203777</v>
      </c>
      <c r="BN182" s="171"/>
      <c r="BO182" s="164">
        <v>4066.3383186172096</v>
      </c>
      <c r="BP182" s="173">
        <f t="shared" si="55"/>
        <v>514.52603110041605</v>
      </c>
      <c r="BQ182" s="173">
        <v>131.90240693619569</v>
      </c>
      <c r="BR182" s="164">
        <v>1751.2089603621453</v>
      </c>
      <c r="BS182" s="171">
        <v>0</v>
      </c>
      <c r="BT182" s="172">
        <f t="shared" si="56"/>
        <v>-513.16200000000003</v>
      </c>
      <c r="BU182" s="171">
        <f t="shared" si="57"/>
        <v>5950.8137170159662</v>
      </c>
      <c r="BV182" s="171"/>
      <c r="BW182" s="164">
        <v>3762.7299503123359</v>
      </c>
      <c r="BX182" s="173">
        <f t="shared" si="58"/>
        <v>514.52603110041605</v>
      </c>
      <c r="BY182" s="173">
        <v>15.529107537152408</v>
      </c>
      <c r="BZ182" s="164">
        <v>1803.9238506504032</v>
      </c>
      <c r="CA182" s="171">
        <v>0</v>
      </c>
      <c r="CB182" s="172">
        <f t="shared" si="59"/>
        <v>-513.16200000000003</v>
      </c>
      <c r="CC182" s="171">
        <f t="shared" si="60"/>
        <v>5583.5469396003073</v>
      </c>
      <c r="CD182" s="213">
        <v>9008</v>
      </c>
      <c r="CE182" s="210">
        <f t="shared" si="61"/>
        <v>3030.8617653718161</v>
      </c>
      <c r="CF182" s="164">
        <f t="shared" si="62"/>
        <v>2806.1138545200974</v>
      </c>
      <c r="CG182" s="164">
        <f t="shared" si="63"/>
        <v>2950.82646185771</v>
      </c>
      <c r="CH182" s="164">
        <f t="shared" si="64"/>
        <v>711.82935323272397</v>
      </c>
      <c r="CI182" s="164">
        <f t="shared" si="65"/>
        <v>660.61431139164813</v>
      </c>
      <c r="CJ182" s="164">
        <f t="shared" si="66"/>
        <v>619.84313272649945</v>
      </c>
      <c r="CK182" s="210">
        <f t="shared" si="67"/>
        <v>-224.74791085171864</v>
      </c>
      <c r="CL182" s="164">
        <f t="shared" si="68"/>
        <v>144.71260733761255</v>
      </c>
      <c r="CM182" s="164">
        <f t="shared" si="69"/>
        <v>-2238.9971086249861</v>
      </c>
      <c r="CN182" s="164">
        <f t="shared" si="70"/>
        <v>-51.215041841075845</v>
      </c>
      <c r="CO182" s="164">
        <f t="shared" si="71"/>
        <v>-40.771178665148682</v>
      </c>
    </row>
    <row r="183" spans="1:93" ht="14.4" x14ac:dyDescent="0.3">
      <c r="A183" s="167">
        <v>563</v>
      </c>
      <c r="B183" s="166" t="s">
        <v>470</v>
      </c>
      <c r="C183" s="171"/>
      <c r="D183" s="171"/>
      <c r="E183" s="171"/>
      <c r="F183" s="171"/>
      <c r="G183" s="171"/>
      <c r="H183" s="171">
        <v>22972</v>
      </c>
      <c r="I183" s="171"/>
      <c r="J183" s="171"/>
      <c r="K183" s="171"/>
      <c r="L183" s="171"/>
      <c r="M183" s="171"/>
      <c r="N183" s="171">
        <v>24393</v>
      </c>
      <c r="O183" s="171"/>
      <c r="P183" s="171"/>
      <c r="Q183" s="171"/>
      <c r="R183" s="171"/>
      <c r="S183" s="171"/>
      <c r="T183" s="171">
        <v>24633</v>
      </c>
      <c r="U183" s="171"/>
      <c r="V183" s="171"/>
      <c r="W183" s="171"/>
      <c r="X183" s="171"/>
      <c r="Y183" s="171"/>
      <c r="Z183" s="171">
        <v>24050</v>
      </c>
      <c r="AA183" s="171"/>
      <c r="AB183" s="171"/>
      <c r="AC183" s="171"/>
      <c r="AD183" s="171"/>
      <c r="AE183" s="171"/>
      <c r="AF183" s="171">
        <v>24000</v>
      </c>
      <c r="AG183" s="171"/>
      <c r="AH183" s="175">
        <v>24982.782641758131</v>
      </c>
      <c r="AI183" s="173"/>
      <c r="AJ183" s="172">
        <v>127.29300788121881</v>
      </c>
      <c r="AK183" s="173">
        <v>3604.2774189925249</v>
      </c>
      <c r="AL183" s="171">
        <v>0</v>
      </c>
      <c r="AM183" s="172">
        <v>-448.745</v>
      </c>
      <c r="AN183" s="171">
        <f t="shared" si="49"/>
        <v>28265.608068631878</v>
      </c>
      <c r="AP183" s="171"/>
      <c r="AQ183" s="175">
        <v>23901.055416770752</v>
      </c>
      <c r="AR183" s="173"/>
      <c r="AS183" s="172">
        <v>-98.649633317528284</v>
      </c>
      <c r="AT183" s="174">
        <v>3855.9330588450875</v>
      </c>
      <c r="AU183" s="171">
        <v>0</v>
      </c>
      <c r="AV183" s="172">
        <v>-266.38499999999999</v>
      </c>
      <c r="AW183" s="171">
        <f t="shared" si="50"/>
        <v>27391.953842298313</v>
      </c>
      <c r="AX183" s="171"/>
      <c r="AY183" s="164">
        <v>25203.180715317347</v>
      </c>
      <c r="AZ183" s="173"/>
      <c r="BA183" s="164">
        <v>-30.400158540059177</v>
      </c>
      <c r="BB183" s="164">
        <v>4191.3748446551008</v>
      </c>
      <c r="BC183" s="171">
        <v>0</v>
      </c>
      <c r="BD183" s="172">
        <f t="shared" si="51"/>
        <v>-266.38499999999999</v>
      </c>
      <c r="BE183" s="171">
        <f t="shared" si="52"/>
        <v>29097.77040143239</v>
      </c>
      <c r="BF183" s="171"/>
      <c r="BG183" s="164">
        <v>6538.2525118307503</v>
      </c>
      <c r="BH183" s="173">
        <v>736.82603569226217</v>
      </c>
      <c r="BI183" s="173">
        <v>-101.23349845807202</v>
      </c>
      <c r="BJ183" s="164">
        <v>1335.8946236200309</v>
      </c>
      <c r="BK183" s="171">
        <v>0</v>
      </c>
      <c r="BL183" s="172">
        <f t="shared" si="53"/>
        <v>-266.38499999999999</v>
      </c>
      <c r="BM183" s="171">
        <f t="shared" si="54"/>
        <v>8243.3546726849709</v>
      </c>
      <c r="BN183" s="171"/>
      <c r="BO183" s="164">
        <v>6489.9610775485817</v>
      </c>
      <c r="BP183" s="173">
        <f t="shared" si="55"/>
        <v>736.82603569226217</v>
      </c>
      <c r="BQ183" s="173">
        <v>-2.2381624813329877</v>
      </c>
      <c r="BR183" s="164">
        <v>1373.4145918053953</v>
      </c>
      <c r="BS183" s="171">
        <v>0</v>
      </c>
      <c r="BT183" s="172">
        <f t="shared" si="56"/>
        <v>-266.38499999999999</v>
      </c>
      <c r="BU183" s="171">
        <f t="shared" si="57"/>
        <v>8331.5785425649046</v>
      </c>
      <c r="BV183" s="171"/>
      <c r="BW183" s="164">
        <v>6132.4710021917035</v>
      </c>
      <c r="BX183" s="173">
        <f t="shared" si="58"/>
        <v>736.82603569226217</v>
      </c>
      <c r="BY183" s="173">
        <v>12.334676335293679</v>
      </c>
      <c r="BZ183" s="164">
        <v>1415.9161680388054</v>
      </c>
      <c r="CA183" s="171">
        <v>0</v>
      </c>
      <c r="CB183" s="172">
        <f t="shared" si="59"/>
        <v>-266.38499999999999</v>
      </c>
      <c r="CC183" s="171">
        <f t="shared" si="60"/>
        <v>8031.1628822580642</v>
      </c>
      <c r="CD183" s="213">
        <v>7155</v>
      </c>
      <c r="CE183" s="210">
        <f t="shared" si="61"/>
        <v>3950.4693317444976</v>
      </c>
      <c r="CF183" s="164">
        <f t="shared" si="62"/>
        <v>3828.3653168830629</v>
      </c>
      <c r="CG183" s="164">
        <f t="shared" si="63"/>
        <v>4066.7743398228358</v>
      </c>
      <c r="CH183" s="164">
        <f t="shared" si="64"/>
        <v>1152.1110653647759</v>
      </c>
      <c r="CI183" s="164">
        <f t="shared" si="65"/>
        <v>1164.4414455017336</v>
      </c>
      <c r="CJ183" s="164">
        <f t="shared" si="66"/>
        <v>1122.4546306440341</v>
      </c>
      <c r="CK183" s="210">
        <f t="shared" si="67"/>
        <v>-122.10401486143473</v>
      </c>
      <c r="CL183" s="164">
        <f t="shared" si="68"/>
        <v>238.40902293977297</v>
      </c>
      <c r="CM183" s="164">
        <f t="shared" si="69"/>
        <v>-2914.6632744580602</v>
      </c>
      <c r="CN183" s="164">
        <f t="shared" si="70"/>
        <v>12.330380136957729</v>
      </c>
      <c r="CO183" s="164">
        <f t="shared" si="71"/>
        <v>-41.986814857699528</v>
      </c>
    </row>
    <row r="184" spans="1:93" ht="14.4" x14ac:dyDescent="0.3">
      <c r="A184" s="167">
        <v>564</v>
      </c>
      <c r="B184" s="166" t="s">
        <v>469</v>
      </c>
      <c r="C184" s="171"/>
      <c r="D184" s="171"/>
      <c r="E184" s="171"/>
      <c r="F184" s="171"/>
      <c r="G184" s="171"/>
      <c r="H184" s="171">
        <v>253771</v>
      </c>
      <c r="I184" s="171"/>
      <c r="J184" s="171"/>
      <c r="K184" s="171"/>
      <c r="L184" s="171"/>
      <c r="M184" s="171"/>
      <c r="N184" s="171">
        <v>273358</v>
      </c>
      <c r="O184" s="171"/>
      <c r="P184" s="171"/>
      <c r="Q184" s="171"/>
      <c r="R184" s="171"/>
      <c r="S184" s="171"/>
      <c r="T184" s="171">
        <v>269900</v>
      </c>
      <c r="U184" s="171"/>
      <c r="V184" s="171"/>
      <c r="W184" s="171"/>
      <c r="X184" s="171"/>
      <c r="Y184" s="171"/>
      <c r="Z184" s="171">
        <v>273284</v>
      </c>
      <c r="AA184" s="171"/>
      <c r="AB184" s="171"/>
      <c r="AC184" s="171"/>
      <c r="AD184" s="171"/>
      <c r="AE184" s="171"/>
      <c r="AF184" s="171">
        <v>279065</v>
      </c>
      <c r="AG184" s="171"/>
      <c r="AH184" s="175">
        <v>275917.91689441731</v>
      </c>
      <c r="AI184" s="173"/>
      <c r="AJ184" s="172">
        <v>3957.4390569957145</v>
      </c>
      <c r="AK184" s="173">
        <v>78008.488047386723</v>
      </c>
      <c r="AL184" s="171">
        <v>0</v>
      </c>
      <c r="AM184" s="172">
        <v>-3603.3009999999999</v>
      </c>
      <c r="AN184" s="171">
        <f t="shared" si="49"/>
        <v>354280.54299879982</v>
      </c>
      <c r="AP184" s="171"/>
      <c r="AQ184" s="175">
        <v>243795.5272605934</v>
      </c>
      <c r="AR184" s="173"/>
      <c r="AS184" s="172">
        <v>-3073.6392858551962</v>
      </c>
      <c r="AT184" s="174">
        <v>84613.180325882015</v>
      </c>
      <c r="AU184" s="171">
        <v>0</v>
      </c>
      <c r="AV184" s="172">
        <v>-3559.8649999999998</v>
      </c>
      <c r="AW184" s="171">
        <f t="shared" si="50"/>
        <v>321775.2033006202</v>
      </c>
      <c r="AX184" s="171"/>
      <c r="AY184" s="164">
        <v>249685.25039232237</v>
      </c>
      <c r="AZ184" s="173"/>
      <c r="BA184" s="164">
        <v>-949.35215243914047</v>
      </c>
      <c r="BB184" s="164">
        <v>92937.274854773539</v>
      </c>
      <c r="BC184" s="171">
        <v>0</v>
      </c>
      <c r="BD184" s="172">
        <f t="shared" si="51"/>
        <v>-3559.8649999999998</v>
      </c>
      <c r="BE184" s="171">
        <f t="shared" si="52"/>
        <v>338113.30809465679</v>
      </c>
      <c r="BF184" s="171"/>
      <c r="BG184" s="164">
        <v>126317.82107671941</v>
      </c>
      <c r="BH184" s="173">
        <v>-33471.086378554741</v>
      </c>
      <c r="BI184" s="173">
        <v>-19867.568683102174</v>
      </c>
      <c r="BJ184" s="164">
        <v>29728.721604493043</v>
      </c>
      <c r="BK184" s="171">
        <v>0</v>
      </c>
      <c r="BL184" s="172">
        <f t="shared" si="53"/>
        <v>-3559.8649999999998</v>
      </c>
      <c r="BM184" s="171">
        <f t="shared" si="54"/>
        <v>99148.02261955553</v>
      </c>
      <c r="BN184" s="171"/>
      <c r="BO184" s="164">
        <v>126195.56814028393</v>
      </c>
      <c r="BP184" s="173">
        <f t="shared" si="55"/>
        <v>-33471.086378554741</v>
      </c>
      <c r="BQ184" s="173">
        <v>-16999.02835856696</v>
      </c>
      <c r="BR184" s="164">
        <v>30757.06917538563</v>
      </c>
      <c r="BS184" s="171">
        <v>0</v>
      </c>
      <c r="BT184" s="172">
        <f t="shared" si="56"/>
        <v>-3559.8649999999998</v>
      </c>
      <c r="BU184" s="171">
        <f t="shared" si="57"/>
        <v>102922.65757854785</v>
      </c>
      <c r="BV184" s="171"/>
      <c r="BW184" s="164">
        <v>130670.83026442003</v>
      </c>
      <c r="BX184" s="173">
        <f t="shared" si="58"/>
        <v>-33471.086378554741</v>
      </c>
      <c r="BY184" s="173">
        <v>-14141.177009684112</v>
      </c>
      <c r="BZ184" s="164">
        <v>31879.49265568424</v>
      </c>
      <c r="CA184" s="171">
        <v>0</v>
      </c>
      <c r="CB184" s="172">
        <f t="shared" si="59"/>
        <v>-3559.8649999999998</v>
      </c>
      <c r="CC184" s="171">
        <f t="shared" si="60"/>
        <v>111378.19453186542</v>
      </c>
      <c r="CD184" s="213">
        <v>207327</v>
      </c>
      <c r="CE184" s="210">
        <f t="shared" si="61"/>
        <v>1708.8007977677764</v>
      </c>
      <c r="CF184" s="164">
        <f t="shared" si="62"/>
        <v>1552.0178428309878</v>
      </c>
      <c r="CG184" s="164">
        <f t="shared" si="63"/>
        <v>1630.8213985378497</v>
      </c>
      <c r="CH184" s="164">
        <f t="shared" si="64"/>
        <v>478.22050490073912</v>
      </c>
      <c r="CI184" s="164">
        <f t="shared" si="65"/>
        <v>496.42669588885121</v>
      </c>
      <c r="CJ184" s="164">
        <f t="shared" si="66"/>
        <v>537.21027426174794</v>
      </c>
      <c r="CK184" s="210">
        <f t="shared" si="67"/>
        <v>-156.78295493678866</v>
      </c>
      <c r="CL184" s="164">
        <f t="shared" si="68"/>
        <v>78.803555706861971</v>
      </c>
      <c r="CM184" s="164">
        <f t="shared" si="69"/>
        <v>-1152.6008936371106</v>
      </c>
      <c r="CN184" s="164">
        <f t="shared" si="70"/>
        <v>18.206190988112098</v>
      </c>
      <c r="CO184" s="164">
        <f t="shared" si="71"/>
        <v>40.783578372896727</v>
      </c>
    </row>
    <row r="185" spans="1:93" ht="14.4" x14ac:dyDescent="0.3">
      <c r="A185" s="167">
        <v>576</v>
      </c>
      <c r="B185" s="166" t="s">
        <v>468</v>
      </c>
      <c r="C185" s="171"/>
      <c r="D185" s="171"/>
      <c r="E185" s="171"/>
      <c r="F185" s="171"/>
      <c r="G185" s="171"/>
      <c r="H185" s="171">
        <v>9661</v>
      </c>
      <c r="I185" s="171"/>
      <c r="J185" s="171"/>
      <c r="K185" s="171"/>
      <c r="L185" s="171"/>
      <c r="M185" s="171"/>
      <c r="N185" s="171">
        <v>9949</v>
      </c>
      <c r="O185" s="171"/>
      <c r="P185" s="171"/>
      <c r="Q185" s="171"/>
      <c r="R185" s="171"/>
      <c r="S185" s="171"/>
      <c r="T185" s="171">
        <v>9557</v>
      </c>
      <c r="U185" s="171"/>
      <c r="V185" s="171"/>
      <c r="W185" s="171"/>
      <c r="X185" s="171"/>
      <c r="Y185" s="171"/>
      <c r="Z185" s="171">
        <v>9437</v>
      </c>
      <c r="AA185" s="171"/>
      <c r="AB185" s="171"/>
      <c r="AC185" s="171"/>
      <c r="AD185" s="171"/>
      <c r="AE185" s="171"/>
      <c r="AF185" s="171">
        <v>9497</v>
      </c>
      <c r="AG185" s="171"/>
      <c r="AH185" s="175">
        <v>9531.4809751162375</v>
      </c>
      <c r="AI185" s="173"/>
      <c r="AJ185" s="172">
        <v>52.020012957715181</v>
      </c>
      <c r="AK185" s="173">
        <v>1755.1032331794863</v>
      </c>
      <c r="AL185" s="171">
        <v>0</v>
      </c>
      <c r="AM185" s="172">
        <v>-230.273</v>
      </c>
      <c r="AN185" s="171">
        <f t="shared" si="49"/>
        <v>11108.33122125344</v>
      </c>
      <c r="AP185" s="171"/>
      <c r="AQ185" s="175">
        <v>8899.3209339463501</v>
      </c>
      <c r="AR185" s="173"/>
      <c r="AS185" s="172">
        <v>-39.950428048117089</v>
      </c>
      <c r="AT185" s="174">
        <v>1863.2843448500998</v>
      </c>
      <c r="AU185" s="171">
        <v>0</v>
      </c>
      <c r="AV185" s="172">
        <v>-246.99199999999999</v>
      </c>
      <c r="AW185" s="171">
        <f t="shared" si="50"/>
        <v>10475.662850748331</v>
      </c>
      <c r="AX185" s="171"/>
      <c r="AY185" s="164">
        <v>9316.840412286494</v>
      </c>
      <c r="AZ185" s="173"/>
      <c r="BA185" s="164">
        <v>-12.178294792505879</v>
      </c>
      <c r="BB185" s="164">
        <v>2012.9549695308322</v>
      </c>
      <c r="BC185" s="171">
        <v>0</v>
      </c>
      <c r="BD185" s="172">
        <f t="shared" si="51"/>
        <v>-246.99199999999999</v>
      </c>
      <c r="BE185" s="171">
        <f t="shared" si="52"/>
        <v>11070.62508702482</v>
      </c>
      <c r="BF185" s="171"/>
      <c r="BG185" s="164">
        <v>428.28914262942141</v>
      </c>
      <c r="BH185" s="173">
        <v>736.87771010746098</v>
      </c>
      <c r="BI185" s="173">
        <v>672.07812820112974</v>
      </c>
      <c r="BJ185" s="164">
        <v>641.81994169283985</v>
      </c>
      <c r="BK185" s="171">
        <v>0</v>
      </c>
      <c r="BL185" s="172">
        <f t="shared" si="53"/>
        <v>-246.99199999999999</v>
      </c>
      <c r="BM185" s="171">
        <f t="shared" si="54"/>
        <v>2232.0729226308522</v>
      </c>
      <c r="BN185" s="171"/>
      <c r="BO185" s="164">
        <v>373.13299356618603</v>
      </c>
      <c r="BP185" s="173">
        <f t="shared" si="55"/>
        <v>736.87771010746098</v>
      </c>
      <c r="BQ185" s="173">
        <v>625.83242676569296</v>
      </c>
      <c r="BR185" s="164">
        <v>658.16841607312301</v>
      </c>
      <c r="BS185" s="171">
        <v>0</v>
      </c>
      <c r="BT185" s="172">
        <f t="shared" si="56"/>
        <v>-246.99199999999999</v>
      </c>
      <c r="BU185" s="171">
        <f t="shared" si="57"/>
        <v>2147.0195465124625</v>
      </c>
      <c r="BV185" s="171"/>
      <c r="BW185" s="164">
        <v>154.69216706969081</v>
      </c>
      <c r="BX185" s="173">
        <f t="shared" si="58"/>
        <v>736.87771010746098</v>
      </c>
      <c r="BY185" s="173">
        <v>579.439223271473</v>
      </c>
      <c r="BZ185" s="164">
        <v>676.36059617409114</v>
      </c>
      <c r="CA185" s="171">
        <v>0</v>
      </c>
      <c r="CB185" s="172">
        <f t="shared" si="59"/>
        <v>-246.99199999999999</v>
      </c>
      <c r="CC185" s="171">
        <f t="shared" si="60"/>
        <v>1900.3776966227163</v>
      </c>
      <c r="CD185" s="213">
        <v>2861</v>
      </c>
      <c r="CE185" s="210">
        <f t="shared" si="61"/>
        <v>3882.6743171106045</v>
      </c>
      <c r="CF185" s="164">
        <f t="shared" si="62"/>
        <v>3661.5389202196193</v>
      </c>
      <c r="CG185" s="164">
        <f t="shared" si="63"/>
        <v>3869.4949622596368</v>
      </c>
      <c r="CH185" s="164">
        <f t="shared" si="64"/>
        <v>780.17229032885427</v>
      </c>
      <c r="CI185" s="164">
        <f t="shared" si="65"/>
        <v>750.44374222735496</v>
      </c>
      <c r="CJ185" s="164">
        <f t="shared" si="66"/>
        <v>664.23547592545128</v>
      </c>
      <c r="CK185" s="210">
        <f t="shared" si="67"/>
        <v>-221.13539689098525</v>
      </c>
      <c r="CL185" s="164">
        <f t="shared" si="68"/>
        <v>207.95604204001756</v>
      </c>
      <c r="CM185" s="164">
        <f t="shared" si="69"/>
        <v>-3089.3226719307827</v>
      </c>
      <c r="CN185" s="164">
        <f t="shared" si="70"/>
        <v>-29.728548101499314</v>
      </c>
      <c r="CO185" s="164">
        <f t="shared" si="71"/>
        <v>-86.208266301903677</v>
      </c>
    </row>
    <row r="186" spans="1:93" ht="14.4" x14ac:dyDescent="0.3">
      <c r="A186" s="167">
        <v>577</v>
      </c>
      <c r="B186" s="166" t="s">
        <v>467</v>
      </c>
      <c r="C186" s="171"/>
      <c r="D186" s="171"/>
      <c r="E186" s="171"/>
      <c r="F186" s="171"/>
      <c r="G186" s="171"/>
      <c r="H186" s="171">
        <v>12864</v>
      </c>
      <c r="I186" s="171"/>
      <c r="J186" s="171"/>
      <c r="K186" s="171"/>
      <c r="L186" s="171"/>
      <c r="M186" s="171"/>
      <c r="N186" s="171">
        <v>14305</v>
      </c>
      <c r="O186" s="171"/>
      <c r="P186" s="171"/>
      <c r="Q186" s="171"/>
      <c r="R186" s="171"/>
      <c r="S186" s="171"/>
      <c r="T186" s="171">
        <v>13707</v>
      </c>
      <c r="U186" s="171"/>
      <c r="V186" s="171"/>
      <c r="W186" s="171"/>
      <c r="X186" s="171"/>
      <c r="Y186" s="171"/>
      <c r="Z186" s="171">
        <v>13443</v>
      </c>
      <c r="AA186" s="171"/>
      <c r="AB186" s="171"/>
      <c r="AC186" s="171"/>
      <c r="AD186" s="171"/>
      <c r="AE186" s="171"/>
      <c r="AF186" s="171">
        <v>14324</v>
      </c>
      <c r="AG186" s="171"/>
      <c r="AH186" s="175">
        <v>14811.544820786979</v>
      </c>
      <c r="AI186" s="173"/>
      <c r="AJ186" s="172">
        <v>214.42441842122602</v>
      </c>
      <c r="AK186" s="173">
        <v>4185.8101793021769</v>
      </c>
      <c r="AL186" s="171">
        <v>0</v>
      </c>
      <c r="AM186" s="172">
        <v>-117.931</v>
      </c>
      <c r="AN186" s="171">
        <f t="shared" si="49"/>
        <v>19093.848418510381</v>
      </c>
      <c r="AP186" s="171"/>
      <c r="AQ186" s="175">
        <v>13976.662097367596</v>
      </c>
      <c r="AR186" s="173"/>
      <c r="AS186" s="172">
        <v>-167.28153277626831</v>
      </c>
      <c r="AT186" s="174">
        <v>4528.7313768356389</v>
      </c>
      <c r="AU186" s="171">
        <v>0</v>
      </c>
      <c r="AV186" s="172">
        <v>-913.28499999999997</v>
      </c>
      <c r="AW186" s="171">
        <f t="shared" si="50"/>
        <v>17424.826941426967</v>
      </c>
      <c r="AX186" s="171"/>
      <c r="AY186" s="164">
        <v>15118.990541774203</v>
      </c>
      <c r="AZ186" s="173"/>
      <c r="BA186" s="164">
        <v>-51.890834182957427</v>
      </c>
      <c r="BB186" s="164">
        <v>4964.095715827636</v>
      </c>
      <c r="BC186" s="171">
        <v>0</v>
      </c>
      <c r="BD186" s="172">
        <f t="shared" si="51"/>
        <v>-913.28499999999997</v>
      </c>
      <c r="BE186" s="171">
        <f t="shared" si="52"/>
        <v>19117.910423418882</v>
      </c>
      <c r="BF186" s="171"/>
      <c r="BG186" s="164">
        <v>8431.9786394813163</v>
      </c>
      <c r="BH186" s="173">
        <v>-1052.5466157563712</v>
      </c>
      <c r="BI186" s="173">
        <v>-1095.8116020929556</v>
      </c>
      <c r="BJ186" s="164">
        <v>1565.5899789463858</v>
      </c>
      <c r="BK186" s="171">
        <v>0</v>
      </c>
      <c r="BL186" s="172">
        <f t="shared" si="53"/>
        <v>-913.28499999999997</v>
      </c>
      <c r="BM186" s="171">
        <f t="shared" si="54"/>
        <v>6935.925400578375</v>
      </c>
      <c r="BN186" s="171"/>
      <c r="BO186" s="164">
        <v>8771.9611900751752</v>
      </c>
      <c r="BP186" s="173">
        <f t="shared" si="55"/>
        <v>-1052.5466157563712</v>
      </c>
      <c r="BQ186" s="173">
        <v>-944.69670907577256</v>
      </c>
      <c r="BR186" s="164">
        <v>1616.9717380472766</v>
      </c>
      <c r="BS186" s="171">
        <v>0</v>
      </c>
      <c r="BT186" s="172">
        <f t="shared" si="56"/>
        <v>-913.28499999999997</v>
      </c>
      <c r="BU186" s="171">
        <f t="shared" si="57"/>
        <v>7478.4046032903079</v>
      </c>
      <c r="BV186" s="171"/>
      <c r="BW186" s="164">
        <v>9077.3226888340141</v>
      </c>
      <c r="BX186" s="173">
        <f t="shared" si="58"/>
        <v>-1052.5466157563712</v>
      </c>
      <c r="BY186" s="173">
        <v>-794.14491199918086</v>
      </c>
      <c r="BZ186" s="164">
        <v>1675.4228441730077</v>
      </c>
      <c r="CA186" s="171">
        <v>0</v>
      </c>
      <c r="CB186" s="172">
        <f t="shared" si="59"/>
        <v>-913.28499999999997</v>
      </c>
      <c r="CC186" s="171">
        <f t="shared" si="60"/>
        <v>7992.7690052514699</v>
      </c>
      <c r="CD186" s="213">
        <v>10922</v>
      </c>
      <c r="CE186" s="210">
        <f t="shared" si="61"/>
        <v>1748.2007341613607</v>
      </c>
      <c r="CF186" s="164">
        <f t="shared" si="62"/>
        <v>1595.3879272502259</v>
      </c>
      <c r="CG186" s="164">
        <f t="shared" si="63"/>
        <v>1750.4038109704159</v>
      </c>
      <c r="CH186" s="164">
        <f t="shared" si="64"/>
        <v>635.04169571309058</v>
      </c>
      <c r="CI186" s="164">
        <f t="shared" si="65"/>
        <v>684.71018158673394</v>
      </c>
      <c r="CJ186" s="164">
        <f t="shared" si="66"/>
        <v>731.80452346195477</v>
      </c>
      <c r="CK186" s="210">
        <f t="shared" si="67"/>
        <v>-152.81280691113489</v>
      </c>
      <c r="CL186" s="164">
        <f t="shared" si="68"/>
        <v>155.01588372019</v>
      </c>
      <c r="CM186" s="164">
        <f t="shared" si="69"/>
        <v>-1115.3621152573253</v>
      </c>
      <c r="CN186" s="164">
        <f t="shared" si="70"/>
        <v>49.668485873643363</v>
      </c>
      <c r="CO186" s="164">
        <f t="shared" si="71"/>
        <v>47.094341875220834</v>
      </c>
    </row>
    <row r="187" spans="1:93" ht="14.4" x14ac:dyDescent="0.3">
      <c r="A187" s="167">
        <v>578</v>
      </c>
      <c r="B187" s="166" t="s">
        <v>466</v>
      </c>
      <c r="C187" s="171"/>
      <c r="D187" s="171"/>
      <c r="E187" s="171"/>
      <c r="F187" s="171"/>
      <c r="G187" s="171"/>
      <c r="H187" s="171">
        <v>12354</v>
      </c>
      <c r="I187" s="171"/>
      <c r="J187" s="171"/>
      <c r="K187" s="171"/>
      <c r="L187" s="171"/>
      <c r="M187" s="171"/>
      <c r="N187" s="171">
        <v>12645</v>
      </c>
      <c r="O187" s="171"/>
      <c r="P187" s="171"/>
      <c r="Q187" s="171"/>
      <c r="R187" s="171"/>
      <c r="S187" s="171"/>
      <c r="T187" s="171">
        <v>12704</v>
      </c>
      <c r="U187" s="171"/>
      <c r="V187" s="171"/>
      <c r="W187" s="171"/>
      <c r="X187" s="171"/>
      <c r="Y187" s="171"/>
      <c r="Z187" s="171">
        <v>12940</v>
      </c>
      <c r="AA187" s="171"/>
      <c r="AB187" s="171"/>
      <c r="AC187" s="171"/>
      <c r="AD187" s="171"/>
      <c r="AE187" s="171"/>
      <c r="AF187" s="171">
        <v>12882</v>
      </c>
      <c r="AG187" s="171"/>
      <c r="AH187" s="175">
        <v>12351.026824800898</v>
      </c>
      <c r="AI187" s="173"/>
      <c r="AJ187" s="172">
        <v>53.804236942935383</v>
      </c>
      <c r="AK187" s="173">
        <v>1912.3046360895187</v>
      </c>
      <c r="AL187" s="171">
        <v>0</v>
      </c>
      <c r="AM187" s="172">
        <v>-25.076000000000001</v>
      </c>
      <c r="AN187" s="171">
        <f t="shared" si="49"/>
        <v>14292.059697833352</v>
      </c>
      <c r="AP187" s="171"/>
      <c r="AQ187" s="175">
        <v>11670.485543773611</v>
      </c>
      <c r="AR187" s="173"/>
      <c r="AS187" s="172">
        <v>-41.769561914659718</v>
      </c>
      <c r="AT187" s="174">
        <v>2023.666024659716</v>
      </c>
      <c r="AU187" s="171">
        <v>0</v>
      </c>
      <c r="AV187" s="172">
        <v>-7.8460000000000001</v>
      </c>
      <c r="AW187" s="171">
        <f t="shared" si="50"/>
        <v>13644.536006518669</v>
      </c>
      <c r="AX187" s="171"/>
      <c r="AY187" s="164">
        <v>11565.668094569188</v>
      </c>
      <c r="AZ187" s="173"/>
      <c r="BA187" s="164">
        <v>-12.850251821047676</v>
      </c>
      <c r="BB187" s="164">
        <v>2183.2266015304181</v>
      </c>
      <c r="BC187" s="171">
        <v>0</v>
      </c>
      <c r="BD187" s="172">
        <f t="shared" si="51"/>
        <v>-7.8460000000000001</v>
      </c>
      <c r="BE187" s="171">
        <f t="shared" si="52"/>
        <v>13728.198444278558</v>
      </c>
      <c r="BF187" s="171"/>
      <c r="BG187" s="164">
        <v>1688.8736385745283</v>
      </c>
      <c r="BH187" s="173">
        <v>778.83049903362587</v>
      </c>
      <c r="BI187" s="173">
        <v>491.96078310343853</v>
      </c>
      <c r="BJ187" s="164">
        <v>697.80523960298717</v>
      </c>
      <c r="BK187" s="171">
        <v>0</v>
      </c>
      <c r="BL187" s="172">
        <f t="shared" si="53"/>
        <v>-7.8460000000000001</v>
      </c>
      <c r="BM187" s="171">
        <f t="shared" si="54"/>
        <v>3649.62416031458</v>
      </c>
      <c r="BN187" s="171"/>
      <c r="BO187" s="164">
        <v>1448.725029297834</v>
      </c>
      <c r="BP187" s="173">
        <f t="shared" si="55"/>
        <v>778.83049903362587</v>
      </c>
      <c r="BQ187" s="173">
        <v>439.66968064148892</v>
      </c>
      <c r="BR187" s="164">
        <v>714.71309570670962</v>
      </c>
      <c r="BS187" s="171">
        <v>0</v>
      </c>
      <c r="BT187" s="172">
        <f t="shared" si="56"/>
        <v>-7.8460000000000001</v>
      </c>
      <c r="BU187" s="171">
        <f t="shared" si="57"/>
        <v>3374.0923046796584</v>
      </c>
      <c r="BV187" s="171"/>
      <c r="BW187" s="164">
        <v>1304.396744472331</v>
      </c>
      <c r="BX187" s="173">
        <f t="shared" si="58"/>
        <v>778.83049903362587</v>
      </c>
      <c r="BY187" s="173">
        <v>387.21179413194619</v>
      </c>
      <c r="BZ187" s="164">
        <v>733.85622448376148</v>
      </c>
      <c r="CA187" s="171">
        <v>0</v>
      </c>
      <c r="CB187" s="172">
        <f t="shared" si="59"/>
        <v>-7.8460000000000001</v>
      </c>
      <c r="CC187" s="171">
        <f t="shared" si="60"/>
        <v>3196.4492621216646</v>
      </c>
      <c r="CD187" s="213">
        <v>3235</v>
      </c>
      <c r="CE187" s="210">
        <f t="shared" si="61"/>
        <v>4417.9473563627052</v>
      </c>
      <c r="CF187" s="164">
        <f t="shared" si="62"/>
        <v>4217.7854734215362</v>
      </c>
      <c r="CG187" s="164">
        <f t="shared" si="63"/>
        <v>4243.6471234245928</v>
      </c>
      <c r="CH187" s="164">
        <f t="shared" si="64"/>
        <v>1128.1682102981699</v>
      </c>
      <c r="CI187" s="164">
        <f t="shared" si="65"/>
        <v>1042.9960756351338</v>
      </c>
      <c r="CJ187" s="164">
        <f t="shared" si="66"/>
        <v>988.08323404069995</v>
      </c>
      <c r="CK187" s="210">
        <f t="shared" si="67"/>
        <v>-200.1618829411691</v>
      </c>
      <c r="CL187" s="164">
        <f t="shared" si="68"/>
        <v>25.861650003056639</v>
      </c>
      <c r="CM187" s="164">
        <f t="shared" si="69"/>
        <v>-3115.4789131264229</v>
      </c>
      <c r="CN187" s="164">
        <f t="shared" si="70"/>
        <v>-85.172134663036104</v>
      </c>
      <c r="CO187" s="164">
        <f t="shared" si="71"/>
        <v>-54.912841594433871</v>
      </c>
    </row>
    <row r="188" spans="1:93" ht="14.4" x14ac:dyDescent="0.3">
      <c r="A188" s="167">
        <v>580</v>
      </c>
      <c r="B188" s="166" t="s">
        <v>465</v>
      </c>
      <c r="C188" s="171"/>
      <c r="D188" s="171"/>
      <c r="E188" s="171"/>
      <c r="F188" s="171"/>
      <c r="G188" s="171"/>
      <c r="H188" s="171">
        <v>17973</v>
      </c>
      <c r="I188" s="171"/>
      <c r="J188" s="171"/>
      <c r="K188" s="171"/>
      <c r="L188" s="171"/>
      <c r="M188" s="171"/>
      <c r="N188" s="171">
        <v>18201</v>
      </c>
      <c r="O188" s="171"/>
      <c r="P188" s="171"/>
      <c r="Q188" s="171"/>
      <c r="R188" s="171"/>
      <c r="S188" s="171"/>
      <c r="T188" s="171">
        <v>17785</v>
      </c>
      <c r="U188" s="171"/>
      <c r="V188" s="171"/>
      <c r="W188" s="171"/>
      <c r="X188" s="171"/>
      <c r="Y188" s="171"/>
      <c r="Z188" s="171">
        <v>16657</v>
      </c>
      <c r="AA188" s="171"/>
      <c r="AB188" s="171"/>
      <c r="AC188" s="171"/>
      <c r="AD188" s="171"/>
      <c r="AE188" s="171"/>
      <c r="AF188" s="171">
        <v>16128</v>
      </c>
      <c r="AG188" s="171"/>
      <c r="AH188" s="175">
        <v>15485.221305576135</v>
      </c>
      <c r="AI188" s="173"/>
      <c r="AJ188" s="172">
        <v>76.077843787332512</v>
      </c>
      <c r="AK188" s="173">
        <v>2883.6294360499355</v>
      </c>
      <c r="AL188" s="171">
        <v>0</v>
      </c>
      <c r="AM188" s="172">
        <v>-279.91699999999997</v>
      </c>
      <c r="AN188" s="171">
        <f t="shared" si="49"/>
        <v>18165.011585413402</v>
      </c>
      <c r="AP188" s="171"/>
      <c r="AQ188" s="175">
        <v>15144.009454521371</v>
      </c>
      <c r="AR188" s="173"/>
      <c r="AS188" s="172">
        <v>-58.627725121231215</v>
      </c>
      <c r="AT188" s="174">
        <v>3051.5425268712929</v>
      </c>
      <c r="AU188" s="171">
        <v>0</v>
      </c>
      <c r="AV188" s="172">
        <v>-254.35599999999999</v>
      </c>
      <c r="AW188" s="171">
        <f t="shared" si="50"/>
        <v>17882.568256271432</v>
      </c>
      <c r="AX188" s="171"/>
      <c r="AY188" s="164">
        <v>15458.437381055803</v>
      </c>
      <c r="AZ188" s="173"/>
      <c r="BA188" s="164">
        <v>-17.990650227327226</v>
      </c>
      <c r="BB188" s="164">
        <v>3287.7791635520412</v>
      </c>
      <c r="BC188" s="171">
        <v>0</v>
      </c>
      <c r="BD188" s="172">
        <f t="shared" si="51"/>
        <v>-254.35599999999999</v>
      </c>
      <c r="BE188" s="171">
        <f t="shared" si="52"/>
        <v>18473.869894380518</v>
      </c>
      <c r="BF188" s="171"/>
      <c r="BG188" s="164">
        <v>1447.6239725974374</v>
      </c>
      <c r="BH188" s="173">
        <v>-86.812124891883343</v>
      </c>
      <c r="BI188" s="173">
        <v>198.55216048116839</v>
      </c>
      <c r="BJ188" s="164">
        <v>1043.569806550996</v>
      </c>
      <c r="BK188" s="171">
        <v>0</v>
      </c>
      <c r="BL188" s="172">
        <f t="shared" si="53"/>
        <v>-254.35599999999999</v>
      </c>
      <c r="BM188" s="171">
        <f t="shared" si="54"/>
        <v>2348.5778147377187</v>
      </c>
      <c r="BN188" s="171"/>
      <c r="BO188" s="164">
        <v>1193.5551598518905</v>
      </c>
      <c r="BP188" s="173">
        <f t="shared" si="55"/>
        <v>-86.812124891883343</v>
      </c>
      <c r="BQ188" s="173">
        <v>123.3079311271111</v>
      </c>
      <c r="BR188" s="164">
        <v>1067.8216681018346</v>
      </c>
      <c r="BS188" s="171">
        <v>0</v>
      </c>
      <c r="BT188" s="172">
        <f t="shared" si="56"/>
        <v>-254.35599999999999</v>
      </c>
      <c r="BU188" s="171">
        <f t="shared" si="57"/>
        <v>2043.5166341889528</v>
      </c>
      <c r="BV188" s="171"/>
      <c r="BW188" s="164">
        <v>978.01389178946977</v>
      </c>
      <c r="BX188" s="173">
        <f t="shared" si="58"/>
        <v>-86.812124891883343</v>
      </c>
      <c r="BY188" s="173">
        <v>47.823708035327009</v>
      </c>
      <c r="BZ188" s="164">
        <v>1095.66652693272</v>
      </c>
      <c r="CA188" s="171">
        <v>0</v>
      </c>
      <c r="CB188" s="172">
        <f t="shared" si="59"/>
        <v>-254.35599999999999</v>
      </c>
      <c r="CC188" s="171">
        <f t="shared" si="60"/>
        <v>1780.3360018656333</v>
      </c>
      <c r="CD188" s="213">
        <v>4655</v>
      </c>
      <c r="CE188" s="210">
        <f t="shared" si="61"/>
        <v>3902.2581279083565</v>
      </c>
      <c r="CF188" s="164">
        <f t="shared" si="62"/>
        <v>3841.5828692312425</v>
      </c>
      <c r="CG188" s="164">
        <f t="shared" si="63"/>
        <v>3968.607925753065</v>
      </c>
      <c r="CH188" s="164">
        <f t="shared" si="64"/>
        <v>504.52799457308669</v>
      </c>
      <c r="CI188" s="164">
        <f t="shared" si="65"/>
        <v>438.99390637786314</v>
      </c>
      <c r="CJ188" s="164">
        <f t="shared" si="66"/>
        <v>382.45671361238095</v>
      </c>
      <c r="CK188" s="210">
        <f t="shared" si="67"/>
        <v>-60.675258677114016</v>
      </c>
      <c r="CL188" s="164">
        <f t="shared" si="68"/>
        <v>127.02505652182253</v>
      </c>
      <c r="CM188" s="164">
        <f t="shared" si="69"/>
        <v>-3464.0799311799783</v>
      </c>
      <c r="CN188" s="164">
        <f t="shared" si="70"/>
        <v>-65.534088195223546</v>
      </c>
      <c r="CO188" s="164">
        <f t="shared" si="71"/>
        <v>-56.537192765482189</v>
      </c>
    </row>
    <row r="189" spans="1:93" ht="14.4" x14ac:dyDescent="0.3">
      <c r="A189" s="167">
        <v>581</v>
      </c>
      <c r="B189" s="166" t="s">
        <v>464</v>
      </c>
      <c r="C189" s="171"/>
      <c r="D189" s="171"/>
      <c r="E189" s="171"/>
      <c r="F189" s="171"/>
      <c r="G189" s="171"/>
      <c r="H189" s="171">
        <v>17134</v>
      </c>
      <c r="I189" s="171"/>
      <c r="J189" s="171"/>
      <c r="K189" s="171"/>
      <c r="L189" s="171"/>
      <c r="M189" s="171"/>
      <c r="N189" s="171">
        <v>18264</v>
      </c>
      <c r="O189" s="171"/>
      <c r="P189" s="171"/>
      <c r="Q189" s="171"/>
      <c r="R189" s="171"/>
      <c r="S189" s="171"/>
      <c r="T189" s="171">
        <v>18425</v>
      </c>
      <c r="U189" s="171"/>
      <c r="V189" s="171"/>
      <c r="W189" s="171"/>
      <c r="X189" s="171"/>
      <c r="Y189" s="171"/>
      <c r="Z189" s="171">
        <v>18275</v>
      </c>
      <c r="AA189" s="171"/>
      <c r="AB189" s="171"/>
      <c r="AC189" s="171"/>
      <c r="AD189" s="171"/>
      <c r="AE189" s="171"/>
      <c r="AF189" s="171">
        <v>18475</v>
      </c>
      <c r="AG189" s="171"/>
      <c r="AH189" s="175">
        <v>18549.295063447575</v>
      </c>
      <c r="AI189" s="173"/>
      <c r="AJ189" s="172">
        <v>112.44140906713419</v>
      </c>
      <c r="AK189" s="173">
        <v>3454.0775485585068</v>
      </c>
      <c r="AL189" s="171">
        <v>0</v>
      </c>
      <c r="AM189" s="172">
        <v>-480.959</v>
      </c>
      <c r="AN189" s="171">
        <f t="shared" si="49"/>
        <v>21634.855021073217</v>
      </c>
      <c r="AP189" s="171"/>
      <c r="AQ189" s="175">
        <v>17314.20574189923</v>
      </c>
      <c r="AR189" s="173"/>
      <c r="AS189" s="172">
        <v>-86.673113388151862</v>
      </c>
      <c r="AT189" s="174">
        <v>3683.1082432954063</v>
      </c>
      <c r="AU189" s="171">
        <v>0</v>
      </c>
      <c r="AV189" s="172">
        <v>-426.52499999999998</v>
      </c>
      <c r="AW189" s="171">
        <f t="shared" si="50"/>
        <v>20484.115871806483</v>
      </c>
      <c r="AX189" s="171"/>
      <c r="AY189" s="164">
        <v>18406.859963865176</v>
      </c>
      <c r="AZ189" s="173"/>
      <c r="BA189" s="164">
        <v>-26.604768010849774</v>
      </c>
      <c r="BB189" s="164">
        <v>3992.5505120430298</v>
      </c>
      <c r="BC189" s="171">
        <v>0</v>
      </c>
      <c r="BD189" s="172">
        <f t="shared" si="51"/>
        <v>-426.52499999999998</v>
      </c>
      <c r="BE189" s="171">
        <f t="shared" si="52"/>
        <v>21946.280707897356</v>
      </c>
      <c r="BF189" s="171"/>
      <c r="BG189" s="164">
        <v>3536.719291187942</v>
      </c>
      <c r="BH189" s="173">
        <v>869.41827461054027</v>
      </c>
      <c r="BI189" s="173">
        <v>492.93293288683236</v>
      </c>
      <c r="BJ189" s="164">
        <v>1273.3649103166345</v>
      </c>
      <c r="BK189" s="171">
        <v>0</v>
      </c>
      <c r="BL189" s="172">
        <f t="shared" si="53"/>
        <v>-426.52499999999998</v>
      </c>
      <c r="BM189" s="171">
        <f t="shared" si="54"/>
        <v>5745.91040900195</v>
      </c>
      <c r="BN189" s="171"/>
      <c r="BO189" s="164">
        <v>3705.2678798659531</v>
      </c>
      <c r="BP189" s="173">
        <f t="shared" si="55"/>
        <v>869.41827461054027</v>
      </c>
      <c r="BQ189" s="173">
        <v>390.25810047931958</v>
      </c>
      <c r="BR189" s="164">
        <v>1308.1223703309799</v>
      </c>
      <c r="BS189" s="171">
        <v>0</v>
      </c>
      <c r="BT189" s="172">
        <f t="shared" si="56"/>
        <v>-426.52499999999998</v>
      </c>
      <c r="BU189" s="171">
        <f t="shared" si="57"/>
        <v>5846.5416252867926</v>
      </c>
      <c r="BV189" s="171"/>
      <c r="BW189" s="164">
        <v>3553.9311699805457</v>
      </c>
      <c r="BX189" s="173">
        <f t="shared" si="58"/>
        <v>869.41827461054027</v>
      </c>
      <c r="BY189" s="173">
        <v>287.25578359875828</v>
      </c>
      <c r="BZ189" s="164">
        <v>1346.7291567442064</v>
      </c>
      <c r="CA189" s="171">
        <v>0</v>
      </c>
      <c r="CB189" s="172">
        <f t="shared" si="59"/>
        <v>-426.52499999999998</v>
      </c>
      <c r="CC189" s="171">
        <f t="shared" si="60"/>
        <v>5630.8093849340503</v>
      </c>
      <c r="CD189" s="213">
        <v>6352</v>
      </c>
      <c r="CE189" s="210">
        <f t="shared" si="61"/>
        <v>3405.9910297659349</v>
      </c>
      <c r="CF189" s="164">
        <f t="shared" si="62"/>
        <v>3224.8293249065623</v>
      </c>
      <c r="CG189" s="164">
        <f t="shared" si="63"/>
        <v>3455.0190031324555</v>
      </c>
      <c r="CH189" s="164">
        <f t="shared" si="64"/>
        <v>904.58287295370747</v>
      </c>
      <c r="CI189" s="164">
        <f t="shared" si="65"/>
        <v>920.42531884237917</v>
      </c>
      <c r="CJ189" s="164">
        <f t="shared" si="66"/>
        <v>886.46243465586429</v>
      </c>
      <c r="CK189" s="210">
        <f t="shared" si="67"/>
        <v>-181.16170485937255</v>
      </c>
      <c r="CL189" s="164">
        <f t="shared" si="68"/>
        <v>230.1896782258932</v>
      </c>
      <c r="CM189" s="164">
        <f t="shared" si="69"/>
        <v>-2550.436130178748</v>
      </c>
      <c r="CN189" s="164">
        <f t="shared" si="70"/>
        <v>15.842445888671705</v>
      </c>
      <c r="CO189" s="164">
        <f t="shared" si="71"/>
        <v>-33.962884186514884</v>
      </c>
    </row>
    <row r="190" spans="1:93" ht="14.4" x14ac:dyDescent="0.3">
      <c r="A190" s="167">
        <v>583</v>
      </c>
      <c r="B190" s="166" t="s">
        <v>463</v>
      </c>
      <c r="C190" s="171"/>
      <c r="D190" s="171"/>
      <c r="E190" s="171"/>
      <c r="F190" s="171"/>
      <c r="G190" s="171"/>
      <c r="H190" s="171">
        <v>4055</v>
      </c>
      <c r="I190" s="171"/>
      <c r="J190" s="171"/>
      <c r="K190" s="171"/>
      <c r="L190" s="171"/>
      <c r="M190" s="171"/>
      <c r="N190" s="171">
        <v>4027</v>
      </c>
      <c r="O190" s="171"/>
      <c r="P190" s="171"/>
      <c r="Q190" s="171"/>
      <c r="R190" s="171"/>
      <c r="S190" s="171"/>
      <c r="T190" s="171">
        <v>3995</v>
      </c>
      <c r="U190" s="171"/>
      <c r="V190" s="171"/>
      <c r="W190" s="171"/>
      <c r="X190" s="171"/>
      <c r="Y190" s="171"/>
      <c r="Z190" s="171">
        <v>3961</v>
      </c>
      <c r="AA190" s="171"/>
      <c r="AB190" s="171"/>
      <c r="AC190" s="171"/>
      <c r="AD190" s="171"/>
      <c r="AE190" s="171"/>
      <c r="AF190" s="171">
        <v>4184</v>
      </c>
      <c r="AG190" s="171"/>
      <c r="AH190" s="175">
        <v>4462.4708539216772</v>
      </c>
      <c r="AI190" s="173"/>
      <c r="AJ190" s="172">
        <v>25.99538689265281</v>
      </c>
      <c r="AK190" s="173">
        <v>538.92268677809238</v>
      </c>
      <c r="AL190" s="171">
        <v>0</v>
      </c>
      <c r="AM190" s="172">
        <v>-170.739</v>
      </c>
      <c r="AN190" s="171">
        <f t="shared" si="49"/>
        <v>4856.6499275924234</v>
      </c>
      <c r="AP190" s="171"/>
      <c r="AQ190" s="175">
        <v>4309.1259706138035</v>
      </c>
      <c r="AR190" s="173"/>
      <c r="AS190" s="172">
        <v>-20.237980812854119</v>
      </c>
      <c r="AT190" s="174">
        <v>575.19295926665541</v>
      </c>
      <c r="AU190" s="171">
        <v>0</v>
      </c>
      <c r="AV190" s="172">
        <v>-225.72399999999999</v>
      </c>
      <c r="AW190" s="171">
        <f t="shared" si="50"/>
        <v>4638.3569490676045</v>
      </c>
      <c r="AX190" s="171"/>
      <c r="AY190" s="164">
        <v>4684.4656008179654</v>
      </c>
      <c r="AZ190" s="173"/>
      <c r="BA190" s="164">
        <v>-6.1050825846005807</v>
      </c>
      <c r="BB190" s="164">
        <v>624.3641704760679</v>
      </c>
      <c r="BC190" s="171">
        <v>0</v>
      </c>
      <c r="BD190" s="172">
        <f t="shared" si="51"/>
        <v>-225.72399999999999</v>
      </c>
      <c r="BE190" s="171">
        <f t="shared" si="52"/>
        <v>5077.0006887094323</v>
      </c>
      <c r="BF190" s="171"/>
      <c r="BG190" s="164">
        <v>859.30947144508502</v>
      </c>
      <c r="BH190" s="173">
        <v>-942.2641019289664</v>
      </c>
      <c r="BI190" s="173">
        <v>45.135549925724398</v>
      </c>
      <c r="BJ190" s="164">
        <v>201.68247266797908</v>
      </c>
      <c r="BK190" s="171">
        <v>0</v>
      </c>
      <c r="BL190" s="172">
        <f t="shared" si="53"/>
        <v>-225.72399999999999</v>
      </c>
      <c r="BM190" s="171">
        <f t="shared" si="54"/>
        <v>-61.860607890177874</v>
      </c>
      <c r="BN190" s="171"/>
      <c r="BO190" s="164">
        <v>907.77331056470496</v>
      </c>
      <c r="BP190" s="173">
        <f t="shared" si="55"/>
        <v>-942.2641019289664</v>
      </c>
      <c r="BQ190" s="173">
        <v>30.08670405491295</v>
      </c>
      <c r="BR190" s="164">
        <v>207.2736652101695</v>
      </c>
      <c r="BS190" s="171">
        <v>0</v>
      </c>
      <c r="BT190" s="172">
        <f t="shared" si="56"/>
        <v>-225.72399999999999</v>
      </c>
      <c r="BU190" s="171">
        <f t="shared" si="57"/>
        <v>-22.854422099178976</v>
      </c>
      <c r="BV190" s="171"/>
      <c r="BW190" s="164">
        <v>929.58615536602917</v>
      </c>
      <c r="BX190" s="173">
        <f t="shared" si="58"/>
        <v>-942.2641019289664</v>
      </c>
      <c r="BY190" s="173">
        <v>14.989859436556127</v>
      </c>
      <c r="BZ190" s="164">
        <v>213.46114269635942</v>
      </c>
      <c r="CA190" s="171">
        <v>0</v>
      </c>
      <c r="CB190" s="172">
        <f t="shared" si="59"/>
        <v>-225.72399999999999</v>
      </c>
      <c r="CC190" s="171">
        <f t="shared" si="60"/>
        <v>-9.9509444300216785</v>
      </c>
      <c r="CD190" s="213">
        <v>931</v>
      </c>
      <c r="CE190" s="210">
        <f t="shared" si="61"/>
        <v>5216.5949813022808</v>
      </c>
      <c r="CF190" s="164">
        <f t="shared" si="62"/>
        <v>4982.1234683862567</v>
      </c>
      <c r="CG190" s="164">
        <f t="shared" si="63"/>
        <v>5453.2767870133539</v>
      </c>
      <c r="CH190" s="164">
        <f t="shared" si="64"/>
        <v>-66.445336079675485</v>
      </c>
      <c r="CI190" s="164">
        <f t="shared" si="65"/>
        <v>-24.548251449171833</v>
      </c>
      <c r="CJ190" s="164">
        <f t="shared" si="66"/>
        <v>-10.688447293256367</v>
      </c>
      <c r="CK190" s="210">
        <f t="shared" si="67"/>
        <v>-234.47151291602404</v>
      </c>
      <c r="CL190" s="164">
        <f t="shared" si="68"/>
        <v>471.15331862709718</v>
      </c>
      <c r="CM190" s="164">
        <f t="shared" si="69"/>
        <v>-5519.722123093029</v>
      </c>
      <c r="CN190" s="164">
        <f t="shared" si="70"/>
        <v>41.897084630503656</v>
      </c>
      <c r="CO190" s="164">
        <f t="shared" si="71"/>
        <v>13.859804155915466</v>
      </c>
    </row>
    <row r="191" spans="1:93" ht="14.4" x14ac:dyDescent="0.3">
      <c r="A191" s="167">
        <v>584</v>
      </c>
      <c r="B191" s="166" t="s">
        <v>462</v>
      </c>
      <c r="C191" s="171"/>
      <c r="D191" s="171"/>
      <c r="E191" s="171"/>
      <c r="F191" s="171"/>
      <c r="G191" s="171"/>
      <c r="H191" s="171">
        <v>11647</v>
      </c>
      <c r="I191" s="171"/>
      <c r="J191" s="171"/>
      <c r="K191" s="171"/>
      <c r="L191" s="171"/>
      <c r="M191" s="171"/>
      <c r="N191" s="171">
        <v>11720</v>
      </c>
      <c r="O191" s="171"/>
      <c r="P191" s="171"/>
      <c r="Q191" s="171"/>
      <c r="R191" s="171"/>
      <c r="S191" s="171"/>
      <c r="T191" s="171">
        <v>11547</v>
      </c>
      <c r="U191" s="171"/>
      <c r="V191" s="171"/>
      <c r="W191" s="171"/>
      <c r="X191" s="171"/>
      <c r="Y191" s="171"/>
      <c r="Z191" s="171">
        <v>11391</v>
      </c>
      <c r="AA191" s="171"/>
      <c r="AB191" s="171"/>
      <c r="AC191" s="171"/>
      <c r="AD191" s="171"/>
      <c r="AE191" s="171"/>
      <c r="AF191" s="171">
        <v>12376</v>
      </c>
      <c r="AG191" s="171"/>
      <c r="AH191" s="175">
        <v>11340.638271770138</v>
      </c>
      <c r="AI191" s="173"/>
      <c r="AJ191" s="172">
        <v>38.840254558668697</v>
      </c>
      <c r="AK191" s="173">
        <v>1510.4206469556236</v>
      </c>
      <c r="AL191" s="171">
        <v>0</v>
      </c>
      <c r="AM191" s="172">
        <v>230.4</v>
      </c>
      <c r="AN191" s="171">
        <f t="shared" si="49"/>
        <v>13120.299173284429</v>
      </c>
      <c r="AP191" s="171"/>
      <c r="AQ191" s="175">
        <v>11199.012042764174</v>
      </c>
      <c r="AR191" s="173"/>
      <c r="AS191" s="172">
        <v>-29.983944574927001</v>
      </c>
      <c r="AT191" s="174">
        <v>1605.6937776040925</v>
      </c>
      <c r="AU191" s="171">
        <v>0</v>
      </c>
      <c r="AV191" s="172">
        <v>-72.504000000000005</v>
      </c>
      <c r="AW191" s="171">
        <f t="shared" si="50"/>
        <v>12702.217875793338</v>
      </c>
      <c r="AX191" s="171"/>
      <c r="AY191" s="164">
        <v>11666.924095086011</v>
      </c>
      <c r="AZ191" s="173"/>
      <c r="BA191" s="164">
        <v>-9.2044174942783314</v>
      </c>
      <c r="BB191" s="164">
        <v>1732.3873709216919</v>
      </c>
      <c r="BC191" s="171">
        <v>0</v>
      </c>
      <c r="BD191" s="172">
        <f t="shared" si="51"/>
        <v>-72.504000000000005</v>
      </c>
      <c r="BE191" s="171">
        <f t="shared" si="52"/>
        <v>13317.603048513423</v>
      </c>
      <c r="BF191" s="171"/>
      <c r="BG191" s="164">
        <v>5568.7983304165391</v>
      </c>
      <c r="BH191" s="173">
        <v>-562.02802123055471</v>
      </c>
      <c r="BI191" s="173">
        <v>-524.36352410063762</v>
      </c>
      <c r="BJ191" s="164">
        <v>544.20084294062917</v>
      </c>
      <c r="BK191" s="171">
        <v>0</v>
      </c>
      <c r="BL191" s="172">
        <f t="shared" si="53"/>
        <v>-72.504000000000005</v>
      </c>
      <c r="BM191" s="171">
        <f t="shared" si="54"/>
        <v>4954.103628025975</v>
      </c>
      <c r="BN191" s="171"/>
      <c r="BO191" s="164">
        <v>5746.3221573998389</v>
      </c>
      <c r="BP191" s="173">
        <f t="shared" si="55"/>
        <v>-562.02802123055471</v>
      </c>
      <c r="BQ191" s="173">
        <v>-486.92377858658381</v>
      </c>
      <c r="BR191" s="164">
        <v>558.38095485966005</v>
      </c>
      <c r="BS191" s="171">
        <v>0</v>
      </c>
      <c r="BT191" s="172">
        <f t="shared" si="56"/>
        <v>-72.504000000000005</v>
      </c>
      <c r="BU191" s="171">
        <f t="shared" si="57"/>
        <v>5183.2473124423614</v>
      </c>
      <c r="BV191" s="171"/>
      <c r="BW191" s="164">
        <v>5695.7047428514416</v>
      </c>
      <c r="BX191" s="173">
        <f t="shared" si="58"/>
        <v>-562.02802123055471</v>
      </c>
      <c r="BY191" s="173">
        <v>-449.62354393274228</v>
      </c>
      <c r="BZ191" s="164">
        <v>574.29970035486849</v>
      </c>
      <c r="CA191" s="171">
        <v>0</v>
      </c>
      <c r="CB191" s="172">
        <f t="shared" si="59"/>
        <v>-72.504000000000005</v>
      </c>
      <c r="CC191" s="171">
        <f t="shared" si="60"/>
        <v>5185.8488780430134</v>
      </c>
      <c r="CD191" s="213">
        <v>2706</v>
      </c>
      <c r="CE191" s="210">
        <f t="shared" si="61"/>
        <v>4848.595407717823</v>
      </c>
      <c r="CF191" s="164">
        <f t="shared" si="62"/>
        <v>4694.0938195836434</v>
      </c>
      <c r="CG191" s="164">
        <f t="shared" si="63"/>
        <v>4921.508887107695</v>
      </c>
      <c r="CH191" s="164">
        <f t="shared" si="64"/>
        <v>1830.7847849319937</v>
      </c>
      <c r="CI191" s="164">
        <f t="shared" si="65"/>
        <v>1915.4646387444056</v>
      </c>
      <c r="CJ191" s="164">
        <f t="shared" si="66"/>
        <v>1916.426045100892</v>
      </c>
      <c r="CK191" s="210">
        <f t="shared" si="67"/>
        <v>-154.50158813417966</v>
      </c>
      <c r="CL191" s="164">
        <f t="shared" si="68"/>
        <v>227.41506752405166</v>
      </c>
      <c r="CM191" s="164">
        <f t="shared" si="69"/>
        <v>-3090.7241021757013</v>
      </c>
      <c r="CN191" s="164">
        <f t="shared" si="70"/>
        <v>84.67985381241192</v>
      </c>
      <c r="CO191" s="164">
        <f t="shared" si="71"/>
        <v>0.96140635648634998</v>
      </c>
    </row>
    <row r="192" spans="1:93" ht="14.4" x14ac:dyDescent="0.3">
      <c r="A192" s="167">
        <v>588</v>
      </c>
      <c r="B192" s="166" t="s">
        <v>461</v>
      </c>
      <c r="C192" s="171"/>
      <c r="D192" s="171"/>
      <c r="E192" s="171"/>
      <c r="F192" s="171"/>
      <c r="G192" s="171"/>
      <c r="H192" s="171">
        <v>6024</v>
      </c>
      <c r="I192" s="171"/>
      <c r="J192" s="171"/>
      <c r="K192" s="171"/>
      <c r="L192" s="171"/>
      <c r="M192" s="171"/>
      <c r="N192" s="171">
        <v>6301</v>
      </c>
      <c r="O192" s="171"/>
      <c r="P192" s="171"/>
      <c r="Q192" s="171"/>
      <c r="R192" s="171"/>
      <c r="S192" s="171"/>
      <c r="T192" s="171">
        <v>6163</v>
      </c>
      <c r="U192" s="171"/>
      <c r="V192" s="171"/>
      <c r="W192" s="171"/>
      <c r="X192" s="171"/>
      <c r="Y192" s="171"/>
      <c r="Z192" s="171">
        <v>5822</v>
      </c>
      <c r="AA192" s="171"/>
      <c r="AB192" s="171"/>
      <c r="AC192" s="171"/>
      <c r="AD192" s="171"/>
      <c r="AE192" s="171"/>
      <c r="AF192" s="171">
        <v>5956</v>
      </c>
      <c r="AG192" s="171"/>
      <c r="AH192" s="175">
        <v>5385.3323651505061</v>
      </c>
      <c r="AI192" s="173"/>
      <c r="AJ192" s="172">
        <v>27.956100101250719</v>
      </c>
      <c r="AK192" s="173">
        <v>1101.7519513417569</v>
      </c>
      <c r="AL192" s="171">
        <v>235</v>
      </c>
      <c r="AM192" s="172">
        <v>-406.93200000000002</v>
      </c>
      <c r="AN192" s="171">
        <f t="shared" si="49"/>
        <v>6343.1084165935144</v>
      </c>
      <c r="AP192" s="171"/>
      <c r="AQ192" s="175">
        <v>5163.8885187026744</v>
      </c>
      <c r="AR192" s="173"/>
      <c r="AS192" s="172">
        <v>-21.270197147619299</v>
      </c>
      <c r="AT192" s="174">
        <v>1165.8958264689609</v>
      </c>
      <c r="AU192" s="171">
        <v>0</v>
      </c>
      <c r="AV192" s="172">
        <v>-378.52</v>
      </c>
      <c r="AW192" s="171">
        <f t="shared" si="50"/>
        <v>5929.9941480240159</v>
      </c>
      <c r="AX192" s="171"/>
      <c r="AY192" s="164">
        <v>5367.9458587134113</v>
      </c>
      <c r="AZ192" s="173"/>
      <c r="BA192" s="164">
        <v>-6.4380017076869045</v>
      </c>
      <c r="BB192" s="164">
        <v>1252.7671748487605</v>
      </c>
      <c r="BC192" s="171">
        <v>0</v>
      </c>
      <c r="BD192" s="172">
        <f t="shared" si="51"/>
        <v>-378.52</v>
      </c>
      <c r="BE192" s="171">
        <f t="shared" si="52"/>
        <v>6235.7550318544854</v>
      </c>
      <c r="BF192" s="171"/>
      <c r="BG192" s="164">
        <v>474.40181082517876</v>
      </c>
      <c r="BH192" s="173">
        <v>-87.734957109278639</v>
      </c>
      <c r="BI192" s="173">
        <v>5.3358548621977127</v>
      </c>
      <c r="BJ192" s="164">
        <v>397.45227319555522</v>
      </c>
      <c r="BK192" s="171">
        <v>0</v>
      </c>
      <c r="BL192" s="172">
        <f t="shared" si="53"/>
        <v>-378.52</v>
      </c>
      <c r="BM192" s="171">
        <f t="shared" si="54"/>
        <v>410.93498177365313</v>
      </c>
      <c r="BN192" s="171"/>
      <c r="BO192" s="164">
        <v>491.32177812698308</v>
      </c>
      <c r="BP192" s="173">
        <f t="shared" si="55"/>
        <v>-87.734957109278639</v>
      </c>
      <c r="BQ192" s="173">
        <v>4.8621877219670067</v>
      </c>
      <c r="BR192" s="164">
        <v>406.87052602522169</v>
      </c>
      <c r="BS192" s="171">
        <v>0</v>
      </c>
      <c r="BT192" s="172">
        <f t="shared" si="56"/>
        <v>-378.52</v>
      </c>
      <c r="BU192" s="171">
        <f t="shared" si="57"/>
        <v>436.79953476489322</v>
      </c>
      <c r="BV192" s="171"/>
      <c r="BW192" s="164">
        <v>370.08012409994916</v>
      </c>
      <c r="BX192" s="173">
        <f t="shared" si="58"/>
        <v>-87.734957109278639</v>
      </c>
      <c r="BY192" s="173">
        <v>2.8513703226520959</v>
      </c>
      <c r="BZ192" s="164">
        <v>417.31502220957702</v>
      </c>
      <c r="CA192" s="171">
        <v>0</v>
      </c>
      <c r="CB192" s="172">
        <f t="shared" si="59"/>
        <v>-378.52</v>
      </c>
      <c r="CC192" s="171">
        <f t="shared" si="60"/>
        <v>323.99155952289971</v>
      </c>
      <c r="CD192" s="213">
        <v>1654</v>
      </c>
      <c r="CE192" s="210">
        <f t="shared" si="61"/>
        <v>3835.0111345789082</v>
      </c>
      <c r="CF192" s="164">
        <f t="shared" si="62"/>
        <v>3585.2443458428152</v>
      </c>
      <c r="CG192" s="164">
        <f t="shared" si="63"/>
        <v>3770.1058233703056</v>
      </c>
      <c r="CH192" s="164">
        <f t="shared" si="64"/>
        <v>248.44920300704541</v>
      </c>
      <c r="CI192" s="164">
        <f t="shared" si="65"/>
        <v>264.08678038989916</v>
      </c>
      <c r="CJ192" s="164">
        <f t="shared" si="66"/>
        <v>195.88365146487286</v>
      </c>
      <c r="CK192" s="210">
        <f t="shared" si="67"/>
        <v>-249.76678873609308</v>
      </c>
      <c r="CL192" s="164">
        <f t="shared" si="68"/>
        <v>184.86147752749048</v>
      </c>
      <c r="CM192" s="164">
        <f t="shared" si="69"/>
        <v>-3521.6566203632601</v>
      </c>
      <c r="CN192" s="164">
        <f t="shared" si="70"/>
        <v>15.637577382853749</v>
      </c>
      <c r="CO192" s="164">
        <f t="shared" si="71"/>
        <v>-68.203128925026306</v>
      </c>
    </row>
    <row r="193" spans="1:93" ht="14.4" x14ac:dyDescent="0.3">
      <c r="A193" s="167">
        <v>592</v>
      </c>
      <c r="B193" s="166" t="s">
        <v>460</v>
      </c>
      <c r="C193" s="171"/>
      <c r="D193" s="171"/>
      <c r="E193" s="171"/>
      <c r="F193" s="171"/>
      <c r="G193" s="171"/>
      <c r="H193" s="171">
        <v>11260</v>
      </c>
      <c r="I193" s="171"/>
      <c r="J193" s="171"/>
      <c r="K193" s="171"/>
      <c r="L193" s="171"/>
      <c r="M193" s="171"/>
      <c r="N193" s="171">
        <v>10969</v>
      </c>
      <c r="O193" s="171"/>
      <c r="P193" s="171"/>
      <c r="Q193" s="171"/>
      <c r="R193" s="171"/>
      <c r="S193" s="171"/>
      <c r="T193" s="171">
        <v>10808</v>
      </c>
      <c r="U193" s="171"/>
      <c r="V193" s="171"/>
      <c r="W193" s="171"/>
      <c r="X193" s="171"/>
      <c r="Y193" s="171"/>
      <c r="Z193" s="171">
        <v>10356</v>
      </c>
      <c r="AA193" s="171"/>
      <c r="AB193" s="171"/>
      <c r="AC193" s="171"/>
      <c r="AD193" s="171"/>
      <c r="AE193" s="171"/>
      <c r="AF193" s="171">
        <v>10006</v>
      </c>
      <c r="AG193" s="171"/>
      <c r="AH193" s="175">
        <v>9908.4390024803579</v>
      </c>
      <c r="AI193" s="173"/>
      <c r="AJ193" s="172">
        <v>65.740477154675844</v>
      </c>
      <c r="AK193" s="173">
        <v>1880.5239990064247</v>
      </c>
      <c r="AL193" s="171">
        <v>530</v>
      </c>
      <c r="AM193" s="172">
        <v>-66.247</v>
      </c>
      <c r="AN193" s="171">
        <f t="shared" si="49"/>
        <v>12318.456478641459</v>
      </c>
      <c r="AP193" s="171"/>
      <c r="AQ193" s="175">
        <v>8933.3307076108922</v>
      </c>
      <c r="AR193" s="173"/>
      <c r="AS193" s="172">
        <v>-50.621089207086136</v>
      </c>
      <c r="AT193" s="174">
        <v>2017.2210765458599</v>
      </c>
      <c r="AU193" s="171">
        <v>0</v>
      </c>
      <c r="AV193" s="172">
        <v>-63.548000000000002</v>
      </c>
      <c r="AW193" s="171">
        <f t="shared" si="50"/>
        <v>10836.382694949665</v>
      </c>
      <c r="AX193" s="171"/>
      <c r="AY193" s="164">
        <v>8865.8467750664422</v>
      </c>
      <c r="AZ193" s="173"/>
      <c r="BA193" s="164">
        <v>-15.545776871637999</v>
      </c>
      <c r="BB193" s="164">
        <v>2196.9883143209977</v>
      </c>
      <c r="BC193" s="171">
        <v>0</v>
      </c>
      <c r="BD193" s="172">
        <f t="shared" si="51"/>
        <v>-63.548000000000002</v>
      </c>
      <c r="BE193" s="171">
        <f t="shared" si="52"/>
        <v>10983.7413125158</v>
      </c>
      <c r="BF193" s="171"/>
      <c r="BG193" s="164">
        <v>3529.5939308924144</v>
      </c>
      <c r="BH193" s="173">
        <v>22.925673983490231</v>
      </c>
      <c r="BI193" s="173">
        <v>-40.490193747698541</v>
      </c>
      <c r="BJ193" s="164">
        <v>703.75718642482366</v>
      </c>
      <c r="BK193" s="171">
        <v>0</v>
      </c>
      <c r="BL193" s="172">
        <f t="shared" si="53"/>
        <v>-63.548000000000002</v>
      </c>
      <c r="BM193" s="171">
        <f t="shared" si="54"/>
        <v>4152.2385975530296</v>
      </c>
      <c r="BN193" s="171"/>
      <c r="BO193" s="164">
        <v>3693.6586957086874</v>
      </c>
      <c r="BP193" s="173">
        <f t="shared" si="55"/>
        <v>22.925673983490231</v>
      </c>
      <c r="BQ193" s="173">
        <v>11.088374901607951</v>
      </c>
      <c r="BR193" s="164">
        <v>724.28905362439127</v>
      </c>
      <c r="BS193" s="171">
        <v>0</v>
      </c>
      <c r="BT193" s="172">
        <f t="shared" si="56"/>
        <v>-63.548000000000002</v>
      </c>
      <c r="BU193" s="171">
        <f t="shared" si="57"/>
        <v>4388.4137982181774</v>
      </c>
      <c r="BV193" s="171"/>
      <c r="BW193" s="164">
        <v>3510.1716293635982</v>
      </c>
      <c r="BX193" s="173">
        <f t="shared" si="58"/>
        <v>22.925673983490231</v>
      </c>
      <c r="BY193" s="173">
        <v>6.5026413887809591</v>
      </c>
      <c r="BZ193" s="164">
        <v>747.3293334535432</v>
      </c>
      <c r="CA193" s="171">
        <v>0</v>
      </c>
      <c r="CB193" s="172">
        <f t="shared" si="59"/>
        <v>-63.548000000000002</v>
      </c>
      <c r="CC193" s="171">
        <f t="shared" si="60"/>
        <v>4223.3812781894121</v>
      </c>
      <c r="CD193" s="213">
        <v>3772</v>
      </c>
      <c r="CE193" s="210">
        <f t="shared" si="61"/>
        <v>3265.76258712658</v>
      </c>
      <c r="CF193" s="164">
        <f t="shared" si="62"/>
        <v>2872.8480103259985</v>
      </c>
      <c r="CG193" s="164">
        <f t="shared" si="63"/>
        <v>2911.9144518864796</v>
      </c>
      <c r="CH193" s="164">
        <f t="shared" si="64"/>
        <v>1100.8055666895625</v>
      </c>
      <c r="CI193" s="164">
        <f t="shared" si="65"/>
        <v>1163.4182922105456</v>
      </c>
      <c r="CJ193" s="164">
        <f t="shared" si="66"/>
        <v>1119.6662985655919</v>
      </c>
      <c r="CK193" s="210">
        <f t="shared" si="67"/>
        <v>-392.91457680058147</v>
      </c>
      <c r="CL193" s="164">
        <f t="shared" si="68"/>
        <v>39.066441560481053</v>
      </c>
      <c r="CM193" s="164">
        <f t="shared" si="69"/>
        <v>-1811.1088851969171</v>
      </c>
      <c r="CN193" s="164">
        <f t="shared" si="70"/>
        <v>62.612725520983076</v>
      </c>
      <c r="CO193" s="164">
        <f t="shared" si="71"/>
        <v>-43.7519936449537</v>
      </c>
    </row>
    <row r="194" spans="1:93" ht="14.4" x14ac:dyDescent="0.3">
      <c r="A194" s="167">
        <v>593</v>
      </c>
      <c r="B194" s="166" t="s">
        <v>459</v>
      </c>
      <c r="C194" s="171"/>
      <c r="D194" s="171"/>
      <c r="E194" s="171"/>
      <c r="F194" s="171"/>
      <c r="G194" s="171"/>
      <c r="H194" s="171">
        <v>46286</v>
      </c>
      <c r="I194" s="171"/>
      <c r="J194" s="171"/>
      <c r="K194" s="171"/>
      <c r="L194" s="171"/>
      <c r="M194" s="171"/>
      <c r="N194" s="171">
        <v>49675</v>
      </c>
      <c r="O194" s="171"/>
      <c r="P194" s="171"/>
      <c r="Q194" s="171"/>
      <c r="R194" s="171"/>
      <c r="S194" s="171"/>
      <c r="T194" s="171">
        <v>49505</v>
      </c>
      <c r="U194" s="171"/>
      <c r="V194" s="171"/>
      <c r="W194" s="171"/>
      <c r="X194" s="171"/>
      <c r="Y194" s="171"/>
      <c r="Z194" s="171">
        <v>48548</v>
      </c>
      <c r="AA194" s="171"/>
      <c r="AB194" s="171"/>
      <c r="AC194" s="171"/>
      <c r="AD194" s="171"/>
      <c r="AE194" s="171"/>
      <c r="AF194" s="171">
        <v>47399</v>
      </c>
      <c r="AG194" s="171"/>
      <c r="AH194" s="175">
        <v>46553.164026151971</v>
      </c>
      <c r="AI194" s="173"/>
      <c r="AJ194" s="172">
        <v>329.26211087709163</v>
      </c>
      <c r="AK194" s="173">
        <v>9306.8919389884595</v>
      </c>
      <c r="AL194" s="171">
        <v>0</v>
      </c>
      <c r="AM194" s="172">
        <v>-2188.2809999999999</v>
      </c>
      <c r="AN194" s="171">
        <f t="shared" si="49"/>
        <v>54001.037076017521</v>
      </c>
      <c r="AP194" s="171"/>
      <c r="AQ194" s="175">
        <v>44597.413129292101</v>
      </c>
      <c r="AR194" s="173"/>
      <c r="AS194" s="172">
        <v>-254.65845985599555</v>
      </c>
      <c r="AT194" s="174">
        <v>9937.6970512481093</v>
      </c>
      <c r="AU194" s="171">
        <v>0</v>
      </c>
      <c r="AV194" s="172">
        <v>-2049.848</v>
      </c>
      <c r="AW194" s="171">
        <f t="shared" si="50"/>
        <v>52230.603720684216</v>
      </c>
      <c r="AX194" s="171"/>
      <c r="AY194" s="164">
        <v>46280.979224869589</v>
      </c>
      <c r="AZ194" s="173"/>
      <c r="BA194" s="164">
        <v>-78.484158382426486</v>
      </c>
      <c r="BB194" s="164">
        <v>10793.010533429779</v>
      </c>
      <c r="BC194" s="171">
        <v>0</v>
      </c>
      <c r="BD194" s="172">
        <f t="shared" si="51"/>
        <v>-2049.848</v>
      </c>
      <c r="BE194" s="171">
        <f t="shared" si="52"/>
        <v>54945.657599916944</v>
      </c>
      <c r="BF194" s="171"/>
      <c r="BG194" s="164">
        <v>4271.0519574739728</v>
      </c>
      <c r="BH194" s="173">
        <v>-985.88236946207292</v>
      </c>
      <c r="BI194" s="173">
        <v>-1197.9373169826133</v>
      </c>
      <c r="BJ194" s="164">
        <v>3439.1270908242864</v>
      </c>
      <c r="BK194" s="171">
        <v>0</v>
      </c>
      <c r="BL194" s="172">
        <f t="shared" si="53"/>
        <v>-2049.848</v>
      </c>
      <c r="BM194" s="171">
        <f t="shared" si="54"/>
        <v>3476.5113618535725</v>
      </c>
      <c r="BN194" s="171"/>
      <c r="BO194" s="164">
        <v>3961.772096997076</v>
      </c>
      <c r="BP194" s="173">
        <f t="shared" si="55"/>
        <v>-985.88236946207292</v>
      </c>
      <c r="BQ194" s="173">
        <v>-957.53983793357895</v>
      </c>
      <c r="BR194" s="164">
        <v>3533.3224501776481</v>
      </c>
      <c r="BS194" s="171">
        <v>0</v>
      </c>
      <c r="BT194" s="172">
        <f t="shared" si="56"/>
        <v>-2049.848</v>
      </c>
      <c r="BU194" s="171">
        <f t="shared" si="57"/>
        <v>3501.824339779072</v>
      </c>
      <c r="BV194" s="171"/>
      <c r="BW194" s="164">
        <v>3436.2963368659721</v>
      </c>
      <c r="BX194" s="173">
        <f t="shared" si="58"/>
        <v>-985.88236946207292</v>
      </c>
      <c r="BY194" s="173">
        <v>-718.03814646628541</v>
      </c>
      <c r="BZ194" s="164">
        <v>3639.4773304700916</v>
      </c>
      <c r="CA194" s="171">
        <v>0</v>
      </c>
      <c r="CB194" s="172">
        <f t="shared" si="59"/>
        <v>-2049.848</v>
      </c>
      <c r="CC194" s="171">
        <f t="shared" si="60"/>
        <v>3322.0051514077059</v>
      </c>
      <c r="CD194" s="213">
        <v>17375</v>
      </c>
      <c r="CE194" s="210">
        <f t="shared" si="61"/>
        <v>3107.9733568930947</v>
      </c>
      <c r="CF194" s="164">
        <f t="shared" si="62"/>
        <v>3006.0779119818253</v>
      </c>
      <c r="CG194" s="164">
        <f t="shared" si="63"/>
        <v>3162.3400057506155</v>
      </c>
      <c r="CH194" s="164">
        <f t="shared" si="64"/>
        <v>200.08698485488188</v>
      </c>
      <c r="CI194" s="164">
        <f t="shared" si="65"/>
        <v>201.54384689375954</v>
      </c>
      <c r="CJ194" s="164">
        <f t="shared" si="66"/>
        <v>191.19454108821327</v>
      </c>
      <c r="CK194" s="210">
        <f t="shared" si="67"/>
        <v>-101.89544491126935</v>
      </c>
      <c r="CL194" s="164">
        <f t="shared" si="68"/>
        <v>156.26209376879024</v>
      </c>
      <c r="CM194" s="164">
        <f t="shared" si="69"/>
        <v>-2962.2530208957337</v>
      </c>
      <c r="CN194" s="164">
        <f t="shared" si="70"/>
        <v>1.4568620388776594</v>
      </c>
      <c r="CO194" s="164">
        <f t="shared" si="71"/>
        <v>-10.349305805546265</v>
      </c>
    </row>
    <row r="195" spans="1:93" ht="14.4" x14ac:dyDescent="0.3">
      <c r="A195" s="167">
        <v>595</v>
      </c>
      <c r="B195" s="166" t="s">
        <v>458</v>
      </c>
      <c r="C195" s="171"/>
      <c r="D195" s="171"/>
      <c r="E195" s="171"/>
      <c r="F195" s="171"/>
      <c r="G195" s="171"/>
      <c r="H195" s="171">
        <v>19024</v>
      </c>
      <c r="I195" s="171"/>
      <c r="J195" s="171"/>
      <c r="K195" s="171"/>
      <c r="L195" s="171"/>
      <c r="M195" s="171"/>
      <c r="N195" s="171">
        <v>19593</v>
      </c>
      <c r="O195" s="171"/>
      <c r="P195" s="171"/>
      <c r="Q195" s="171"/>
      <c r="R195" s="171"/>
      <c r="S195" s="171"/>
      <c r="T195" s="171">
        <v>20323</v>
      </c>
      <c r="U195" s="171"/>
      <c r="V195" s="171"/>
      <c r="W195" s="171"/>
      <c r="X195" s="171"/>
      <c r="Y195" s="171"/>
      <c r="Z195" s="171">
        <v>19946</v>
      </c>
      <c r="AA195" s="171"/>
      <c r="AB195" s="171"/>
      <c r="AC195" s="171"/>
      <c r="AD195" s="171"/>
      <c r="AE195" s="171"/>
      <c r="AF195" s="171">
        <v>20028</v>
      </c>
      <c r="AG195" s="171"/>
      <c r="AH195" s="175">
        <v>19121.909457099369</v>
      </c>
      <c r="AI195" s="173"/>
      <c r="AJ195" s="172">
        <v>66.158367696137006</v>
      </c>
      <c r="AK195" s="173">
        <v>2694.0386684541227</v>
      </c>
      <c r="AL195" s="171">
        <v>605</v>
      </c>
      <c r="AM195" s="172">
        <v>-73.748000000000005</v>
      </c>
      <c r="AN195" s="171">
        <f t="shared" si="49"/>
        <v>22413.358493249631</v>
      </c>
      <c r="AP195" s="171"/>
      <c r="AQ195" s="175">
        <v>18645.329258008656</v>
      </c>
      <c r="AR195" s="173"/>
      <c r="AS195" s="172">
        <v>-50.634217459699435</v>
      </c>
      <c r="AT195" s="174">
        <v>2854.6176939804277</v>
      </c>
      <c r="AU195" s="171">
        <v>0</v>
      </c>
      <c r="AV195" s="172">
        <v>0.88800000000000001</v>
      </c>
      <c r="AW195" s="171">
        <f t="shared" si="50"/>
        <v>21450.200734529382</v>
      </c>
      <c r="AX195" s="171"/>
      <c r="AY195" s="164">
        <v>19766.482976071231</v>
      </c>
      <c r="AZ195" s="173"/>
      <c r="BA195" s="164">
        <v>-15.465039615872499</v>
      </c>
      <c r="BB195" s="164">
        <v>3076.8970305418361</v>
      </c>
      <c r="BC195" s="171">
        <v>0</v>
      </c>
      <c r="BD195" s="172">
        <f t="shared" si="51"/>
        <v>0.88800000000000001</v>
      </c>
      <c r="BE195" s="171">
        <f t="shared" si="52"/>
        <v>22828.802966997195</v>
      </c>
      <c r="BF195" s="171"/>
      <c r="BG195" s="164">
        <v>3604.6328671237038</v>
      </c>
      <c r="BH195" s="173">
        <v>785.97657728174067</v>
      </c>
      <c r="BI195" s="173">
        <v>261.89541159787012</v>
      </c>
      <c r="BJ195" s="164">
        <v>985.87225972960937</v>
      </c>
      <c r="BK195" s="171">
        <v>0</v>
      </c>
      <c r="BL195" s="172">
        <f t="shared" si="53"/>
        <v>0.88800000000000001</v>
      </c>
      <c r="BM195" s="171">
        <f t="shared" si="54"/>
        <v>5639.2651157329237</v>
      </c>
      <c r="BN195" s="171"/>
      <c r="BO195" s="164">
        <v>3716.247953436025</v>
      </c>
      <c r="BP195" s="173">
        <f t="shared" si="55"/>
        <v>785.97657728174067</v>
      </c>
      <c r="BQ195" s="173">
        <v>192.05001631561859</v>
      </c>
      <c r="BR195" s="164">
        <v>1009.9847787998971</v>
      </c>
      <c r="BS195" s="171">
        <v>0</v>
      </c>
      <c r="BT195" s="172">
        <f t="shared" si="56"/>
        <v>0.88800000000000001</v>
      </c>
      <c r="BU195" s="171">
        <f t="shared" si="57"/>
        <v>5705.1473258332808</v>
      </c>
      <c r="BV195" s="171"/>
      <c r="BW195" s="164">
        <v>3539.8981499117194</v>
      </c>
      <c r="BX195" s="173">
        <f t="shared" si="58"/>
        <v>785.97657728174067</v>
      </c>
      <c r="BY195" s="173">
        <v>121.98184703965742</v>
      </c>
      <c r="BZ195" s="164">
        <v>1036.6203759470395</v>
      </c>
      <c r="CA195" s="171">
        <v>0</v>
      </c>
      <c r="CB195" s="172">
        <f t="shared" si="59"/>
        <v>0.88800000000000001</v>
      </c>
      <c r="CC195" s="171">
        <f t="shared" si="60"/>
        <v>5485.3649501801565</v>
      </c>
      <c r="CD195" s="213">
        <v>4321</v>
      </c>
      <c r="CE195" s="210">
        <f t="shared" si="61"/>
        <v>5187.0767167900094</v>
      </c>
      <c r="CF195" s="164">
        <f t="shared" si="62"/>
        <v>4964.1751294907162</v>
      </c>
      <c r="CG195" s="164">
        <f t="shared" si="63"/>
        <v>5283.2221631560278</v>
      </c>
      <c r="CH195" s="164">
        <f t="shared" si="64"/>
        <v>1305.0833408315029</v>
      </c>
      <c r="CI195" s="164">
        <f t="shared" si="65"/>
        <v>1320.3303230347792</v>
      </c>
      <c r="CJ195" s="164">
        <f t="shared" si="66"/>
        <v>1269.466547137273</v>
      </c>
      <c r="CK195" s="210">
        <f t="shared" si="67"/>
        <v>-222.90158729929317</v>
      </c>
      <c r="CL195" s="164">
        <f t="shared" si="68"/>
        <v>319.04703366531157</v>
      </c>
      <c r="CM195" s="164">
        <f t="shared" si="69"/>
        <v>-3978.1388223245249</v>
      </c>
      <c r="CN195" s="164">
        <f t="shared" si="70"/>
        <v>15.246982203276275</v>
      </c>
      <c r="CO195" s="164">
        <f t="shared" si="71"/>
        <v>-50.86377589750623</v>
      </c>
    </row>
    <row r="196" spans="1:93" ht="14.4" x14ac:dyDescent="0.3">
      <c r="A196" s="167">
        <v>598</v>
      </c>
      <c r="B196" s="166" t="s">
        <v>457</v>
      </c>
      <c r="C196" s="171"/>
      <c r="D196" s="171"/>
      <c r="E196" s="171"/>
      <c r="F196" s="171"/>
      <c r="G196" s="171"/>
      <c r="H196" s="171">
        <v>36988</v>
      </c>
      <c r="I196" s="171"/>
      <c r="J196" s="171"/>
      <c r="K196" s="171"/>
      <c r="L196" s="171"/>
      <c r="M196" s="171"/>
      <c r="N196" s="171">
        <v>39204</v>
      </c>
      <c r="O196" s="171"/>
      <c r="P196" s="171"/>
      <c r="Q196" s="171"/>
      <c r="R196" s="171"/>
      <c r="S196" s="171"/>
      <c r="T196" s="171">
        <v>39672</v>
      </c>
      <c r="U196" s="171"/>
      <c r="V196" s="171"/>
      <c r="W196" s="171"/>
      <c r="X196" s="171"/>
      <c r="Y196" s="171"/>
      <c r="Z196" s="171">
        <v>39597</v>
      </c>
      <c r="AA196" s="171"/>
      <c r="AB196" s="171"/>
      <c r="AC196" s="171"/>
      <c r="AD196" s="171"/>
      <c r="AE196" s="171"/>
      <c r="AF196" s="171">
        <v>40530</v>
      </c>
      <c r="AG196" s="171"/>
      <c r="AH196" s="175">
        <v>38361.698258611817</v>
      </c>
      <c r="AI196" s="173"/>
      <c r="AJ196" s="172">
        <v>395.92695489635173</v>
      </c>
      <c r="AK196" s="173">
        <v>8359.8240353613892</v>
      </c>
      <c r="AL196" s="171">
        <v>0</v>
      </c>
      <c r="AM196" s="172">
        <v>1854.8309999999999</v>
      </c>
      <c r="AN196" s="171">
        <f t="shared" si="49"/>
        <v>48972.280248869552</v>
      </c>
      <c r="AP196" s="171"/>
      <c r="AQ196" s="175">
        <v>35810.367665992671</v>
      </c>
      <c r="AR196" s="173"/>
      <c r="AS196" s="172">
        <v>-305.84583368534237</v>
      </c>
      <c r="AT196" s="174">
        <v>8988.7808185813283</v>
      </c>
      <c r="AU196" s="171">
        <v>0</v>
      </c>
      <c r="AV196" s="172">
        <v>569.73599999999999</v>
      </c>
      <c r="AW196" s="171">
        <f t="shared" si="50"/>
        <v>45063.038650888651</v>
      </c>
      <c r="AX196" s="171"/>
      <c r="AY196" s="164">
        <v>37994.115060675053</v>
      </c>
      <c r="AZ196" s="173"/>
      <c r="BA196" s="164">
        <v>-94.108564937047163</v>
      </c>
      <c r="BB196" s="164">
        <v>9845.3300382684647</v>
      </c>
      <c r="BC196" s="171">
        <v>0</v>
      </c>
      <c r="BD196" s="172">
        <f t="shared" si="51"/>
        <v>569.73599999999999</v>
      </c>
      <c r="BE196" s="171">
        <f t="shared" si="52"/>
        <v>48315.07253400646</v>
      </c>
      <c r="BF196" s="171"/>
      <c r="BG196" s="164">
        <v>11002.517326539752</v>
      </c>
      <c r="BH196" s="173">
        <v>-3181.4777134706114</v>
      </c>
      <c r="BI196" s="173">
        <v>-1309.068617175843</v>
      </c>
      <c r="BJ196" s="164">
        <v>3152.9528818452209</v>
      </c>
      <c r="BK196" s="171">
        <v>0</v>
      </c>
      <c r="BL196" s="172">
        <f t="shared" si="53"/>
        <v>569.73599999999999</v>
      </c>
      <c r="BM196" s="171">
        <f t="shared" si="54"/>
        <v>10234.659877738519</v>
      </c>
      <c r="BN196" s="171"/>
      <c r="BO196" s="164">
        <v>11476.189795375018</v>
      </c>
      <c r="BP196" s="173">
        <f t="shared" si="55"/>
        <v>-3181.4777134706114</v>
      </c>
      <c r="BQ196" s="173">
        <v>-1045.2747561370575</v>
      </c>
      <c r="BR196" s="164">
        <v>3247.3756321384535</v>
      </c>
      <c r="BS196" s="171">
        <v>0</v>
      </c>
      <c r="BT196" s="172">
        <f t="shared" si="56"/>
        <v>569.73599999999999</v>
      </c>
      <c r="BU196" s="171">
        <f t="shared" si="57"/>
        <v>11066.548957905803</v>
      </c>
      <c r="BV196" s="171"/>
      <c r="BW196" s="164">
        <v>11763.487347203447</v>
      </c>
      <c r="BX196" s="173">
        <f t="shared" si="58"/>
        <v>-3181.4777134706114</v>
      </c>
      <c r="BY196" s="173">
        <v>-782.4638640786161</v>
      </c>
      <c r="BZ196" s="164">
        <v>3355.626255794622</v>
      </c>
      <c r="CA196" s="171">
        <v>0</v>
      </c>
      <c r="CB196" s="172">
        <f t="shared" si="59"/>
        <v>569.73599999999999</v>
      </c>
      <c r="CC196" s="171">
        <f t="shared" si="60"/>
        <v>11724.908025448844</v>
      </c>
      <c r="CD196" s="213">
        <v>19066</v>
      </c>
      <c r="CE196" s="210">
        <f t="shared" si="61"/>
        <v>2568.56604683046</v>
      </c>
      <c r="CF196" s="164">
        <f t="shared" si="62"/>
        <v>2363.5287239530394</v>
      </c>
      <c r="CG196" s="164">
        <f t="shared" si="63"/>
        <v>2534.0959054865448</v>
      </c>
      <c r="CH196" s="164">
        <f t="shared" si="64"/>
        <v>536.80163000831419</v>
      </c>
      <c r="CI196" s="164">
        <f t="shared" si="65"/>
        <v>580.43370176784867</v>
      </c>
      <c r="CJ196" s="164">
        <f t="shared" si="66"/>
        <v>614.96423085329093</v>
      </c>
      <c r="CK196" s="210">
        <f t="shared" si="67"/>
        <v>-205.03732287742059</v>
      </c>
      <c r="CL196" s="164">
        <f t="shared" si="68"/>
        <v>170.56718153350539</v>
      </c>
      <c r="CM196" s="164">
        <f t="shared" si="69"/>
        <v>-1997.2942754782307</v>
      </c>
      <c r="CN196" s="164">
        <f t="shared" si="70"/>
        <v>43.632071759534483</v>
      </c>
      <c r="CO196" s="164">
        <f t="shared" si="71"/>
        <v>34.530529085442254</v>
      </c>
    </row>
    <row r="197" spans="1:93" ht="14.4" x14ac:dyDescent="0.3">
      <c r="A197" s="167">
        <v>599</v>
      </c>
      <c r="B197" s="166" t="s">
        <v>456</v>
      </c>
      <c r="C197" s="171"/>
      <c r="D197" s="171"/>
      <c r="E197" s="171"/>
      <c r="F197" s="171"/>
      <c r="G197" s="171"/>
      <c r="H197" s="171">
        <v>24470</v>
      </c>
      <c r="I197" s="171"/>
      <c r="J197" s="171"/>
      <c r="K197" s="171"/>
      <c r="L197" s="171"/>
      <c r="M197" s="171"/>
      <c r="N197" s="171">
        <v>25316</v>
      </c>
      <c r="O197" s="171"/>
      <c r="P197" s="171"/>
      <c r="Q197" s="171"/>
      <c r="R197" s="171"/>
      <c r="S197" s="171"/>
      <c r="T197" s="171">
        <v>25472</v>
      </c>
      <c r="U197" s="171"/>
      <c r="V197" s="171"/>
      <c r="W197" s="171"/>
      <c r="X197" s="171"/>
      <c r="Y197" s="171"/>
      <c r="Z197" s="171">
        <v>25728</v>
      </c>
      <c r="AA197" s="171"/>
      <c r="AB197" s="171"/>
      <c r="AC197" s="171"/>
      <c r="AD197" s="171"/>
      <c r="AE197" s="171"/>
      <c r="AF197" s="171">
        <v>26537</v>
      </c>
      <c r="AG197" s="171"/>
      <c r="AH197" s="175">
        <v>26187.451281231268</v>
      </c>
      <c r="AI197" s="173"/>
      <c r="AJ197" s="172">
        <v>176.67863410009039</v>
      </c>
      <c r="AK197" s="173">
        <v>5409.9096063002962</v>
      </c>
      <c r="AL197" s="171">
        <v>0</v>
      </c>
      <c r="AM197" s="172">
        <v>-654.23099999999999</v>
      </c>
      <c r="AN197" s="171">
        <f t="shared" si="49"/>
        <v>31119.808521631654</v>
      </c>
      <c r="AP197" s="171"/>
      <c r="AQ197" s="175">
        <v>25008.986538980163</v>
      </c>
      <c r="AR197" s="173"/>
      <c r="AS197" s="172">
        <v>-136.5822828736359</v>
      </c>
      <c r="AT197" s="174">
        <v>5828.5917768680001</v>
      </c>
      <c r="AU197" s="171">
        <v>0</v>
      </c>
      <c r="AV197" s="172">
        <v>-880.13699999999994</v>
      </c>
      <c r="AW197" s="171">
        <f t="shared" si="50"/>
        <v>29820.859032974531</v>
      </c>
      <c r="AX197" s="171"/>
      <c r="AY197" s="164">
        <v>26435.213732950695</v>
      </c>
      <c r="AZ197" s="173"/>
      <c r="BA197" s="164">
        <v>-42.078133422913524</v>
      </c>
      <c r="BB197" s="164">
        <v>6353.496879569052</v>
      </c>
      <c r="BC197" s="171">
        <v>0</v>
      </c>
      <c r="BD197" s="172">
        <f t="shared" si="51"/>
        <v>-880.13699999999994</v>
      </c>
      <c r="BE197" s="171">
        <f t="shared" si="52"/>
        <v>31866.495479096833</v>
      </c>
      <c r="BF197" s="171"/>
      <c r="BG197" s="164">
        <v>18210.30792825975</v>
      </c>
      <c r="BH197" s="173">
        <v>-1764.5584126500551</v>
      </c>
      <c r="BI197" s="173">
        <v>-1741.1457746184517</v>
      </c>
      <c r="BJ197" s="164">
        <v>1992.7762358618211</v>
      </c>
      <c r="BK197" s="171">
        <v>0</v>
      </c>
      <c r="BL197" s="172">
        <f t="shared" si="53"/>
        <v>-880.13699999999994</v>
      </c>
      <c r="BM197" s="171">
        <f t="shared" si="54"/>
        <v>15817.242976853066</v>
      </c>
      <c r="BN197" s="171"/>
      <c r="BO197" s="164">
        <v>18180.734319598629</v>
      </c>
      <c r="BP197" s="173">
        <f t="shared" si="55"/>
        <v>-1764.5584126500551</v>
      </c>
      <c r="BQ197" s="173">
        <v>-1586.5442534159249</v>
      </c>
      <c r="BR197" s="164">
        <v>2056.9773841331398</v>
      </c>
      <c r="BS197" s="171">
        <v>0</v>
      </c>
      <c r="BT197" s="172">
        <f t="shared" si="56"/>
        <v>-880.13699999999994</v>
      </c>
      <c r="BU197" s="171">
        <f t="shared" si="57"/>
        <v>16006.472037665788</v>
      </c>
      <c r="BV197" s="171"/>
      <c r="BW197" s="164">
        <v>18287.14479547166</v>
      </c>
      <c r="BX197" s="173">
        <f t="shared" si="58"/>
        <v>-1764.5584126500551</v>
      </c>
      <c r="BY197" s="173">
        <v>-1432.5188202961815</v>
      </c>
      <c r="BZ197" s="164">
        <v>2128.0449520022321</v>
      </c>
      <c r="CA197" s="171">
        <v>0</v>
      </c>
      <c r="CB197" s="172">
        <f t="shared" si="59"/>
        <v>-880.13699999999994</v>
      </c>
      <c r="CC197" s="171">
        <f t="shared" si="60"/>
        <v>16337.975514527656</v>
      </c>
      <c r="CD197" s="213">
        <v>11174</v>
      </c>
      <c r="CE197" s="210">
        <f t="shared" si="61"/>
        <v>2785.0195562584263</v>
      </c>
      <c r="CF197" s="164">
        <f t="shared" si="62"/>
        <v>2668.7720630906147</v>
      </c>
      <c r="CG197" s="164">
        <f t="shared" si="63"/>
        <v>2851.8431608284263</v>
      </c>
      <c r="CH197" s="164">
        <f t="shared" si="64"/>
        <v>1415.5399120147722</v>
      </c>
      <c r="CI197" s="164">
        <f t="shared" si="65"/>
        <v>1432.4746767196875</v>
      </c>
      <c r="CJ197" s="164">
        <f t="shared" si="66"/>
        <v>1462.1420721789561</v>
      </c>
      <c r="CK197" s="210">
        <f t="shared" si="67"/>
        <v>-116.24749316781163</v>
      </c>
      <c r="CL197" s="164">
        <f t="shared" si="68"/>
        <v>183.07109773781167</v>
      </c>
      <c r="CM197" s="164">
        <f t="shared" si="69"/>
        <v>-1436.3032488136541</v>
      </c>
      <c r="CN197" s="164">
        <f t="shared" si="70"/>
        <v>16.934764704915324</v>
      </c>
      <c r="CO197" s="164">
        <f t="shared" si="71"/>
        <v>29.667395459268619</v>
      </c>
    </row>
    <row r="198" spans="1:93" ht="14.4" x14ac:dyDescent="0.3">
      <c r="A198" s="167">
        <v>601</v>
      </c>
      <c r="B198" s="166" t="s">
        <v>455</v>
      </c>
      <c r="C198" s="171"/>
      <c r="D198" s="171"/>
      <c r="E198" s="171"/>
      <c r="F198" s="171"/>
      <c r="G198" s="171"/>
      <c r="H198" s="171">
        <v>17180</v>
      </c>
      <c r="I198" s="171"/>
      <c r="J198" s="171"/>
      <c r="K198" s="171"/>
      <c r="L198" s="171"/>
      <c r="M198" s="171"/>
      <c r="N198" s="171">
        <v>17746</v>
      </c>
      <c r="O198" s="171"/>
      <c r="P198" s="171"/>
      <c r="Q198" s="171"/>
      <c r="R198" s="171"/>
      <c r="S198" s="171"/>
      <c r="T198" s="171">
        <v>17116</v>
      </c>
      <c r="U198" s="171"/>
      <c r="V198" s="171"/>
      <c r="W198" s="171"/>
      <c r="X198" s="171"/>
      <c r="Y198" s="171"/>
      <c r="Z198" s="171">
        <v>16633</v>
      </c>
      <c r="AA198" s="171"/>
      <c r="AB198" s="171"/>
      <c r="AC198" s="171"/>
      <c r="AD198" s="171"/>
      <c r="AE198" s="171"/>
      <c r="AF198" s="171">
        <v>16715</v>
      </c>
      <c r="AG198" s="171"/>
      <c r="AH198" s="175">
        <v>15513.130983104527</v>
      </c>
      <c r="AI198" s="173"/>
      <c r="AJ198" s="172">
        <v>58.7480672107869</v>
      </c>
      <c r="AK198" s="173">
        <v>2410.7969068490706</v>
      </c>
      <c r="AL198" s="171">
        <v>0</v>
      </c>
      <c r="AM198" s="172">
        <v>408.31099999999998</v>
      </c>
      <c r="AN198" s="171">
        <f t="shared" si="49"/>
        <v>18390.986957164387</v>
      </c>
      <c r="AP198" s="171"/>
      <c r="AQ198" s="175">
        <v>15238.589530390625</v>
      </c>
      <c r="AR198" s="173"/>
      <c r="AS198" s="172">
        <v>-44.777773451972912</v>
      </c>
      <c r="AT198" s="174">
        <v>2567.790304938299</v>
      </c>
      <c r="AU198" s="171">
        <v>0</v>
      </c>
      <c r="AV198" s="172">
        <v>394.19099999999997</v>
      </c>
      <c r="AW198" s="171">
        <f t="shared" si="50"/>
        <v>18155.79306187695</v>
      </c>
      <c r="AX198" s="171"/>
      <c r="AY198" s="164">
        <v>16039.216254129398</v>
      </c>
      <c r="AZ198" s="173"/>
      <c r="BA198" s="164">
        <v>-13.646675635565368</v>
      </c>
      <c r="BB198" s="164">
        <v>2779.6768399792631</v>
      </c>
      <c r="BC198" s="171">
        <v>0</v>
      </c>
      <c r="BD198" s="172">
        <f t="shared" si="51"/>
        <v>394.19099999999997</v>
      </c>
      <c r="BE198" s="171">
        <f t="shared" si="52"/>
        <v>19199.437418473095</v>
      </c>
      <c r="BF198" s="171"/>
      <c r="BG198" s="164">
        <v>3331.3688303330882</v>
      </c>
      <c r="BH198" s="173">
        <v>1473.3560717315474</v>
      </c>
      <c r="BI198" s="173">
        <v>943.67706132598869</v>
      </c>
      <c r="BJ198" s="164">
        <v>888.62612754616282</v>
      </c>
      <c r="BK198" s="171">
        <v>0</v>
      </c>
      <c r="BL198" s="172">
        <f t="shared" si="53"/>
        <v>394.19099999999997</v>
      </c>
      <c r="BM198" s="171">
        <f t="shared" si="54"/>
        <v>7031.2190909367873</v>
      </c>
      <c r="BN198" s="171"/>
      <c r="BO198" s="164">
        <v>3291.0699710840731</v>
      </c>
      <c r="BP198" s="173">
        <f t="shared" si="55"/>
        <v>1473.3560717315474</v>
      </c>
      <c r="BQ198" s="173">
        <v>880.13569385213282</v>
      </c>
      <c r="BR198" s="164">
        <v>912.05118437803492</v>
      </c>
      <c r="BS198" s="171">
        <v>0</v>
      </c>
      <c r="BT198" s="172">
        <f t="shared" si="56"/>
        <v>394.19099999999997</v>
      </c>
      <c r="BU198" s="171">
        <f t="shared" si="57"/>
        <v>6950.8039210457882</v>
      </c>
      <c r="BV198" s="171"/>
      <c r="BW198" s="164">
        <v>3084.8681350704428</v>
      </c>
      <c r="BX198" s="173">
        <f t="shared" si="58"/>
        <v>1473.3560717315474</v>
      </c>
      <c r="BY198" s="173">
        <v>816.3916592712942</v>
      </c>
      <c r="BZ198" s="164">
        <v>938.22826072819862</v>
      </c>
      <c r="CA198" s="171">
        <v>0</v>
      </c>
      <c r="CB198" s="172">
        <f t="shared" si="59"/>
        <v>394.19099999999997</v>
      </c>
      <c r="CC198" s="171">
        <f t="shared" si="60"/>
        <v>6707.0351268014829</v>
      </c>
      <c r="CD198" s="213">
        <v>3931</v>
      </c>
      <c r="CE198" s="210">
        <f t="shared" si="61"/>
        <v>4678.4500018225353</v>
      </c>
      <c r="CF198" s="164">
        <f t="shared" si="62"/>
        <v>4618.6194509989691</v>
      </c>
      <c r="CG198" s="164">
        <f t="shared" si="63"/>
        <v>4884.1102565436513</v>
      </c>
      <c r="CH198" s="164">
        <f t="shared" si="64"/>
        <v>1788.6591429500859</v>
      </c>
      <c r="CI198" s="164">
        <f t="shared" si="65"/>
        <v>1768.2024729193051</v>
      </c>
      <c r="CJ198" s="164">
        <f t="shared" si="66"/>
        <v>1706.1905690158951</v>
      </c>
      <c r="CK198" s="210">
        <f t="shared" si="67"/>
        <v>-59.830550823566227</v>
      </c>
      <c r="CL198" s="164">
        <f t="shared" si="68"/>
        <v>265.49080554468219</v>
      </c>
      <c r="CM198" s="164">
        <f t="shared" si="69"/>
        <v>-3095.4511135935654</v>
      </c>
      <c r="CN198" s="164">
        <f t="shared" si="70"/>
        <v>-20.456670030780742</v>
      </c>
      <c r="CO198" s="164">
        <f t="shared" si="71"/>
        <v>-62.01190390341003</v>
      </c>
    </row>
    <row r="199" spans="1:93" ht="14.4" x14ac:dyDescent="0.3">
      <c r="A199" s="167">
        <v>604</v>
      </c>
      <c r="B199" s="166" t="s">
        <v>454</v>
      </c>
      <c r="C199" s="171"/>
      <c r="D199" s="171"/>
      <c r="E199" s="171"/>
      <c r="F199" s="171"/>
      <c r="G199" s="171"/>
      <c r="H199" s="171">
        <v>10852</v>
      </c>
      <c r="I199" s="171"/>
      <c r="J199" s="171"/>
      <c r="K199" s="171"/>
      <c r="L199" s="171"/>
      <c r="M199" s="171"/>
      <c r="N199" s="171">
        <v>11735</v>
      </c>
      <c r="O199" s="171"/>
      <c r="P199" s="171"/>
      <c r="Q199" s="171"/>
      <c r="R199" s="171"/>
      <c r="S199" s="171"/>
      <c r="T199" s="171">
        <v>11272</v>
      </c>
      <c r="U199" s="171"/>
      <c r="V199" s="171"/>
      <c r="W199" s="171"/>
      <c r="X199" s="171"/>
      <c r="Y199" s="171"/>
      <c r="Z199" s="171">
        <v>11375</v>
      </c>
      <c r="AA199" s="171"/>
      <c r="AB199" s="171"/>
      <c r="AC199" s="171"/>
      <c r="AD199" s="171"/>
      <c r="AE199" s="171"/>
      <c r="AF199" s="171">
        <v>12551</v>
      </c>
      <c r="AG199" s="171"/>
      <c r="AH199" s="175">
        <v>17446.626036179237</v>
      </c>
      <c r="AI199" s="173"/>
      <c r="AJ199" s="172">
        <v>455.00059411833723</v>
      </c>
      <c r="AK199" s="173">
        <v>5563.4484712489202</v>
      </c>
      <c r="AL199" s="171">
        <v>0</v>
      </c>
      <c r="AM199" s="172">
        <v>-2182.9969999999998</v>
      </c>
      <c r="AN199" s="171">
        <f t="shared" si="49"/>
        <v>21282.078101546496</v>
      </c>
      <c r="AP199" s="171"/>
      <c r="AQ199" s="175">
        <v>13532.338916443046</v>
      </c>
      <c r="AR199" s="173"/>
      <c r="AS199" s="172">
        <v>-353.78815473907872</v>
      </c>
      <c r="AT199" s="174">
        <v>6068.5720364273966</v>
      </c>
      <c r="AU199" s="171">
        <v>0</v>
      </c>
      <c r="AV199" s="172">
        <v>-2221.5920000000001</v>
      </c>
      <c r="AW199" s="171">
        <f t="shared" si="50"/>
        <v>17025.530798131364</v>
      </c>
      <c r="AX199" s="171"/>
      <c r="AY199" s="164">
        <v>15011.220861111087</v>
      </c>
      <c r="AZ199" s="173"/>
      <c r="BA199" s="164">
        <v>-109.47441957323898</v>
      </c>
      <c r="BB199" s="164">
        <v>6725.7126847827267</v>
      </c>
      <c r="BC199" s="171">
        <v>0</v>
      </c>
      <c r="BD199" s="172">
        <f t="shared" si="51"/>
        <v>-2221.5920000000001</v>
      </c>
      <c r="BE199" s="171">
        <f t="shared" si="52"/>
        <v>19405.867126320576</v>
      </c>
      <c r="BF199" s="171"/>
      <c r="BG199" s="164">
        <v>10662.460037275325</v>
      </c>
      <c r="BH199" s="173">
        <v>578.86205680664841</v>
      </c>
      <c r="BI199" s="173">
        <v>121.92243167020851</v>
      </c>
      <c r="BJ199" s="164">
        <v>2130.9138376610531</v>
      </c>
      <c r="BK199" s="171">
        <v>0</v>
      </c>
      <c r="BL199" s="172">
        <f t="shared" si="53"/>
        <v>-2221.5920000000001</v>
      </c>
      <c r="BM199" s="171">
        <f t="shared" si="54"/>
        <v>11272.566363413236</v>
      </c>
      <c r="BN199" s="171"/>
      <c r="BO199" s="164">
        <v>10933.438815915129</v>
      </c>
      <c r="BP199" s="173">
        <f t="shared" si="55"/>
        <v>578.86205680664841</v>
      </c>
      <c r="BQ199" s="173">
        <v>58.213968233441747</v>
      </c>
      <c r="BR199" s="164">
        <v>2203.2603095747877</v>
      </c>
      <c r="BS199" s="171">
        <v>0</v>
      </c>
      <c r="BT199" s="172">
        <f t="shared" si="56"/>
        <v>-2221.5920000000001</v>
      </c>
      <c r="BU199" s="171">
        <f t="shared" si="57"/>
        <v>11552.183150530007</v>
      </c>
      <c r="BV199" s="171"/>
      <c r="BW199" s="164">
        <v>10978.214529656994</v>
      </c>
      <c r="BX199" s="173">
        <f t="shared" si="58"/>
        <v>578.86205680664841</v>
      </c>
      <c r="BY199" s="173">
        <v>34.138867291100034</v>
      </c>
      <c r="BZ199" s="164">
        <v>2287.9255153580225</v>
      </c>
      <c r="CA199" s="171">
        <v>0</v>
      </c>
      <c r="CB199" s="172">
        <f t="shared" si="59"/>
        <v>-2221.5920000000001</v>
      </c>
      <c r="CC199" s="171">
        <f t="shared" si="60"/>
        <v>11657.548969112766</v>
      </c>
      <c r="CD199" s="213">
        <v>19803</v>
      </c>
      <c r="CE199" s="210">
        <f t="shared" si="61"/>
        <v>1074.689597613821</v>
      </c>
      <c r="CF199" s="164">
        <f t="shared" si="62"/>
        <v>859.74502843666949</v>
      </c>
      <c r="CG199" s="164">
        <f t="shared" si="63"/>
        <v>979.9458226693215</v>
      </c>
      <c r="CH199" s="164">
        <f t="shared" si="64"/>
        <v>569.23528573515307</v>
      </c>
      <c r="CI199" s="164">
        <f t="shared" si="65"/>
        <v>583.35520630864039</v>
      </c>
      <c r="CJ199" s="164">
        <f t="shared" si="66"/>
        <v>588.67590613102891</v>
      </c>
      <c r="CK199" s="210">
        <f t="shared" si="67"/>
        <v>-214.94456917715149</v>
      </c>
      <c r="CL199" s="164">
        <f t="shared" si="68"/>
        <v>120.20079423265202</v>
      </c>
      <c r="CM199" s="164">
        <f t="shared" si="69"/>
        <v>-410.71053693416843</v>
      </c>
      <c r="CN199" s="164">
        <f t="shared" si="70"/>
        <v>14.11992057348732</v>
      </c>
      <c r="CO199" s="164">
        <f t="shared" si="71"/>
        <v>5.3206998223885194</v>
      </c>
    </row>
    <row r="200" spans="1:93" ht="14.4" x14ac:dyDescent="0.3">
      <c r="A200" s="167">
        <v>607</v>
      </c>
      <c r="B200" s="166" t="s">
        <v>453</v>
      </c>
      <c r="C200" s="171"/>
      <c r="D200" s="171"/>
      <c r="E200" s="171"/>
      <c r="F200" s="171"/>
      <c r="G200" s="171"/>
      <c r="H200" s="171">
        <v>14889</v>
      </c>
      <c r="I200" s="171"/>
      <c r="J200" s="171"/>
      <c r="K200" s="171"/>
      <c r="L200" s="171"/>
      <c r="M200" s="171"/>
      <c r="N200" s="171">
        <v>15123</v>
      </c>
      <c r="O200" s="171"/>
      <c r="P200" s="171"/>
      <c r="Q200" s="171"/>
      <c r="R200" s="171"/>
      <c r="S200" s="171"/>
      <c r="T200" s="171">
        <v>14555</v>
      </c>
      <c r="U200" s="171"/>
      <c r="V200" s="171"/>
      <c r="W200" s="171"/>
      <c r="X200" s="171"/>
      <c r="Y200" s="171"/>
      <c r="Z200" s="171">
        <v>14481</v>
      </c>
      <c r="AA200" s="171"/>
      <c r="AB200" s="171"/>
      <c r="AC200" s="171"/>
      <c r="AD200" s="171"/>
      <c r="AE200" s="171"/>
      <c r="AF200" s="171">
        <v>14662</v>
      </c>
      <c r="AG200" s="171"/>
      <c r="AH200" s="175">
        <v>13742.450452364028</v>
      </c>
      <c r="AI200" s="173"/>
      <c r="AJ200" s="172">
        <v>56.847250156985382</v>
      </c>
      <c r="AK200" s="173">
        <v>2618.8327783505833</v>
      </c>
      <c r="AL200" s="171">
        <v>0</v>
      </c>
      <c r="AM200" s="172">
        <v>-494.62799999999999</v>
      </c>
      <c r="AN200" s="171">
        <f t="shared" si="49"/>
        <v>15923.502480871597</v>
      </c>
      <c r="AP200" s="171"/>
      <c r="AQ200" s="175">
        <v>13656.25292690911</v>
      </c>
      <c r="AR200" s="173"/>
      <c r="AS200" s="172">
        <v>-43.625833411871234</v>
      </c>
      <c r="AT200" s="174">
        <v>2779.6484251052784</v>
      </c>
      <c r="AU200" s="171">
        <v>0</v>
      </c>
      <c r="AV200" s="172">
        <v>-488.65100000000001</v>
      </c>
      <c r="AW200" s="171">
        <f t="shared" si="50"/>
        <v>15903.624518602517</v>
      </c>
      <c r="AX200" s="171"/>
      <c r="AY200" s="164">
        <v>14308.951544873345</v>
      </c>
      <c r="AZ200" s="173"/>
      <c r="BA200" s="164">
        <v>-13.359045139679518</v>
      </c>
      <c r="BB200" s="164">
        <v>2994.4706600513236</v>
      </c>
      <c r="BC200" s="171">
        <v>0</v>
      </c>
      <c r="BD200" s="172">
        <f t="shared" si="51"/>
        <v>-488.65100000000001</v>
      </c>
      <c r="BE200" s="171">
        <f t="shared" si="52"/>
        <v>16801.412159784988</v>
      </c>
      <c r="BF200" s="171"/>
      <c r="BG200" s="164">
        <v>2867.1945504370537</v>
      </c>
      <c r="BH200" s="173">
        <v>817.36055094968015</v>
      </c>
      <c r="BI200" s="173">
        <v>756.45096838037466</v>
      </c>
      <c r="BJ200" s="164">
        <v>954.55622824032162</v>
      </c>
      <c r="BK200" s="171">
        <v>0</v>
      </c>
      <c r="BL200" s="172">
        <f t="shared" si="53"/>
        <v>-488.65100000000001</v>
      </c>
      <c r="BM200" s="171">
        <f t="shared" si="54"/>
        <v>4906.9112980074306</v>
      </c>
      <c r="BN200" s="171"/>
      <c r="BO200" s="164">
        <v>2708.7982351732035</v>
      </c>
      <c r="BP200" s="173">
        <f t="shared" si="55"/>
        <v>817.36055094968015</v>
      </c>
      <c r="BQ200" s="173">
        <v>688.54527396224489</v>
      </c>
      <c r="BR200" s="164">
        <v>979.47784981453253</v>
      </c>
      <c r="BS200" s="171">
        <v>0</v>
      </c>
      <c r="BT200" s="172">
        <f t="shared" si="56"/>
        <v>-488.65100000000001</v>
      </c>
      <c r="BU200" s="171">
        <f t="shared" si="57"/>
        <v>4705.5309098996613</v>
      </c>
      <c r="BV200" s="171"/>
      <c r="BW200" s="164">
        <v>2522.7580362664062</v>
      </c>
      <c r="BX200" s="173">
        <f t="shared" si="58"/>
        <v>817.36055094968015</v>
      </c>
      <c r="BY200" s="173">
        <v>620.42299228478305</v>
      </c>
      <c r="BZ200" s="164">
        <v>1006.6881442302445</v>
      </c>
      <c r="CA200" s="171">
        <v>0</v>
      </c>
      <c r="CB200" s="172">
        <f t="shared" si="59"/>
        <v>-488.65100000000001</v>
      </c>
      <c r="CC200" s="171">
        <f t="shared" si="60"/>
        <v>4478.5787237311142</v>
      </c>
      <c r="CD200" s="213">
        <v>4201</v>
      </c>
      <c r="CE200" s="210">
        <f t="shared" si="61"/>
        <v>3790.4076364845505</v>
      </c>
      <c r="CF200" s="164">
        <f t="shared" si="62"/>
        <v>3785.6759149256168</v>
      </c>
      <c r="CG200" s="164">
        <f t="shared" si="63"/>
        <v>3999.3839942358932</v>
      </c>
      <c r="CH200" s="164">
        <f t="shared" si="64"/>
        <v>1168.0341104516617</v>
      </c>
      <c r="CI200" s="164">
        <f t="shared" si="65"/>
        <v>1120.0978124017286</v>
      </c>
      <c r="CJ200" s="164">
        <f t="shared" si="66"/>
        <v>1066.074440307335</v>
      </c>
      <c r="CK200" s="210">
        <f t="shared" si="67"/>
        <v>-4.7317215589337138</v>
      </c>
      <c r="CL200" s="164">
        <f t="shared" si="68"/>
        <v>213.70807931027639</v>
      </c>
      <c r="CM200" s="164">
        <f t="shared" si="69"/>
        <v>-2831.3498837842317</v>
      </c>
      <c r="CN200" s="164">
        <f t="shared" si="70"/>
        <v>-47.936298049933157</v>
      </c>
      <c r="CO200" s="164">
        <f t="shared" si="71"/>
        <v>-54.023372094393608</v>
      </c>
    </row>
    <row r="201" spans="1:93" ht="14.4" x14ac:dyDescent="0.3">
      <c r="A201" s="167">
        <v>608</v>
      </c>
      <c r="B201" s="166" t="s">
        <v>452</v>
      </c>
      <c r="C201" s="171"/>
      <c r="D201" s="171"/>
      <c r="E201" s="171"/>
      <c r="F201" s="171"/>
      <c r="G201" s="171"/>
      <c r="H201" s="171">
        <v>8126</v>
      </c>
      <c r="I201" s="171"/>
      <c r="J201" s="171"/>
      <c r="K201" s="171"/>
      <c r="L201" s="171"/>
      <c r="M201" s="171"/>
      <c r="N201" s="171">
        <v>8004</v>
      </c>
      <c r="O201" s="171"/>
      <c r="P201" s="171"/>
      <c r="Q201" s="171"/>
      <c r="R201" s="171"/>
      <c r="S201" s="171"/>
      <c r="T201" s="171">
        <v>7790</v>
      </c>
      <c r="U201" s="171"/>
      <c r="V201" s="171"/>
      <c r="W201" s="171"/>
      <c r="X201" s="171"/>
      <c r="Y201" s="171"/>
      <c r="Z201" s="171">
        <v>7648</v>
      </c>
      <c r="AA201" s="171"/>
      <c r="AB201" s="171"/>
      <c r="AC201" s="171"/>
      <c r="AD201" s="171"/>
      <c r="AE201" s="171"/>
      <c r="AF201" s="171">
        <v>7392</v>
      </c>
      <c r="AG201" s="171"/>
      <c r="AH201" s="175">
        <v>6287.278656219717</v>
      </c>
      <c r="AI201" s="173"/>
      <c r="AJ201" s="172">
        <v>33.526591380567147</v>
      </c>
      <c r="AK201" s="173">
        <v>1173.3455958361392</v>
      </c>
      <c r="AL201" s="171">
        <v>0</v>
      </c>
      <c r="AM201" s="172">
        <v>246.04900000000001</v>
      </c>
      <c r="AN201" s="171">
        <f t="shared" si="49"/>
        <v>7740.1998434364232</v>
      </c>
      <c r="AP201" s="171"/>
      <c r="AQ201" s="175">
        <v>6042.3441694599433</v>
      </c>
      <c r="AR201" s="173"/>
      <c r="AS201" s="172">
        <v>-25.861322101631131</v>
      </c>
      <c r="AT201" s="174">
        <v>1248.4841461457409</v>
      </c>
      <c r="AU201" s="171">
        <v>0</v>
      </c>
      <c r="AV201" s="172">
        <v>220.72900000000001</v>
      </c>
      <c r="AW201" s="171">
        <f t="shared" si="50"/>
        <v>7485.6959935040531</v>
      </c>
      <c r="AX201" s="171"/>
      <c r="AY201" s="164">
        <v>6177.924293239811</v>
      </c>
      <c r="AZ201" s="173"/>
      <c r="BA201" s="164">
        <v>-7.9434085020483298</v>
      </c>
      <c r="BB201" s="164">
        <v>1349.0008169969376</v>
      </c>
      <c r="BC201" s="171">
        <v>0</v>
      </c>
      <c r="BD201" s="172">
        <f t="shared" si="51"/>
        <v>220.72900000000001</v>
      </c>
      <c r="BE201" s="171">
        <f t="shared" si="52"/>
        <v>7739.7107017347007</v>
      </c>
      <c r="BF201" s="171"/>
      <c r="BG201" s="164">
        <v>1538.9873306973125</v>
      </c>
      <c r="BH201" s="173">
        <v>-305.72523966203613</v>
      </c>
      <c r="BI201" s="173">
        <v>-225.82526876833785</v>
      </c>
      <c r="BJ201" s="164">
        <v>433.75249572739949</v>
      </c>
      <c r="BK201" s="171">
        <v>0</v>
      </c>
      <c r="BL201" s="172">
        <f t="shared" si="53"/>
        <v>220.72900000000001</v>
      </c>
      <c r="BM201" s="171">
        <f t="shared" si="54"/>
        <v>1661.9183179943382</v>
      </c>
      <c r="BN201" s="171"/>
      <c r="BO201" s="164">
        <v>1536.5192890144988</v>
      </c>
      <c r="BP201" s="173">
        <f t="shared" si="55"/>
        <v>-305.72523966203613</v>
      </c>
      <c r="BQ201" s="173">
        <v>-197.28195945736471</v>
      </c>
      <c r="BR201" s="164">
        <v>445.3029388815545</v>
      </c>
      <c r="BS201" s="171">
        <v>0</v>
      </c>
      <c r="BT201" s="172">
        <f t="shared" si="56"/>
        <v>220.72900000000001</v>
      </c>
      <c r="BU201" s="171">
        <f t="shared" si="57"/>
        <v>1699.5440287766526</v>
      </c>
      <c r="BV201" s="171"/>
      <c r="BW201" s="164">
        <v>1406.486497755446</v>
      </c>
      <c r="BX201" s="173">
        <f t="shared" si="58"/>
        <v>-305.72523966203613</v>
      </c>
      <c r="BY201" s="173">
        <v>-168.84501042156464</v>
      </c>
      <c r="BZ201" s="164">
        <v>458.0372997765088</v>
      </c>
      <c r="CA201" s="171">
        <v>0</v>
      </c>
      <c r="CB201" s="172">
        <f t="shared" si="59"/>
        <v>220.72900000000001</v>
      </c>
      <c r="CC201" s="171">
        <f t="shared" si="60"/>
        <v>1610.6825474483542</v>
      </c>
      <c r="CD201" s="213">
        <v>2063</v>
      </c>
      <c r="CE201" s="210">
        <f t="shared" si="61"/>
        <v>3751.9146114573064</v>
      </c>
      <c r="CF201" s="164">
        <f t="shared" si="62"/>
        <v>3628.5487123141315</v>
      </c>
      <c r="CG201" s="164">
        <f t="shared" si="63"/>
        <v>3751.6775093236556</v>
      </c>
      <c r="CH201" s="164">
        <f t="shared" si="64"/>
        <v>805.5832855037994</v>
      </c>
      <c r="CI201" s="164">
        <f t="shared" si="65"/>
        <v>823.82163295038902</v>
      </c>
      <c r="CJ201" s="164">
        <f t="shared" si="66"/>
        <v>780.74772052755895</v>
      </c>
      <c r="CK201" s="210">
        <f t="shared" si="67"/>
        <v>-123.36589914317483</v>
      </c>
      <c r="CL201" s="164">
        <f t="shared" si="68"/>
        <v>123.12879700952408</v>
      </c>
      <c r="CM201" s="164">
        <f t="shared" si="69"/>
        <v>-2946.0942238198563</v>
      </c>
      <c r="CN201" s="164">
        <f t="shared" si="70"/>
        <v>18.238347446589614</v>
      </c>
      <c r="CO201" s="164">
        <f t="shared" si="71"/>
        <v>-43.073912422830062</v>
      </c>
    </row>
    <row r="202" spans="1:93" ht="14.4" x14ac:dyDescent="0.3">
      <c r="A202" s="167">
        <v>609</v>
      </c>
      <c r="B202" s="166" t="s">
        <v>451</v>
      </c>
      <c r="C202" s="171"/>
      <c r="D202" s="171"/>
      <c r="E202" s="171"/>
      <c r="F202" s="171"/>
      <c r="G202" s="171"/>
      <c r="H202" s="171">
        <v>139000</v>
      </c>
      <c r="I202" s="171"/>
      <c r="J202" s="171"/>
      <c r="K202" s="171"/>
      <c r="L202" s="171"/>
      <c r="M202" s="171"/>
      <c r="N202" s="171">
        <v>143557</v>
      </c>
      <c r="O202" s="171"/>
      <c r="P202" s="171"/>
      <c r="Q202" s="171"/>
      <c r="R202" s="171"/>
      <c r="S202" s="171"/>
      <c r="T202" s="171">
        <v>138882</v>
      </c>
      <c r="U202" s="171"/>
      <c r="V202" s="171"/>
      <c r="W202" s="171"/>
      <c r="X202" s="171"/>
      <c r="Y202" s="171"/>
      <c r="Z202" s="171">
        <v>140787</v>
      </c>
      <c r="AA202" s="171"/>
      <c r="AB202" s="171"/>
      <c r="AC202" s="171"/>
      <c r="AD202" s="171"/>
      <c r="AE202" s="171"/>
      <c r="AF202" s="171">
        <v>141985</v>
      </c>
      <c r="AG202" s="171"/>
      <c r="AH202" s="175">
        <v>144068.66794092386</v>
      </c>
      <c r="AI202" s="173"/>
      <c r="AJ202" s="172">
        <v>1592.7091354891975</v>
      </c>
      <c r="AK202" s="173">
        <v>36752.671784513928</v>
      </c>
      <c r="AL202" s="171">
        <v>0</v>
      </c>
      <c r="AM202" s="172">
        <v>-5717.7240000000002</v>
      </c>
      <c r="AN202" s="171">
        <f t="shared" si="49"/>
        <v>176696.32486092698</v>
      </c>
      <c r="AP202" s="171"/>
      <c r="AQ202" s="175">
        <v>134834.15042245461</v>
      </c>
      <c r="AR202" s="173"/>
      <c r="AS202" s="172">
        <v>-1237.7866141398504</v>
      </c>
      <c r="AT202" s="174">
        <v>39568.07641357556</v>
      </c>
      <c r="AU202" s="171">
        <v>0</v>
      </c>
      <c r="AV202" s="172">
        <v>-5790.6540000000005</v>
      </c>
      <c r="AW202" s="171">
        <f t="shared" si="50"/>
        <v>167373.7862218903</v>
      </c>
      <c r="AX202" s="171"/>
      <c r="AY202" s="164">
        <v>145961.05045338057</v>
      </c>
      <c r="AZ202" s="173"/>
      <c r="BA202" s="164">
        <v>-382.30823048521381</v>
      </c>
      <c r="BB202" s="164">
        <v>43284.927368026256</v>
      </c>
      <c r="BC202" s="171">
        <v>0</v>
      </c>
      <c r="BD202" s="172">
        <f t="shared" si="51"/>
        <v>-5790.6540000000005</v>
      </c>
      <c r="BE202" s="171">
        <f t="shared" si="52"/>
        <v>183073.0155909216</v>
      </c>
      <c r="BF202" s="171"/>
      <c r="BG202" s="164">
        <v>31093.42194046095</v>
      </c>
      <c r="BH202" s="173">
        <v>-11404.274644569301</v>
      </c>
      <c r="BI202" s="173">
        <v>-1985.3041200205839</v>
      </c>
      <c r="BJ202" s="164">
        <v>13834.443457547504</v>
      </c>
      <c r="BK202" s="171">
        <v>0</v>
      </c>
      <c r="BL202" s="172">
        <f t="shared" si="53"/>
        <v>-5790.6540000000005</v>
      </c>
      <c r="BM202" s="171">
        <f t="shared" si="54"/>
        <v>25747.632633418565</v>
      </c>
      <c r="BN202" s="171"/>
      <c r="BO202" s="164">
        <v>30442.595370843315</v>
      </c>
      <c r="BP202" s="173">
        <f t="shared" si="55"/>
        <v>-11404.274644569301</v>
      </c>
      <c r="BQ202" s="173">
        <v>-827.46684596364059</v>
      </c>
      <c r="BR202" s="164">
        <v>14268.846528981876</v>
      </c>
      <c r="BS202" s="171">
        <v>0</v>
      </c>
      <c r="BT202" s="172">
        <f t="shared" si="56"/>
        <v>-5790.6540000000005</v>
      </c>
      <c r="BU202" s="171">
        <f t="shared" si="57"/>
        <v>26689.046409292248</v>
      </c>
      <c r="BV202" s="171"/>
      <c r="BW202" s="164">
        <v>31270.115926505401</v>
      </c>
      <c r="BX202" s="173">
        <f t="shared" si="58"/>
        <v>-11404.274644569301</v>
      </c>
      <c r="BY202" s="173">
        <v>144.26485736446071</v>
      </c>
      <c r="BZ202" s="164">
        <v>14750.242566899191</v>
      </c>
      <c r="CA202" s="171">
        <v>0</v>
      </c>
      <c r="CB202" s="172">
        <f t="shared" si="59"/>
        <v>-5790.6540000000005</v>
      </c>
      <c r="CC202" s="171">
        <f t="shared" si="60"/>
        <v>28969.694706199749</v>
      </c>
      <c r="CD202" s="213">
        <v>83684</v>
      </c>
      <c r="CE202" s="210">
        <f t="shared" si="61"/>
        <v>2111.4708290823455</v>
      </c>
      <c r="CF202" s="164">
        <f t="shared" si="62"/>
        <v>2000.0691437059688</v>
      </c>
      <c r="CG202" s="164">
        <f t="shared" si="63"/>
        <v>2187.6704697543332</v>
      </c>
      <c r="CH202" s="164">
        <f t="shared" si="64"/>
        <v>307.67688725943503</v>
      </c>
      <c r="CI202" s="164">
        <f t="shared" si="65"/>
        <v>318.92651414000585</v>
      </c>
      <c r="CJ202" s="164">
        <f t="shared" si="66"/>
        <v>346.17961266430558</v>
      </c>
      <c r="CK202" s="210">
        <f t="shared" si="67"/>
        <v>-111.40168537637669</v>
      </c>
      <c r="CL202" s="164">
        <f t="shared" si="68"/>
        <v>187.6013260483644</v>
      </c>
      <c r="CM202" s="164">
        <f t="shared" si="69"/>
        <v>-1879.9935824948982</v>
      </c>
      <c r="CN202" s="164">
        <f t="shared" si="70"/>
        <v>11.249626880570816</v>
      </c>
      <c r="CO202" s="164">
        <f t="shared" si="71"/>
        <v>27.25309852429973</v>
      </c>
    </row>
    <row r="203" spans="1:93" ht="14.4" x14ac:dyDescent="0.3">
      <c r="A203" s="167">
        <v>611</v>
      </c>
      <c r="B203" s="166" t="s">
        <v>450</v>
      </c>
      <c r="C203" s="171"/>
      <c r="D203" s="171"/>
      <c r="E203" s="171"/>
      <c r="F203" s="171"/>
      <c r="G203" s="171"/>
      <c r="H203" s="171">
        <v>5529</v>
      </c>
      <c r="I203" s="171"/>
      <c r="J203" s="171"/>
      <c r="K203" s="171"/>
      <c r="L203" s="171"/>
      <c r="M203" s="171"/>
      <c r="N203" s="171">
        <v>6104</v>
      </c>
      <c r="O203" s="171"/>
      <c r="P203" s="171"/>
      <c r="Q203" s="171"/>
      <c r="R203" s="171"/>
      <c r="S203" s="171"/>
      <c r="T203" s="171">
        <v>6000</v>
      </c>
      <c r="U203" s="171"/>
      <c r="V203" s="171"/>
      <c r="W203" s="171"/>
      <c r="X203" s="171"/>
      <c r="Y203" s="171"/>
      <c r="Z203" s="171">
        <v>5624</v>
      </c>
      <c r="AA203" s="171"/>
      <c r="AB203" s="171"/>
      <c r="AC203" s="171"/>
      <c r="AD203" s="171"/>
      <c r="AE203" s="171"/>
      <c r="AF203" s="171">
        <v>5613</v>
      </c>
      <c r="AG203" s="171"/>
      <c r="AH203" s="175">
        <v>6853.6755450436367</v>
      </c>
      <c r="AI203" s="173"/>
      <c r="AJ203" s="172">
        <v>96.458091774526295</v>
      </c>
      <c r="AK203" s="173">
        <v>1926.5459171281323</v>
      </c>
      <c r="AL203" s="171">
        <v>0</v>
      </c>
      <c r="AM203" s="172">
        <v>-1223.1099999999999</v>
      </c>
      <c r="AN203" s="171">
        <f t="shared" si="49"/>
        <v>7653.5695539462949</v>
      </c>
      <c r="AP203" s="171"/>
      <c r="AQ203" s="175">
        <v>5465.901010068691</v>
      </c>
      <c r="AR203" s="173"/>
      <c r="AS203" s="172">
        <v>-75.257163889434949</v>
      </c>
      <c r="AT203" s="174">
        <v>2082.1528852573579</v>
      </c>
      <c r="AU203" s="171">
        <v>0</v>
      </c>
      <c r="AV203" s="172">
        <v>-1249.6859999999999</v>
      </c>
      <c r="AW203" s="171">
        <f t="shared" si="50"/>
        <v>6223.1107314366145</v>
      </c>
      <c r="AX203" s="171"/>
      <c r="AY203" s="164">
        <v>5303.7365647184279</v>
      </c>
      <c r="AZ203" s="173"/>
      <c r="BA203" s="164">
        <v>-23.337780098771287</v>
      </c>
      <c r="BB203" s="164">
        <v>2273.9099808403685</v>
      </c>
      <c r="BC203" s="171">
        <v>0</v>
      </c>
      <c r="BD203" s="172">
        <f t="shared" si="51"/>
        <v>-1249.6859999999999</v>
      </c>
      <c r="BE203" s="171">
        <f t="shared" si="52"/>
        <v>6304.6227654600261</v>
      </c>
      <c r="BF203" s="171"/>
      <c r="BG203" s="164">
        <v>4035.4499592855113</v>
      </c>
      <c r="BH203" s="173">
        <v>408.64408423268401</v>
      </c>
      <c r="BI203" s="173">
        <v>206.27078246899785</v>
      </c>
      <c r="BJ203" s="164">
        <v>711.56227474712466</v>
      </c>
      <c r="BK203" s="171">
        <v>0</v>
      </c>
      <c r="BL203" s="172">
        <f t="shared" si="53"/>
        <v>-1249.6859999999999</v>
      </c>
      <c r="BM203" s="171">
        <f t="shared" si="54"/>
        <v>4112.241100734318</v>
      </c>
      <c r="BN203" s="171"/>
      <c r="BO203" s="164">
        <v>3484.5577204540355</v>
      </c>
      <c r="BP203" s="173">
        <f t="shared" si="55"/>
        <v>408.64408423268401</v>
      </c>
      <c r="BQ203" s="173">
        <v>124.31842095985274</v>
      </c>
      <c r="BR203" s="164">
        <v>734.43567324491664</v>
      </c>
      <c r="BS203" s="171">
        <v>0</v>
      </c>
      <c r="BT203" s="172">
        <f t="shared" si="56"/>
        <v>-1249.6859999999999</v>
      </c>
      <c r="BU203" s="171">
        <f t="shared" si="57"/>
        <v>3502.269898891489</v>
      </c>
      <c r="BV203" s="171"/>
      <c r="BW203" s="164">
        <v>3280.2335546315667</v>
      </c>
      <c r="BX203" s="173">
        <f t="shared" si="58"/>
        <v>408.64408423268401</v>
      </c>
      <c r="BY203" s="173">
        <v>42.104669923258676</v>
      </c>
      <c r="BZ203" s="164">
        <v>760.36235355117196</v>
      </c>
      <c r="CA203" s="171">
        <v>0</v>
      </c>
      <c r="CB203" s="172">
        <f t="shared" si="59"/>
        <v>-1249.6859999999999</v>
      </c>
      <c r="CC203" s="171">
        <f t="shared" si="60"/>
        <v>3241.658662338682</v>
      </c>
      <c r="CD203" s="213">
        <v>5070</v>
      </c>
      <c r="CE203" s="210">
        <f t="shared" si="61"/>
        <v>1509.5797936777701</v>
      </c>
      <c r="CF203" s="164">
        <f t="shared" si="62"/>
        <v>1227.4380140900621</v>
      </c>
      <c r="CG203" s="164">
        <f t="shared" si="63"/>
        <v>1243.5153383550348</v>
      </c>
      <c r="CH203" s="164">
        <f t="shared" si="64"/>
        <v>811.09291927698587</v>
      </c>
      <c r="CI203" s="164">
        <f t="shared" si="65"/>
        <v>690.78301753283802</v>
      </c>
      <c r="CJ203" s="164">
        <f t="shared" si="66"/>
        <v>639.38040677291553</v>
      </c>
      <c r="CK203" s="210">
        <f t="shared" si="67"/>
        <v>-282.14177958770802</v>
      </c>
      <c r="CL203" s="164">
        <f t="shared" si="68"/>
        <v>16.077324264972731</v>
      </c>
      <c r="CM203" s="164">
        <f t="shared" si="69"/>
        <v>-432.42241907804896</v>
      </c>
      <c r="CN203" s="164">
        <f t="shared" si="70"/>
        <v>-120.30990174414785</v>
      </c>
      <c r="CO203" s="164">
        <f t="shared" si="71"/>
        <v>-51.402610759922482</v>
      </c>
    </row>
    <row r="204" spans="1:93" ht="14.4" x14ac:dyDescent="0.3">
      <c r="A204" s="167">
        <v>614</v>
      </c>
      <c r="B204" s="166" t="s">
        <v>449</v>
      </c>
      <c r="C204" s="171"/>
      <c r="D204" s="171"/>
      <c r="E204" s="171"/>
      <c r="F204" s="171"/>
      <c r="G204" s="171"/>
      <c r="H204" s="171">
        <v>15299</v>
      </c>
      <c r="I204" s="171"/>
      <c r="J204" s="171"/>
      <c r="K204" s="171"/>
      <c r="L204" s="171"/>
      <c r="M204" s="171"/>
      <c r="N204" s="171">
        <v>15907</v>
      </c>
      <c r="O204" s="171"/>
      <c r="P204" s="171"/>
      <c r="Q204" s="171"/>
      <c r="R204" s="171"/>
      <c r="S204" s="171"/>
      <c r="T204" s="171">
        <v>17140</v>
      </c>
      <c r="U204" s="171"/>
      <c r="V204" s="171"/>
      <c r="W204" s="171"/>
      <c r="X204" s="171"/>
      <c r="Y204" s="171"/>
      <c r="Z204" s="171">
        <v>16916</v>
      </c>
      <c r="AA204" s="171"/>
      <c r="AB204" s="171"/>
      <c r="AC204" s="171"/>
      <c r="AD204" s="171"/>
      <c r="AE204" s="171"/>
      <c r="AF204" s="171">
        <v>16864</v>
      </c>
      <c r="AG204" s="171"/>
      <c r="AH204" s="175">
        <v>15956.653243761135</v>
      </c>
      <c r="AI204" s="173"/>
      <c r="AJ204" s="172">
        <v>48.862254858961279</v>
      </c>
      <c r="AK204" s="173">
        <v>2161.4754331894637</v>
      </c>
      <c r="AL204" s="171">
        <v>0</v>
      </c>
      <c r="AM204" s="172">
        <v>133.792</v>
      </c>
      <c r="AN204" s="171">
        <f t="shared" si="49"/>
        <v>18300.782931809561</v>
      </c>
      <c r="AP204" s="171"/>
      <c r="AQ204" s="175">
        <v>15605.270743158817</v>
      </c>
      <c r="AR204" s="173"/>
      <c r="AS204" s="172">
        <v>-37.847618398481679</v>
      </c>
      <c r="AT204" s="174">
        <v>2280.954562251377</v>
      </c>
      <c r="AU204" s="171">
        <v>0</v>
      </c>
      <c r="AV204" s="172">
        <v>227.94200000000001</v>
      </c>
      <c r="AW204" s="171">
        <f t="shared" si="50"/>
        <v>18076.31968701171</v>
      </c>
      <c r="AX204" s="171"/>
      <c r="AY204" s="164">
        <v>15912.259066024453</v>
      </c>
      <c r="AZ204" s="173"/>
      <c r="BA204" s="164">
        <v>-11.616588690744495</v>
      </c>
      <c r="BB204" s="164">
        <v>2451.1126560383809</v>
      </c>
      <c r="BC204" s="171">
        <v>0</v>
      </c>
      <c r="BD204" s="172">
        <f t="shared" si="51"/>
        <v>227.94200000000001</v>
      </c>
      <c r="BE204" s="171">
        <f t="shared" si="52"/>
        <v>18579.69713337209</v>
      </c>
      <c r="BF204" s="171"/>
      <c r="BG204" s="164">
        <v>3576.6710083704284</v>
      </c>
      <c r="BH204" s="173">
        <v>-1373.8977724323277</v>
      </c>
      <c r="BI204" s="173">
        <v>-908.95686532927471</v>
      </c>
      <c r="BJ204" s="164">
        <v>786.12128473744826</v>
      </c>
      <c r="BK204" s="171">
        <v>0</v>
      </c>
      <c r="BL204" s="172">
        <f t="shared" si="53"/>
        <v>227.94200000000001</v>
      </c>
      <c r="BM204" s="171">
        <f t="shared" si="54"/>
        <v>2307.8796553462744</v>
      </c>
      <c r="BN204" s="171"/>
      <c r="BO204" s="164">
        <v>3436.3283647152857</v>
      </c>
      <c r="BP204" s="173">
        <f t="shared" si="55"/>
        <v>-1373.8977724323277</v>
      </c>
      <c r="BQ204" s="173">
        <v>-865.83059527483772</v>
      </c>
      <c r="BR204" s="164">
        <v>804.68009291904377</v>
      </c>
      <c r="BS204" s="171">
        <v>0</v>
      </c>
      <c r="BT204" s="172">
        <f t="shared" si="56"/>
        <v>227.94200000000001</v>
      </c>
      <c r="BU204" s="171">
        <f t="shared" si="57"/>
        <v>2229.2220899271642</v>
      </c>
      <c r="BV204" s="171"/>
      <c r="BW204" s="164">
        <v>3322.8682799132989</v>
      </c>
      <c r="BX204" s="173">
        <f t="shared" si="58"/>
        <v>-1373.8977724323277</v>
      </c>
      <c r="BY204" s="173">
        <v>-822.86502564585624</v>
      </c>
      <c r="BZ204" s="164">
        <v>825.00519593244462</v>
      </c>
      <c r="CA204" s="171">
        <v>0</v>
      </c>
      <c r="CB204" s="172">
        <f t="shared" si="59"/>
        <v>227.94200000000001</v>
      </c>
      <c r="CC204" s="171">
        <f t="shared" si="60"/>
        <v>2179.0526777675595</v>
      </c>
      <c r="CD204" s="213">
        <v>3117</v>
      </c>
      <c r="CE204" s="210">
        <f t="shared" si="61"/>
        <v>5871.2810175840741</v>
      </c>
      <c r="CF204" s="164">
        <f t="shared" si="62"/>
        <v>5799.2684270169111</v>
      </c>
      <c r="CG204" s="164">
        <f t="shared" si="63"/>
        <v>5960.7626350247319</v>
      </c>
      <c r="CH204" s="164">
        <f t="shared" si="64"/>
        <v>740.41695712103763</v>
      </c>
      <c r="CI204" s="164">
        <f t="shared" si="65"/>
        <v>715.18193452908702</v>
      </c>
      <c r="CJ204" s="164">
        <f t="shared" si="66"/>
        <v>699.08651837265302</v>
      </c>
      <c r="CK204" s="210">
        <f t="shared" si="67"/>
        <v>-72.012590567162988</v>
      </c>
      <c r="CL204" s="164">
        <f t="shared" si="68"/>
        <v>161.49420800782082</v>
      </c>
      <c r="CM204" s="164">
        <f t="shared" si="69"/>
        <v>-5220.3456779036942</v>
      </c>
      <c r="CN204" s="164">
        <f t="shared" si="70"/>
        <v>-25.23502259195061</v>
      </c>
      <c r="CO204" s="164">
        <f t="shared" si="71"/>
        <v>-16.095416156433998</v>
      </c>
    </row>
    <row r="205" spans="1:93" ht="14.4" x14ac:dyDescent="0.3">
      <c r="A205" s="167">
        <v>615</v>
      </c>
      <c r="B205" s="166" t="s">
        <v>448</v>
      </c>
      <c r="C205" s="171"/>
      <c r="D205" s="171"/>
      <c r="E205" s="171"/>
      <c r="F205" s="171"/>
      <c r="G205" s="171"/>
      <c r="H205" s="171">
        <v>38054</v>
      </c>
      <c r="I205" s="171"/>
      <c r="J205" s="171"/>
      <c r="K205" s="171"/>
      <c r="L205" s="171"/>
      <c r="M205" s="171"/>
      <c r="N205" s="171">
        <v>38491</v>
      </c>
      <c r="O205" s="171"/>
      <c r="P205" s="171"/>
      <c r="Q205" s="171"/>
      <c r="R205" s="171"/>
      <c r="S205" s="171"/>
      <c r="T205" s="171">
        <v>36935</v>
      </c>
      <c r="U205" s="171"/>
      <c r="V205" s="171"/>
      <c r="W205" s="171"/>
      <c r="X205" s="171"/>
      <c r="Y205" s="171"/>
      <c r="Z205" s="171">
        <v>35877</v>
      </c>
      <c r="AA205" s="171"/>
      <c r="AB205" s="171"/>
      <c r="AC205" s="171"/>
      <c r="AD205" s="171"/>
      <c r="AE205" s="171"/>
      <c r="AF205" s="171">
        <v>36443</v>
      </c>
      <c r="AG205" s="171"/>
      <c r="AH205" s="175">
        <v>34999.277843272925</v>
      </c>
      <c r="AI205" s="173"/>
      <c r="AJ205" s="172">
        <v>111.49381628701964</v>
      </c>
      <c r="AK205" s="173">
        <v>4402.8450985514201</v>
      </c>
      <c r="AL205" s="171">
        <v>950</v>
      </c>
      <c r="AM205" s="172">
        <v>2.2490000000000001</v>
      </c>
      <c r="AN205" s="171">
        <f t="shared" si="49"/>
        <v>40465.865758111366</v>
      </c>
      <c r="AP205" s="171"/>
      <c r="AQ205" s="175">
        <v>34281.932744607562</v>
      </c>
      <c r="AR205" s="173"/>
      <c r="AS205" s="172">
        <v>-85.445817900352722</v>
      </c>
      <c r="AT205" s="174">
        <v>4680.8159905601333</v>
      </c>
      <c r="AU205" s="171">
        <v>0</v>
      </c>
      <c r="AV205" s="172">
        <v>-538.33500000000004</v>
      </c>
      <c r="AW205" s="171">
        <f t="shared" si="50"/>
        <v>38338.967917267342</v>
      </c>
      <c r="AX205" s="171"/>
      <c r="AY205" s="164">
        <v>35012.493583811556</v>
      </c>
      <c r="AZ205" s="173"/>
      <c r="BA205" s="164">
        <v>-26.110153984782517</v>
      </c>
      <c r="BB205" s="164">
        <v>5061.0610747548981</v>
      </c>
      <c r="BC205" s="171">
        <v>0</v>
      </c>
      <c r="BD205" s="172">
        <f t="shared" si="51"/>
        <v>-538.33500000000004</v>
      </c>
      <c r="BE205" s="171">
        <f t="shared" si="52"/>
        <v>39509.109504581676</v>
      </c>
      <c r="BF205" s="171"/>
      <c r="BG205" s="164">
        <v>11679.305245315241</v>
      </c>
      <c r="BH205" s="173">
        <v>1698.1644899317116</v>
      </c>
      <c r="BI205" s="173">
        <v>225.53590983834297</v>
      </c>
      <c r="BJ205" s="164">
        <v>1615.5250817004689</v>
      </c>
      <c r="BK205" s="171">
        <v>0</v>
      </c>
      <c r="BL205" s="172">
        <f t="shared" si="53"/>
        <v>-538.33500000000004</v>
      </c>
      <c r="BM205" s="171">
        <f t="shared" si="54"/>
        <v>14680.195726785765</v>
      </c>
      <c r="BN205" s="171"/>
      <c r="BO205" s="164">
        <v>11882.995575053983</v>
      </c>
      <c r="BP205" s="173">
        <f t="shared" si="55"/>
        <v>1698.1644899317116</v>
      </c>
      <c r="BQ205" s="173">
        <v>99.794801321648976</v>
      </c>
      <c r="BR205" s="164">
        <v>1659.2511705079837</v>
      </c>
      <c r="BS205" s="171">
        <v>0</v>
      </c>
      <c r="BT205" s="172">
        <f t="shared" si="56"/>
        <v>-538.33500000000004</v>
      </c>
      <c r="BU205" s="171">
        <f t="shared" si="57"/>
        <v>14801.871036815326</v>
      </c>
      <c r="BV205" s="171"/>
      <c r="BW205" s="164">
        <v>11774.463960607023</v>
      </c>
      <c r="BX205" s="173">
        <f t="shared" si="58"/>
        <v>1698.1644899317116</v>
      </c>
      <c r="BY205" s="173">
        <v>13.410404921348643</v>
      </c>
      <c r="BZ205" s="164">
        <v>1707.2220639355894</v>
      </c>
      <c r="CA205" s="171">
        <v>0</v>
      </c>
      <c r="CB205" s="172">
        <f t="shared" si="59"/>
        <v>-538.33500000000004</v>
      </c>
      <c r="CC205" s="171">
        <f t="shared" si="60"/>
        <v>14654.925919395671</v>
      </c>
      <c r="CD205" s="213">
        <v>7779</v>
      </c>
      <c r="CE205" s="210">
        <f t="shared" si="61"/>
        <v>5201.9367217009085</v>
      </c>
      <c r="CF205" s="164">
        <f t="shared" si="62"/>
        <v>4928.5213931440221</v>
      </c>
      <c r="CG205" s="164">
        <f t="shared" si="63"/>
        <v>5078.944530734243</v>
      </c>
      <c r="CH205" s="164">
        <f t="shared" si="64"/>
        <v>1887.1571830294081</v>
      </c>
      <c r="CI205" s="164">
        <f t="shared" si="65"/>
        <v>1902.7986935101333</v>
      </c>
      <c r="CJ205" s="164">
        <f t="shared" si="66"/>
        <v>1883.908718266573</v>
      </c>
      <c r="CK205" s="210">
        <f t="shared" si="67"/>
        <v>-273.41532855688638</v>
      </c>
      <c r="CL205" s="164">
        <f t="shared" si="68"/>
        <v>150.4231375902209</v>
      </c>
      <c r="CM205" s="164">
        <f t="shared" si="69"/>
        <v>-3191.7873477048352</v>
      </c>
      <c r="CN205" s="164">
        <f t="shared" si="70"/>
        <v>15.641510480725174</v>
      </c>
      <c r="CO205" s="164">
        <f t="shared" si="71"/>
        <v>-18.88997524356023</v>
      </c>
    </row>
    <row r="206" spans="1:93" ht="14.4" x14ac:dyDescent="0.3">
      <c r="A206" s="167">
        <v>616</v>
      </c>
      <c r="B206" s="166" t="s">
        <v>447</v>
      </c>
      <c r="C206" s="171"/>
      <c r="D206" s="171"/>
      <c r="E206" s="171"/>
      <c r="F206" s="171"/>
      <c r="G206" s="171"/>
      <c r="H206" s="171">
        <v>3621</v>
      </c>
      <c r="I206" s="171"/>
      <c r="J206" s="171"/>
      <c r="K206" s="171"/>
      <c r="L206" s="171"/>
      <c r="M206" s="171"/>
      <c r="N206" s="171">
        <v>3587</v>
      </c>
      <c r="O206" s="171"/>
      <c r="P206" s="171"/>
      <c r="Q206" s="171"/>
      <c r="R206" s="171"/>
      <c r="S206" s="171"/>
      <c r="T206" s="171">
        <v>3432</v>
      </c>
      <c r="U206" s="171"/>
      <c r="V206" s="171"/>
      <c r="W206" s="171"/>
      <c r="X206" s="171"/>
      <c r="Y206" s="171"/>
      <c r="Z206" s="171">
        <v>3373</v>
      </c>
      <c r="AA206" s="171"/>
      <c r="AB206" s="171"/>
      <c r="AC206" s="171"/>
      <c r="AD206" s="171"/>
      <c r="AE206" s="171"/>
      <c r="AF206" s="171">
        <v>3422</v>
      </c>
      <c r="AG206" s="171"/>
      <c r="AH206" s="175">
        <v>3780.4122920428154</v>
      </c>
      <c r="AI206" s="173"/>
      <c r="AJ206" s="172">
        <v>33.333557842585734</v>
      </c>
      <c r="AK206" s="173">
        <v>1026.2903222920195</v>
      </c>
      <c r="AL206" s="171">
        <v>0</v>
      </c>
      <c r="AM206" s="172">
        <v>-476.39600000000002</v>
      </c>
      <c r="AN206" s="171">
        <f t="shared" ref="AN206:AN269" si="72">SUM(AH206:AM206)</f>
        <v>4363.6401721774209</v>
      </c>
      <c r="AP206" s="171"/>
      <c r="AQ206" s="175">
        <v>3314.2249078309414</v>
      </c>
      <c r="AR206" s="173"/>
      <c r="AS206" s="172">
        <v>-25.946108292973051</v>
      </c>
      <c r="AT206" s="174">
        <v>1099.8667956779384</v>
      </c>
      <c r="AU206" s="171">
        <v>0</v>
      </c>
      <c r="AV206" s="172">
        <v>-498.80900000000003</v>
      </c>
      <c r="AW206" s="171">
        <f t="shared" ref="AW206:AW269" si="73">SUM(AQ206:AV206)</f>
        <v>3889.3365952159065</v>
      </c>
      <c r="AX206" s="171"/>
      <c r="AY206" s="164">
        <v>3349.3514778790091</v>
      </c>
      <c r="AZ206" s="173"/>
      <c r="BA206" s="164">
        <v>-8.030355769462675</v>
      </c>
      <c r="BB206" s="164">
        <v>1192.2203607267386</v>
      </c>
      <c r="BC206" s="171">
        <v>0</v>
      </c>
      <c r="BD206" s="172">
        <f t="shared" ref="BD206:BD269" si="74">AV206</f>
        <v>-498.80900000000003</v>
      </c>
      <c r="BE206" s="171">
        <f t="shared" ref="BE206:BE269" si="75">SUM(AY206:BD206)</f>
        <v>4034.7324828362844</v>
      </c>
      <c r="BF206" s="171"/>
      <c r="BG206" s="164">
        <v>1346.9478441990464</v>
      </c>
      <c r="BH206" s="173">
        <v>-47.282702771573454</v>
      </c>
      <c r="BI206" s="173">
        <v>-54.654045638078216</v>
      </c>
      <c r="BJ206" s="164">
        <v>376.35023313553154</v>
      </c>
      <c r="BK206" s="171">
        <v>0</v>
      </c>
      <c r="BL206" s="172">
        <f t="shared" ref="BL206:BL269" si="76">BD206</f>
        <v>-498.80900000000003</v>
      </c>
      <c r="BM206" s="171">
        <f t="shared" ref="BM206:BM269" si="77">SUM(BG206:BL206)</f>
        <v>1122.5523289249261</v>
      </c>
      <c r="BN206" s="171"/>
      <c r="BO206" s="164">
        <v>1302.3369584681336</v>
      </c>
      <c r="BP206" s="173">
        <f t="shared" ref="BP206:BP269" si="78">BH206</f>
        <v>-47.282702771573454</v>
      </c>
      <c r="BQ206" s="173">
        <v>-29.292976337538359</v>
      </c>
      <c r="BR206" s="164">
        <v>387.31643687131316</v>
      </c>
      <c r="BS206" s="171">
        <v>0</v>
      </c>
      <c r="BT206" s="172">
        <f t="shared" ref="BT206:BT269" si="79">BL206</f>
        <v>-498.80900000000003</v>
      </c>
      <c r="BU206" s="171">
        <f t="shared" ref="BU206:BU269" si="80">SUM(BO206:BT206)</f>
        <v>1114.2687162303348</v>
      </c>
      <c r="BV206" s="171"/>
      <c r="BW206" s="164">
        <v>1337.4467124047223</v>
      </c>
      <c r="BX206" s="173">
        <f t="shared" ref="BX206:BX269" si="81">BP206</f>
        <v>-47.282702771573454</v>
      </c>
      <c r="BY206" s="173">
        <v>-4.0264094046146779</v>
      </c>
      <c r="BZ206" s="164">
        <v>399.42936195468008</v>
      </c>
      <c r="CA206" s="171">
        <v>0</v>
      </c>
      <c r="CB206" s="172">
        <f t="shared" ref="CB206:CB269" si="82">BT206</f>
        <v>-498.80900000000003</v>
      </c>
      <c r="CC206" s="171">
        <f t="shared" ref="CC206:CC269" si="83">SUM(BW206:CB206)</f>
        <v>1186.7579621832144</v>
      </c>
      <c r="CD206" s="213">
        <v>1833</v>
      </c>
      <c r="CE206" s="210">
        <f t="shared" ref="CE206:CE269" si="84">AN206*1000/CD206</f>
        <v>2380.6002030427831</v>
      </c>
      <c r="CF206" s="164">
        <f t="shared" ref="CF206:CF269" si="85">AW206*1000/CD206</f>
        <v>2121.8421141385197</v>
      </c>
      <c r="CG206" s="164">
        <f t="shared" ref="CG206:CG269" si="86">BE206*1000/CD206</f>
        <v>2201.1633839805149</v>
      </c>
      <c r="CH206" s="164">
        <f t="shared" ref="CH206:CH269" si="87">BM206*1000/CD206</f>
        <v>612.41261807142712</v>
      </c>
      <c r="CI206" s="164">
        <f t="shared" ref="CI206:CI269" si="88">BU206*1000/CD206</f>
        <v>607.89346220967525</v>
      </c>
      <c r="CJ206" s="164">
        <f t="shared" ref="CJ206:CJ269" si="89">CC206*1000/CD206</f>
        <v>647.44024123470513</v>
      </c>
      <c r="CK206" s="210">
        <f t="shared" ref="CK206:CK269" si="90">CF206-CE206</f>
        <v>-258.75808890426333</v>
      </c>
      <c r="CL206" s="164">
        <f t="shared" ref="CL206:CL269" si="91">CG206-CF206</f>
        <v>79.321269841995218</v>
      </c>
      <c r="CM206" s="164">
        <f t="shared" ref="CM206:CM269" si="92">CH206-CG206</f>
        <v>-1588.7507659090879</v>
      </c>
      <c r="CN206" s="164">
        <f t="shared" ref="CN206:CN269" si="93">CI206-CH206</f>
        <v>-4.5191558617518695</v>
      </c>
      <c r="CO206" s="164">
        <f t="shared" ref="CO206:CO269" si="94">CJ206-CI206</f>
        <v>39.546779025029878</v>
      </c>
    </row>
    <row r="207" spans="1:93" ht="14.4" x14ac:dyDescent="0.3">
      <c r="A207" s="167">
        <v>619</v>
      </c>
      <c r="B207" s="166" t="s">
        <v>446</v>
      </c>
      <c r="C207" s="171"/>
      <c r="D207" s="171"/>
      <c r="E207" s="171"/>
      <c r="F207" s="171"/>
      <c r="G207" s="171"/>
      <c r="H207" s="171">
        <v>10715</v>
      </c>
      <c r="I207" s="171"/>
      <c r="J207" s="171"/>
      <c r="K207" s="171"/>
      <c r="L207" s="171"/>
      <c r="M207" s="171"/>
      <c r="N207" s="171">
        <v>11231</v>
      </c>
      <c r="O207" s="171"/>
      <c r="P207" s="171"/>
      <c r="Q207" s="171"/>
      <c r="R207" s="171"/>
      <c r="S207" s="171"/>
      <c r="T207" s="171">
        <v>10920</v>
      </c>
      <c r="U207" s="171"/>
      <c r="V207" s="171"/>
      <c r="W207" s="171"/>
      <c r="X207" s="171"/>
      <c r="Y207" s="171"/>
      <c r="Z207" s="171">
        <v>10108</v>
      </c>
      <c r="AA207" s="171"/>
      <c r="AB207" s="171"/>
      <c r="AC207" s="171"/>
      <c r="AD207" s="171"/>
      <c r="AE207" s="171"/>
      <c r="AF207" s="171">
        <v>9921</v>
      </c>
      <c r="AG207" s="171"/>
      <c r="AH207" s="175">
        <v>9454.9742240127434</v>
      </c>
      <c r="AI207" s="173"/>
      <c r="AJ207" s="172">
        <v>43.484253646163531</v>
      </c>
      <c r="AK207" s="173">
        <v>1850.1632952759103</v>
      </c>
      <c r="AL207" s="171">
        <v>0</v>
      </c>
      <c r="AM207" s="172">
        <v>-22.603000000000002</v>
      </c>
      <c r="AN207" s="171">
        <f t="shared" si="72"/>
        <v>11326.018772934818</v>
      </c>
      <c r="AP207" s="171"/>
      <c r="AQ207" s="175">
        <v>9011.2489799427531</v>
      </c>
      <c r="AR207" s="173"/>
      <c r="AS207" s="172">
        <v>-33.7472668097667</v>
      </c>
      <c r="AT207" s="174">
        <v>1968.2085280577364</v>
      </c>
      <c r="AU207" s="171">
        <v>0</v>
      </c>
      <c r="AV207" s="172">
        <v>125.646</v>
      </c>
      <c r="AW207" s="171">
        <f t="shared" si="73"/>
        <v>11071.356241190722</v>
      </c>
      <c r="AX207" s="171"/>
      <c r="AY207" s="164">
        <v>9839.9631894548547</v>
      </c>
      <c r="AZ207" s="173"/>
      <c r="BA207" s="164">
        <v>-10.415038248346084</v>
      </c>
      <c r="BB207" s="164">
        <v>2122.5836357848339</v>
      </c>
      <c r="BC207" s="171">
        <v>0</v>
      </c>
      <c r="BD207" s="172">
        <f t="shared" si="74"/>
        <v>125.646</v>
      </c>
      <c r="BE207" s="171">
        <f t="shared" si="75"/>
        <v>12077.777786991344</v>
      </c>
      <c r="BF207" s="171"/>
      <c r="BG207" s="164">
        <v>1616.2981693583436</v>
      </c>
      <c r="BH207" s="173">
        <v>668.8672100648032</v>
      </c>
      <c r="BI207" s="173">
        <v>377.49173167544927</v>
      </c>
      <c r="BJ207" s="164">
        <v>677.47507899076845</v>
      </c>
      <c r="BK207" s="171">
        <v>0</v>
      </c>
      <c r="BL207" s="172">
        <f t="shared" si="76"/>
        <v>125.646</v>
      </c>
      <c r="BM207" s="171">
        <f t="shared" si="77"/>
        <v>3465.7781900893647</v>
      </c>
      <c r="BN207" s="171"/>
      <c r="BO207" s="164">
        <v>1509.4925317488642</v>
      </c>
      <c r="BP207" s="173">
        <f t="shared" si="78"/>
        <v>668.8672100648032</v>
      </c>
      <c r="BQ207" s="173">
        <v>332.47450745395633</v>
      </c>
      <c r="BR207" s="164">
        <v>695.13711500194131</v>
      </c>
      <c r="BS207" s="171">
        <v>0</v>
      </c>
      <c r="BT207" s="172">
        <f t="shared" si="79"/>
        <v>125.646</v>
      </c>
      <c r="BU207" s="171">
        <f t="shared" si="80"/>
        <v>3331.6173642695653</v>
      </c>
      <c r="BV207" s="171"/>
      <c r="BW207" s="164">
        <v>1430.3507284690927</v>
      </c>
      <c r="BX207" s="173">
        <f t="shared" si="81"/>
        <v>668.8672100648032</v>
      </c>
      <c r="BY207" s="173">
        <v>287.31369943878582</v>
      </c>
      <c r="BZ207" s="164">
        <v>714.28735030492089</v>
      </c>
      <c r="CA207" s="171">
        <v>0</v>
      </c>
      <c r="CB207" s="172">
        <f t="shared" si="82"/>
        <v>125.646</v>
      </c>
      <c r="CC207" s="171">
        <f t="shared" si="83"/>
        <v>3226.464988277603</v>
      </c>
      <c r="CD207" s="213">
        <v>2785</v>
      </c>
      <c r="CE207" s="210">
        <f t="shared" si="84"/>
        <v>4066.7930962063979</v>
      </c>
      <c r="CF207" s="164">
        <f t="shared" si="85"/>
        <v>3975.3523307686614</v>
      </c>
      <c r="CG207" s="164">
        <f t="shared" si="86"/>
        <v>4336.7245195660125</v>
      </c>
      <c r="CH207" s="164">
        <f t="shared" si="87"/>
        <v>1244.4445924916929</v>
      </c>
      <c r="CI207" s="164">
        <f t="shared" si="88"/>
        <v>1196.2719440824292</v>
      </c>
      <c r="CJ207" s="164">
        <f t="shared" si="89"/>
        <v>1158.5152561140405</v>
      </c>
      <c r="CK207" s="210">
        <f t="shared" si="90"/>
        <v>-91.440765437736445</v>
      </c>
      <c r="CL207" s="164">
        <f t="shared" si="91"/>
        <v>361.3721887973511</v>
      </c>
      <c r="CM207" s="164">
        <f t="shared" si="92"/>
        <v>-3092.2799270743199</v>
      </c>
      <c r="CN207" s="164">
        <f t="shared" si="93"/>
        <v>-48.172648409263729</v>
      </c>
      <c r="CO207" s="164">
        <f t="shared" si="94"/>
        <v>-37.756687968388633</v>
      </c>
    </row>
    <row r="208" spans="1:93" ht="14.4" x14ac:dyDescent="0.3">
      <c r="A208" s="167">
        <v>620</v>
      </c>
      <c r="B208" s="166" t="s">
        <v>445</v>
      </c>
      <c r="C208" s="171"/>
      <c r="D208" s="171"/>
      <c r="E208" s="171"/>
      <c r="F208" s="171"/>
      <c r="G208" s="171"/>
      <c r="H208" s="171">
        <v>13905</v>
      </c>
      <c r="I208" s="171"/>
      <c r="J208" s="171"/>
      <c r="K208" s="171"/>
      <c r="L208" s="171"/>
      <c r="M208" s="171"/>
      <c r="N208" s="171">
        <v>14110</v>
      </c>
      <c r="O208" s="171"/>
      <c r="P208" s="171"/>
      <c r="Q208" s="171"/>
      <c r="R208" s="171"/>
      <c r="S208" s="171"/>
      <c r="T208" s="171">
        <v>14220</v>
      </c>
      <c r="U208" s="171"/>
      <c r="V208" s="171"/>
      <c r="W208" s="171"/>
      <c r="X208" s="171"/>
      <c r="Y208" s="171"/>
      <c r="Z208" s="171">
        <v>13845</v>
      </c>
      <c r="AA208" s="171"/>
      <c r="AB208" s="171"/>
      <c r="AC208" s="171"/>
      <c r="AD208" s="171"/>
      <c r="AE208" s="171"/>
      <c r="AF208" s="171">
        <v>14183</v>
      </c>
      <c r="AG208" s="171"/>
      <c r="AH208" s="175">
        <v>13582.898785480058</v>
      </c>
      <c r="AI208" s="173"/>
      <c r="AJ208" s="172">
        <v>40.412692360266938</v>
      </c>
      <c r="AK208" s="173">
        <v>1613.4876710627727</v>
      </c>
      <c r="AL208" s="171">
        <v>0</v>
      </c>
      <c r="AM208" s="172">
        <v>-152.672</v>
      </c>
      <c r="AN208" s="171">
        <f t="shared" si="72"/>
        <v>15084.127148903097</v>
      </c>
      <c r="AP208" s="171"/>
      <c r="AQ208" s="175">
        <v>13039.533110443052</v>
      </c>
      <c r="AR208" s="173"/>
      <c r="AS208" s="172">
        <v>-30.79668887712857</v>
      </c>
      <c r="AT208" s="174">
        <v>1708.2696431418042</v>
      </c>
      <c r="AU208" s="171">
        <v>0</v>
      </c>
      <c r="AV208" s="172">
        <v>-195.19</v>
      </c>
      <c r="AW208" s="171">
        <f t="shared" si="73"/>
        <v>14521.816064707727</v>
      </c>
      <c r="AX208" s="171"/>
      <c r="AY208" s="164">
        <v>13588.960033593019</v>
      </c>
      <c r="AZ208" s="173"/>
      <c r="BA208" s="164">
        <v>-9.3684487252474806</v>
      </c>
      <c r="BB208" s="164">
        <v>1842.0542759473315</v>
      </c>
      <c r="BC208" s="171">
        <v>0</v>
      </c>
      <c r="BD208" s="172">
        <f t="shared" si="74"/>
        <v>-195.19</v>
      </c>
      <c r="BE208" s="171">
        <f t="shared" si="75"/>
        <v>15226.455860815104</v>
      </c>
      <c r="BF208" s="171"/>
      <c r="BG208" s="164">
        <v>2596.0139880554602</v>
      </c>
      <c r="BH208" s="173">
        <v>280.38711674853994</v>
      </c>
      <c r="BI208" s="173">
        <v>379.74179416039578</v>
      </c>
      <c r="BJ208" s="164">
        <v>592.89865196483163</v>
      </c>
      <c r="BK208" s="171">
        <v>0</v>
      </c>
      <c r="BL208" s="172">
        <f t="shared" si="76"/>
        <v>-195.19</v>
      </c>
      <c r="BM208" s="171">
        <f t="shared" si="77"/>
        <v>3653.8515509292274</v>
      </c>
      <c r="BN208" s="171"/>
      <c r="BO208" s="164">
        <v>2622.0316539634473</v>
      </c>
      <c r="BP208" s="173">
        <f t="shared" si="78"/>
        <v>280.38711674853994</v>
      </c>
      <c r="BQ208" s="173">
        <v>339.47683705600116</v>
      </c>
      <c r="BR208" s="164">
        <v>607.55441418904832</v>
      </c>
      <c r="BS208" s="171">
        <v>0</v>
      </c>
      <c r="BT208" s="172">
        <f t="shared" si="79"/>
        <v>-195.19</v>
      </c>
      <c r="BU208" s="171">
        <f t="shared" si="80"/>
        <v>3654.2600219570368</v>
      </c>
      <c r="BV208" s="171"/>
      <c r="BW208" s="164">
        <v>2573.6046445222664</v>
      </c>
      <c r="BX208" s="173">
        <f t="shared" si="81"/>
        <v>280.38711674853994</v>
      </c>
      <c r="BY208" s="173">
        <v>299.08345365715388</v>
      </c>
      <c r="BZ208" s="164">
        <v>623.63469421836203</v>
      </c>
      <c r="CA208" s="171">
        <v>0</v>
      </c>
      <c r="CB208" s="172">
        <f t="shared" si="82"/>
        <v>-195.19</v>
      </c>
      <c r="CC208" s="171">
        <f t="shared" si="83"/>
        <v>3581.5199091463223</v>
      </c>
      <c r="CD208" s="213">
        <v>2491</v>
      </c>
      <c r="CE208" s="210">
        <f t="shared" si="84"/>
        <v>6055.4504812938967</v>
      </c>
      <c r="CF208" s="164">
        <f t="shared" si="85"/>
        <v>5829.7133941018583</v>
      </c>
      <c r="CG208" s="164">
        <f t="shared" si="86"/>
        <v>6112.5876599016874</v>
      </c>
      <c r="CH208" s="164">
        <f t="shared" si="87"/>
        <v>1466.8211766074778</v>
      </c>
      <c r="CI208" s="164">
        <f t="shared" si="88"/>
        <v>1466.985155342046</v>
      </c>
      <c r="CJ208" s="164">
        <f t="shared" si="89"/>
        <v>1437.7839860081583</v>
      </c>
      <c r="CK208" s="210">
        <f t="shared" si="90"/>
        <v>-225.73708719203842</v>
      </c>
      <c r="CL208" s="164">
        <f t="shared" si="91"/>
        <v>282.87426579982912</v>
      </c>
      <c r="CM208" s="164">
        <f t="shared" si="92"/>
        <v>-4645.76648329421</v>
      </c>
      <c r="CN208" s="164">
        <f t="shared" si="93"/>
        <v>0.16397873456821799</v>
      </c>
      <c r="CO208" s="164">
        <f t="shared" si="94"/>
        <v>-29.201169333887719</v>
      </c>
    </row>
    <row r="209" spans="1:93" ht="14.4" x14ac:dyDescent="0.3">
      <c r="A209" s="167">
        <v>623</v>
      </c>
      <c r="B209" s="166" t="s">
        <v>444</v>
      </c>
      <c r="C209" s="171"/>
      <c r="D209" s="171"/>
      <c r="E209" s="171"/>
      <c r="F209" s="171"/>
      <c r="G209" s="171"/>
      <c r="H209" s="171">
        <v>8088</v>
      </c>
      <c r="I209" s="171"/>
      <c r="J209" s="171"/>
      <c r="K209" s="171"/>
      <c r="L209" s="171"/>
      <c r="M209" s="171"/>
      <c r="N209" s="171">
        <v>8108</v>
      </c>
      <c r="O209" s="171"/>
      <c r="P209" s="171"/>
      <c r="Q209" s="171"/>
      <c r="R209" s="171"/>
      <c r="S209" s="171"/>
      <c r="T209" s="171">
        <v>8244</v>
      </c>
      <c r="U209" s="171"/>
      <c r="V209" s="171"/>
      <c r="W209" s="171"/>
      <c r="X209" s="171"/>
      <c r="Y209" s="171"/>
      <c r="Z209" s="171">
        <v>8256</v>
      </c>
      <c r="AA209" s="171"/>
      <c r="AB209" s="171"/>
      <c r="AC209" s="171"/>
      <c r="AD209" s="171"/>
      <c r="AE209" s="171"/>
      <c r="AF209" s="171">
        <v>8127</v>
      </c>
      <c r="AG209" s="171"/>
      <c r="AH209" s="175">
        <v>7802.5827676899899</v>
      </c>
      <c r="AI209" s="173"/>
      <c r="AJ209" s="172">
        <v>43.461044340163603</v>
      </c>
      <c r="AK209" s="173">
        <v>1364.4684387643424</v>
      </c>
      <c r="AL209" s="171">
        <v>0</v>
      </c>
      <c r="AM209" s="172">
        <v>-318.13799999999998</v>
      </c>
      <c r="AN209" s="171">
        <f t="shared" si="72"/>
        <v>8892.3742507944953</v>
      </c>
      <c r="AP209" s="171"/>
      <c r="AQ209" s="175">
        <v>7533.5380036537099</v>
      </c>
      <c r="AR209" s="173"/>
      <c r="AS209" s="172">
        <v>-32.935649671816897</v>
      </c>
      <c r="AT209" s="174">
        <v>1441.4685295447482</v>
      </c>
      <c r="AU209" s="171">
        <v>0</v>
      </c>
      <c r="AV209" s="172">
        <v>-458.678</v>
      </c>
      <c r="AW209" s="171">
        <f t="shared" si="73"/>
        <v>8483.3928835266415</v>
      </c>
      <c r="AX209" s="171"/>
      <c r="AY209" s="164">
        <v>7265.6753373325628</v>
      </c>
      <c r="AZ209" s="173"/>
      <c r="BA209" s="164">
        <v>-9.8971820295939104</v>
      </c>
      <c r="BB209" s="164">
        <v>1543.1725137235471</v>
      </c>
      <c r="BC209" s="171">
        <v>0</v>
      </c>
      <c r="BD209" s="172">
        <f t="shared" si="74"/>
        <v>-458.678</v>
      </c>
      <c r="BE209" s="171">
        <f t="shared" si="75"/>
        <v>8340.2726690265154</v>
      </c>
      <c r="BF209" s="171"/>
      <c r="BG209" s="164">
        <v>859.6865123981031</v>
      </c>
      <c r="BH209" s="173">
        <v>-49.47626582537363</v>
      </c>
      <c r="BI209" s="173">
        <v>-176.13567777893283</v>
      </c>
      <c r="BJ209" s="164">
        <v>488.647681076352</v>
      </c>
      <c r="BK209" s="171">
        <v>0</v>
      </c>
      <c r="BL209" s="172">
        <f t="shared" si="76"/>
        <v>-458.678</v>
      </c>
      <c r="BM209" s="171">
        <f t="shared" si="77"/>
        <v>664.04424987014852</v>
      </c>
      <c r="BN209" s="171"/>
      <c r="BO209" s="164">
        <v>900.06251088356726</v>
      </c>
      <c r="BP209" s="173">
        <f t="shared" si="78"/>
        <v>-49.47626582537363</v>
      </c>
      <c r="BQ209" s="173">
        <v>-146.56851733416818</v>
      </c>
      <c r="BR209" s="164">
        <v>500.20505603032979</v>
      </c>
      <c r="BS209" s="171">
        <v>0</v>
      </c>
      <c r="BT209" s="172">
        <f t="shared" si="79"/>
        <v>-458.678</v>
      </c>
      <c r="BU209" s="171">
        <f t="shared" si="80"/>
        <v>745.54478375435531</v>
      </c>
      <c r="BV209" s="171"/>
      <c r="BW209" s="164">
        <v>936.22340226044889</v>
      </c>
      <c r="BX209" s="173">
        <f t="shared" si="81"/>
        <v>-49.47626582537363</v>
      </c>
      <c r="BY209" s="173">
        <v>-117.11153231744267</v>
      </c>
      <c r="BZ209" s="164">
        <v>512.83109911747351</v>
      </c>
      <c r="CA209" s="171">
        <v>0</v>
      </c>
      <c r="CB209" s="172">
        <f t="shared" si="82"/>
        <v>-458.678</v>
      </c>
      <c r="CC209" s="171">
        <f t="shared" si="83"/>
        <v>823.78870323510625</v>
      </c>
      <c r="CD209" s="213">
        <v>2137</v>
      </c>
      <c r="CE209" s="210">
        <f t="shared" si="84"/>
        <v>4161.1484561509096</v>
      </c>
      <c r="CF209" s="164">
        <f t="shared" si="85"/>
        <v>3969.7673764747974</v>
      </c>
      <c r="CG209" s="164">
        <f t="shared" si="86"/>
        <v>3902.7948848977612</v>
      </c>
      <c r="CH209" s="164">
        <f t="shared" si="87"/>
        <v>310.73666348626506</v>
      </c>
      <c r="CI209" s="164">
        <f t="shared" si="88"/>
        <v>348.87448935627293</v>
      </c>
      <c r="CJ209" s="164">
        <f t="shared" si="89"/>
        <v>385.48839646004041</v>
      </c>
      <c r="CK209" s="210">
        <f t="shared" si="90"/>
        <v>-191.38107967611222</v>
      </c>
      <c r="CL209" s="164">
        <f t="shared" si="91"/>
        <v>-66.97249157703618</v>
      </c>
      <c r="CM209" s="164">
        <f t="shared" si="92"/>
        <v>-3592.0582214114961</v>
      </c>
      <c r="CN209" s="164">
        <f t="shared" si="93"/>
        <v>38.137825870007873</v>
      </c>
      <c r="CO209" s="164">
        <f t="shared" si="94"/>
        <v>36.613907103767474</v>
      </c>
    </row>
    <row r="210" spans="1:93" ht="14.4" x14ac:dyDescent="0.3">
      <c r="A210" s="167">
        <v>624</v>
      </c>
      <c r="B210" s="166" t="s">
        <v>443</v>
      </c>
      <c r="C210" s="171"/>
      <c r="D210" s="171"/>
      <c r="E210" s="171"/>
      <c r="F210" s="171"/>
      <c r="G210" s="171"/>
      <c r="H210" s="171">
        <v>8444</v>
      </c>
      <c r="I210" s="171"/>
      <c r="J210" s="171"/>
      <c r="K210" s="171"/>
      <c r="L210" s="171"/>
      <c r="M210" s="171"/>
      <c r="N210" s="171">
        <v>9380</v>
      </c>
      <c r="O210" s="171"/>
      <c r="P210" s="171"/>
      <c r="Q210" s="171"/>
      <c r="R210" s="171"/>
      <c r="S210" s="171"/>
      <c r="T210" s="171">
        <v>9264</v>
      </c>
      <c r="U210" s="171"/>
      <c r="V210" s="171"/>
      <c r="W210" s="171"/>
      <c r="X210" s="171"/>
      <c r="Y210" s="171"/>
      <c r="Z210" s="171">
        <v>8886</v>
      </c>
      <c r="AA210" s="171"/>
      <c r="AB210" s="171"/>
      <c r="AC210" s="171"/>
      <c r="AD210" s="171"/>
      <c r="AE210" s="171"/>
      <c r="AF210" s="171">
        <v>8808</v>
      </c>
      <c r="AG210" s="171"/>
      <c r="AH210" s="175">
        <v>9579.9036261327965</v>
      </c>
      <c r="AI210" s="173"/>
      <c r="AJ210" s="172">
        <v>106.52602778663224</v>
      </c>
      <c r="AK210" s="173">
        <v>1906.7165439417197</v>
      </c>
      <c r="AL210" s="171">
        <v>0</v>
      </c>
      <c r="AM210" s="172">
        <v>-843.62300000000005</v>
      </c>
      <c r="AN210" s="171">
        <f t="shared" si="72"/>
        <v>10749.52319786115</v>
      </c>
      <c r="AP210" s="171"/>
      <c r="AQ210" s="175">
        <v>8742.319960863817</v>
      </c>
      <c r="AR210" s="173"/>
      <c r="AS210" s="172">
        <v>-82.988566812754399</v>
      </c>
      <c r="AT210" s="174">
        <v>2055.6574182407285</v>
      </c>
      <c r="AU210" s="171">
        <v>0</v>
      </c>
      <c r="AV210" s="172">
        <v>-835.50099999999998</v>
      </c>
      <c r="AW210" s="171">
        <f t="shared" si="73"/>
        <v>9879.4878122917908</v>
      </c>
      <c r="AX210" s="171"/>
      <c r="AY210" s="164">
        <v>8960.3860086433688</v>
      </c>
      <c r="AZ210" s="173"/>
      <c r="BA210" s="164">
        <v>-25.63125569027142</v>
      </c>
      <c r="BB210" s="164">
        <v>2256.9124821306837</v>
      </c>
      <c r="BC210" s="171">
        <v>0</v>
      </c>
      <c r="BD210" s="172">
        <f t="shared" si="74"/>
        <v>-835.50099999999998</v>
      </c>
      <c r="BE210" s="171">
        <f t="shared" si="75"/>
        <v>10356.16623508378</v>
      </c>
      <c r="BF210" s="171"/>
      <c r="BG210" s="164">
        <v>2776.4492400178483</v>
      </c>
      <c r="BH210" s="173">
        <v>1075.8439483099205</v>
      </c>
      <c r="BI210" s="173">
        <v>1152.9691661855704</v>
      </c>
      <c r="BJ210" s="164">
        <v>710.54787861966952</v>
      </c>
      <c r="BK210" s="171">
        <v>0</v>
      </c>
      <c r="BL210" s="172">
        <f t="shared" si="76"/>
        <v>-835.50099999999998</v>
      </c>
      <c r="BM210" s="171">
        <f t="shared" si="77"/>
        <v>4880.3092331330081</v>
      </c>
      <c r="BN210" s="171"/>
      <c r="BO210" s="164">
        <v>2697.6894106742375</v>
      </c>
      <c r="BP210" s="173">
        <f t="shared" si="78"/>
        <v>1075.8439483099205</v>
      </c>
      <c r="BQ210" s="173">
        <v>1070.1277751137027</v>
      </c>
      <c r="BR210" s="164">
        <v>732.19848245140213</v>
      </c>
      <c r="BS210" s="171">
        <v>0</v>
      </c>
      <c r="BT210" s="172">
        <f t="shared" si="79"/>
        <v>-835.50099999999998</v>
      </c>
      <c r="BU210" s="171">
        <f t="shared" si="80"/>
        <v>4740.3586165492625</v>
      </c>
      <c r="BV210" s="171"/>
      <c r="BW210" s="164">
        <v>2841.2192588974672</v>
      </c>
      <c r="BX210" s="173">
        <f t="shared" si="81"/>
        <v>1075.8439483099205</v>
      </c>
      <c r="BY210" s="173">
        <v>987.02215892779668</v>
      </c>
      <c r="BZ210" s="164">
        <v>757.2236002805829</v>
      </c>
      <c r="CA210" s="171">
        <v>0</v>
      </c>
      <c r="CB210" s="172">
        <f t="shared" si="82"/>
        <v>-835.50099999999998</v>
      </c>
      <c r="CC210" s="171">
        <f t="shared" si="83"/>
        <v>4825.8079664157676</v>
      </c>
      <c r="CD210" s="213">
        <v>5125</v>
      </c>
      <c r="CE210" s="210">
        <f t="shared" si="84"/>
        <v>2097.4679410460781</v>
      </c>
      <c r="CF210" s="164">
        <f t="shared" si="85"/>
        <v>1927.7049389837641</v>
      </c>
      <c r="CG210" s="164">
        <f t="shared" si="86"/>
        <v>2020.7153629431764</v>
      </c>
      <c r="CH210" s="164">
        <f t="shared" si="87"/>
        <v>952.25546012351367</v>
      </c>
      <c r="CI210" s="164">
        <f t="shared" si="88"/>
        <v>924.94802274131962</v>
      </c>
      <c r="CJ210" s="164">
        <f t="shared" si="89"/>
        <v>941.62106661771077</v>
      </c>
      <c r="CK210" s="210">
        <f t="shared" si="90"/>
        <v>-169.76300206231394</v>
      </c>
      <c r="CL210" s="164">
        <f t="shared" si="91"/>
        <v>93.010423959412265</v>
      </c>
      <c r="CM210" s="164">
        <f t="shared" si="92"/>
        <v>-1068.4599028196626</v>
      </c>
      <c r="CN210" s="164">
        <f t="shared" si="93"/>
        <v>-27.307437382194053</v>
      </c>
      <c r="CO210" s="164">
        <f t="shared" si="94"/>
        <v>16.673043876391148</v>
      </c>
    </row>
    <row r="211" spans="1:93" ht="14.4" x14ac:dyDescent="0.3">
      <c r="A211" s="167">
        <v>625</v>
      </c>
      <c r="B211" s="166" t="s">
        <v>442</v>
      </c>
      <c r="C211" s="171"/>
      <c r="D211" s="171"/>
      <c r="E211" s="171"/>
      <c r="F211" s="171"/>
      <c r="G211" s="171"/>
      <c r="H211" s="171">
        <v>9278</v>
      </c>
      <c r="I211" s="171"/>
      <c r="J211" s="171"/>
      <c r="K211" s="171"/>
      <c r="L211" s="171"/>
      <c r="M211" s="171"/>
      <c r="N211" s="171">
        <v>10182</v>
      </c>
      <c r="O211" s="171"/>
      <c r="P211" s="171"/>
      <c r="Q211" s="171"/>
      <c r="R211" s="171"/>
      <c r="S211" s="171"/>
      <c r="T211" s="171">
        <v>10431</v>
      </c>
      <c r="U211" s="171"/>
      <c r="V211" s="171"/>
      <c r="W211" s="171"/>
      <c r="X211" s="171"/>
      <c r="Y211" s="171"/>
      <c r="Z211" s="171">
        <v>10056</v>
      </c>
      <c r="AA211" s="171"/>
      <c r="AB211" s="171"/>
      <c r="AC211" s="171"/>
      <c r="AD211" s="171"/>
      <c r="AE211" s="171"/>
      <c r="AF211" s="171">
        <v>10194</v>
      </c>
      <c r="AG211" s="171"/>
      <c r="AH211" s="175">
        <v>9688.7447668929581</v>
      </c>
      <c r="AI211" s="173"/>
      <c r="AJ211" s="172">
        <v>56.088713423974383</v>
      </c>
      <c r="AK211" s="173">
        <v>1507.7171505763217</v>
      </c>
      <c r="AL211" s="171">
        <v>0</v>
      </c>
      <c r="AM211" s="172">
        <v>506.28199999999998</v>
      </c>
      <c r="AN211" s="171">
        <f t="shared" si="72"/>
        <v>11758.832630893254</v>
      </c>
      <c r="AP211" s="171"/>
      <c r="AQ211" s="175">
        <v>8941.5141749787945</v>
      </c>
      <c r="AR211" s="173"/>
      <c r="AS211" s="172">
        <v>-43.597229100826212</v>
      </c>
      <c r="AT211" s="174">
        <v>1608.683789222687</v>
      </c>
      <c r="AU211" s="171">
        <v>0</v>
      </c>
      <c r="AV211" s="172">
        <v>513.26400000000001</v>
      </c>
      <c r="AW211" s="171">
        <f t="shared" si="73"/>
        <v>11019.864735100655</v>
      </c>
      <c r="AX211" s="171"/>
      <c r="AY211" s="164">
        <v>9248.72321227059</v>
      </c>
      <c r="AZ211" s="173"/>
      <c r="BA211" s="164">
        <v>-13.39298747484427</v>
      </c>
      <c r="BB211" s="164">
        <v>1747.6347890349971</v>
      </c>
      <c r="BC211" s="171">
        <v>0</v>
      </c>
      <c r="BD211" s="172">
        <f t="shared" si="74"/>
        <v>513.26400000000001</v>
      </c>
      <c r="BE211" s="171">
        <f t="shared" si="75"/>
        <v>11496.229013830742</v>
      </c>
      <c r="BF211" s="171"/>
      <c r="BG211" s="164">
        <v>2657.2408511118369</v>
      </c>
      <c r="BH211" s="173">
        <v>702.48500359216587</v>
      </c>
      <c r="BI211" s="173">
        <v>472.13731671769068</v>
      </c>
      <c r="BJ211" s="164">
        <v>558.92605706565598</v>
      </c>
      <c r="BK211" s="171">
        <v>0</v>
      </c>
      <c r="BL211" s="172">
        <f t="shared" si="76"/>
        <v>513.26400000000001</v>
      </c>
      <c r="BM211" s="171">
        <f t="shared" si="77"/>
        <v>4904.0532284873498</v>
      </c>
      <c r="BN211" s="171"/>
      <c r="BO211" s="164">
        <v>2767.7832841760619</v>
      </c>
      <c r="BP211" s="173">
        <f t="shared" si="78"/>
        <v>702.48500359216587</v>
      </c>
      <c r="BQ211" s="173">
        <v>422.82042224739456</v>
      </c>
      <c r="BR211" s="164">
        <v>573.94068373982634</v>
      </c>
      <c r="BS211" s="171">
        <v>0</v>
      </c>
      <c r="BT211" s="172">
        <f t="shared" si="79"/>
        <v>513.26400000000001</v>
      </c>
      <c r="BU211" s="171">
        <f t="shared" si="80"/>
        <v>4980.293393755449</v>
      </c>
      <c r="BV211" s="171"/>
      <c r="BW211" s="164">
        <v>2793.0508084947446</v>
      </c>
      <c r="BX211" s="173">
        <f t="shared" si="81"/>
        <v>702.48500359216587</v>
      </c>
      <c r="BY211" s="173">
        <v>373.34623005555073</v>
      </c>
      <c r="BZ211" s="164">
        <v>591.19700482350493</v>
      </c>
      <c r="CA211" s="171">
        <v>0</v>
      </c>
      <c r="CB211" s="172">
        <f t="shared" si="82"/>
        <v>513.26400000000001</v>
      </c>
      <c r="CC211" s="171">
        <f t="shared" si="83"/>
        <v>4973.3430469659661</v>
      </c>
      <c r="CD211" s="213">
        <v>3051</v>
      </c>
      <c r="CE211" s="210">
        <f t="shared" si="84"/>
        <v>3854.0913244487888</v>
      </c>
      <c r="CF211" s="164">
        <f t="shared" si="85"/>
        <v>3611.8861799739939</v>
      </c>
      <c r="CG211" s="164">
        <f t="shared" si="86"/>
        <v>3768.0199979779554</v>
      </c>
      <c r="CH211" s="164">
        <f t="shared" si="87"/>
        <v>1607.3593013724517</v>
      </c>
      <c r="CI211" s="164">
        <f t="shared" si="88"/>
        <v>1632.3478838923136</v>
      </c>
      <c r="CJ211" s="164">
        <f t="shared" si="89"/>
        <v>1630.069828569638</v>
      </c>
      <c r="CK211" s="210">
        <f t="shared" si="90"/>
        <v>-242.20514447479491</v>
      </c>
      <c r="CL211" s="164">
        <f t="shared" si="91"/>
        <v>156.13381800396155</v>
      </c>
      <c r="CM211" s="164">
        <f t="shared" si="92"/>
        <v>-2160.6606966055037</v>
      </c>
      <c r="CN211" s="164">
        <f t="shared" si="93"/>
        <v>24.988582519861893</v>
      </c>
      <c r="CO211" s="164">
        <f t="shared" si="94"/>
        <v>-2.2780553226755273</v>
      </c>
    </row>
    <row r="212" spans="1:93" ht="14.4" x14ac:dyDescent="0.3">
      <c r="A212" s="167">
        <v>626</v>
      </c>
      <c r="B212" s="166" t="s">
        <v>441</v>
      </c>
      <c r="C212" s="171"/>
      <c r="D212" s="171"/>
      <c r="E212" s="171"/>
      <c r="F212" s="171"/>
      <c r="G212" s="171"/>
      <c r="H212" s="171">
        <v>15308</v>
      </c>
      <c r="I212" s="171"/>
      <c r="J212" s="171"/>
      <c r="K212" s="171"/>
      <c r="L212" s="171"/>
      <c r="M212" s="171"/>
      <c r="N212" s="171">
        <v>15219</v>
      </c>
      <c r="O212" s="171"/>
      <c r="P212" s="171"/>
      <c r="Q212" s="171"/>
      <c r="R212" s="171"/>
      <c r="S212" s="171"/>
      <c r="T212" s="171">
        <v>15761</v>
      </c>
      <c r="U212" s="171"/>
      <c r="V212" s="171"/>
      <c r="W212" s="171"/>
      <c r="X212" s="171"/>
      <c r="Y212" s="171"/>
      <c r="Z212" s="171">
        <v>16169</v>
      </c>
      <c r="AA212" s="171"/>
      <c r="AB212" s="171"/>
      <c r="AC212" s="171"/>
      <c r="AD212" s="171"/>
      <c r="AE212" s="171"/>
      <c r="AF212" s="171">
        <v>16586</v>
      </c>
      <c r="AG212" s="171"/>
      <c r="AH212" s="175">
        <v>16956.144848776781</v>
      </c>
      <c r="AI212" s="173"/>
      <c r="AJ212" s="172">
        <v>99.137035496393167</v>
      </c>
      <c r="AK212" s="173">
        <v>2742.1890709014147</v>
      </c>
      <c r="AL212" s="171">
        <v>0</v>
      </c>
      <c r="AM212" s="172">
        <v>-336.89699999999999</v>
      </c>
      <c r="AN212" s="171">
        <f t="shared" si="72"/>
        <v>19460.57395517459</v>
      </c>
      <c r="AP212" s="171"/>
      <c r="AQ212" s="175">
        <v>16991.840345615601</v>
      </c>
      <c r="AR212" s="173"/>
      <c r="AS212" s="172">
        <v>-74.453626511294232</v>
      </c>
      <c r="AT212" s="174">
        <v>2906.2064596125992</v>
      </c>
      <c r="AU212" s="171">
        <v>0</v>
      </c>
      <c r="AV212" s="172">
        <v>-472.16399999999999</v>
      </c>
      <c r="AW212" s="171">
        <f t="shared" si="73"/>
        <v>19351.429178716906</v>
      </c>
      <c r="AX212" s="171"/>
      <c r="AY212" s="164">
        <v>17617.765701048556</v>
      </c>
      <c r="AZ212" s="173"/>
      <c r="BA212" s="164">
        <v>-22.489951537447777</v>
      </c>
      <c r="BB212" s="164">
        <v>3138.5927360833289</v>
      </c>
      <c r="BC212" s="171">
        <v>0</v>
      </c>
      <c r="BD212" s="172">
        <f t="shared" si="74"/>
        <v>-472.16399999999999</v>
      </c>
      <c r="BE212" s="171">
        <f t="shared" si="75"/>
        <v>20261.704485594437</v>
      </c>
      <c r="BF212" s="171"/>
      <c r="BG212" s="164">
        <v>1936.1991774621476</v>
      </c>
      <c r="BH212" s="173">
        <v>-432.22812261820161</v>
      </c>
      <c r="BI212" s="173">
        <v>-425.48540478657679</v>
      </c>
      <c r="BJ212" s="164">
        <v>999.50289408344827</v>
      </c>
      <c r="BK212" s="171">
        <v>0</v>
      </c>
      <c r="BL212" s="172">
        <f t="shared" si="76"/>
        <v>-472.16399999999999</v>
      </c>
      <c r="BM212" s="171">
        <f t="shared" si="77"/>
        <v>1605.8245441408178</v>
      </c>
      <c r="BN212" s="171"/>
      <c r="BO212" s="164">
        <v>2306.8365761249142</v>
      </c>
      <c r="BP212" s="173">
        <f t="shared" si="78"/>
        <v>-432.22812261820161</v>
      </c>
      <c r="BQ212" s="173">
        <v>-355.8496918626177</v>
      </c>
      <c r="BR212" s="164">
        <v>1023.9578056434174</v>
      </c>
      <c r="BS212" s="171">
        <v>0</v>
      </c>
      <c r="BT212" s="172">
        <f t="shared" si="79"/>
        <v>-472.16399999999999</v>
      </c>
      <c r="BU212" s="171">
        <f t="shared" si="80"/>
        <v>2070.5525672875119</v>
      </c>
      <c r="BV212" s="171"/>
      <c r="BW212" s="164">
        <v>2236.9898000601238</v>
      </c>
      <c r="BX212" s="173">
        <f t="shared" si="81"/>
        <v>-432.22812261820161</v>
      </c>
      <c r="BY212" s="173">
        <v>-286.47346088967447</v>
      </c>
      <c r="BZ212" s="164">
        <v>1051.6802078691189</v>
      </c>
      <c r="CA212" s="171">
        <v>0</v>
      </c>
      <c r="CB212" s="172">
        <f t="shared" si="82"/>
        <v>-472.16399999999999</v>
      </c>
      <c r="CC212" s="171">
        <f t="shared" si="83"/>
        <v>2097.804424421367</v>
      </c>
      <c r="CD212" s="213">
        <v>5033</v>
      </c>
      <c r="CE212" s="210">
        <f t="shared" si="84"/>
        <v>3866.5952623037138</v>
      </c>
      <c r="CF212" s="164">
        <f t="shared" si="85"/>
        <v>3844.9094334823972</v>
      </c>
      <c r="CG212" s="164">
        <f t="shared" si="86"/>
        <v>4025.7708097743766</v>
      </c>
      <c r="CH212" s="164">
        <f t="shared" si="87"/>
        <v>319.05911864510585</v>
      </c>
      <c r="CI212" s="164">
        <f t="shared" si="88"/>
        <v>411.3953044481446</v>
      </c>
      <c r="CJ212" s="164">
        <f t="shared" si="89"/>
        <v>416.80993928499248</v>
      </c>
      <c r="CK212" s="210">
        <f t="shared" si="90"/>
        <v>-21.685828821316591</v>
      </c>
      <c r="CL212" s="164">
        <f t="shared" si="91"/>
        <v>180.86137629197947</v>
      </c>
      <c r="CM212" s="164">
        <f t="shared" si="92"/>
        <v>-3706.7116911292705</v>
      </c>
      <c r="CN212" s="164">
        <f t="shared" si="93"/>
        <v>92.336185803038745</v>
      </c>
      <c r="CO212" s="164">
        <f t="shared" si="94"/>
        <v>5.4146348368478812</v>
      </c>
    </row>
    <row r="213" spans="1:93" ht="14.4" x14ac:dyDescent="0.3">
      <c r="A213" s="167">
        <v>630</v>
      </c>
      <c r="B213" s="166" t="s">
        <v>440</v>
      </c>
      <c r="C213" s="171"/>
      <c r="D213" s="171"/>
      <c r="E213" s="171"/>
      <c r="F213" s="171"/>
      <c r="G213" s="171"/>
      <c r="H213" s="171">
        <v>5647</v>
      </c>
      <c r="I213" s="171"/>
      <c r="J213" s="171"/>
      <c r="K213" s="171"/>
      <c r="L213" s="171"/>
      <c r="M213" s="171"/>
      <c r="N213" s="171">
        <v>5610</v>
      </c>
      <c r="O213" s="171"/>
      <c r="P213" s="171"/>
      <c r="Q213" s="171"/>
      <c r="R213" s="171"/>
      <c r="S213" s="171"/>
      <c r="T213" s="171">
        <v>5704</v>
      </c>
      <c r="U213" s="171"/>
      <c r="V213" s="171"/>
      <c r="W213" s="171"/>
      <c r="X213" s="171"/>
      <c r="Y213" s="171"/>
      <c r="Z213" s="171">
        <v>5617</v>
      </c>
      <c r="AA213" s="171"/>
      <c r="AB213" s="171"/>
      <c r="AC213" s="171"/>
      <c r="AD213" s="171"/>
      <c r="AE213" s="171"/>
      <c r="AF213" s="171">
        <v>5541</v>
      </c>
      <c r="AG213" s="171"/>
      <c r="AH213" s="175">
        <v>5608.6999961491601</v>
      </c>
      <c r="AI213" s="173"/>
      <c r="AJ213" s="172">
        <v>23.155235587889155</v>
      </c>
      <c r="AK213" s="173">
        <v>806.13457621738269</v>
      </c>
      <c r="AL213" s="171">
        <v>0</v>
      </c>
      <c r="AM213" s="172">
        <v>-95.524000000000001</v>
      </c>
      <c r="AN213" s="171">
        <f t="shared" si="72"/>
        <v>6342.4658079544315</v>
      </c>
      <c r="AP213" s="171"/>
      <c r="AQ213" s="175">
        <v>5679.316552676145</v>
      </c>
      <c r="AR213" s="173"/>
      <c r="AS213" s="172">
        <v>-17.744273971046706</v>
      </c>
      <c r="AT213" s="174">
        <v>862.20766881388499</v>
      </c>
      <c r="AU213" s="171">
        <v>0</v>
      </c>
      <c r="AV213" s="172">
        <v>-189.79599999999999</v>
      </c>
      <c r="AW213" s="171">
        <f t="shared" si="73"/>
        <v>6333.9839475189829</v>
      </c>
      <c r="AX213" s="171"/>
      <c r="AY213" s="164">
        <v>5985.8632058586509</v>
      </c>
      <c r="AZ213" s="173"/>
      <c r="BA213" s="164">
        <v>-5.4166454345699062</v>
      </c>
      <c r="BB213" s="164">
        <v>934.12808518599468</v>
      </c>
      <c r="BC213" s="171">
        <v>0</v>
      </c>
      <c r="BD213" s="172">
        <f t="shared" si="74"/>
        <v>-189.79599999999999</v>
      </c>
      <c r="BE213" s="171">
        <f t="shared" si="75"/>
        <v>6724.7786456100757</v>
      </c>
      <c r="BF213" s="171"/>
      <c r="BG213" s="164">
        <v>2843.292015183833</v>
      </c>
      <c r="BH213" s="173">
        <v>171.66123099623226</v>
      </c>
      <c r="BI213" s="173">
        <v>-119.62316263838134</v>
      </c>
      <c r="BJ213" s="164">
        <v>296.03765539019764</v>
      </c>
      <c r="BK213" s="171">
        <v>0</v>
      </c>
      <c r="BL213" s="172">
        <f t="shared" si="76"/>
        <v>-189.79599999999999</v>
      </c>
      <c r="BM213" s="171">
        <f t="shared" si="77"/>
        <v>3001.571738931882</v>
      </c>
      <c r="BN213" s="171"/>
      <c r="BO213" s="164">
        <v>2938.4690814435471</v>
      </c>
      <c r="BP213" s="173">
        <f t="shared" si="78"/>
        <v>171.66123099623226</v>
      </c>
      <c r="BQ213" s="173">
        <v>-97.582691609597987</v>
      </c>
      <c r="BR213" s="164">
        <v>304.59067084449691</v>
      </c>
      <c r="BS213" s="171">
        <v>0</v>
      </c>
      <c r="BT213" s="172">
        <f t="shared" si="79"/>
        <v>-189.79599999999999</v>
      </c>
      <c r="BU213" s="171">
        <f t="shared" si="80"/>
        <v>3127.3422916746786</v>
      </c>
      <c r="BV213" s="171"/>
      <c r="BW213" s="164">
        <v>2945.1483342516394</v>
      </c>
      <c r="BX213" s="173">
        <f t="shared" si="81"/>
        <v>171.66123099623226</v>
      </c>
      <c r="BY213" s="173">
        <v>-75.624349479675772</v>
      </c>
      <c r="BZ213" s="164">
        <v>314.11871314175011</v>
      </c>
      <c r="CA213" s="171">
        <v>0</v>
      </c>
      <c r="CB213" s="172">
        <f t="shared" si="82"/>
        <v>-189.79599999999999</v>
      </c>
      <c r="CC213" s="171">
        <f t="shared" si="83"/>
        <v>3165.5079289099463</v>
      </c>
      <c r="CD213" s="213">
        <v>1593</v>
      </c>
      <c r="CE213" s="210">
        <f t="shared" si="84"/>
        <v>3981.4600175482933</v>
      </c>
      <c r="CF213" s="164">
        <f t="shared" si="85"/>
        <v>3976.1355602755698</v>
      </c>
      <c r="CG213" s="164">
        <f t="shared" si="86"/>
        <v>4221.4555214124766</v>
      </c>
      <c r="CH213" s="164">
        <f t="shared" si="87"/>
        <v>1884.2258248159962</v>
      </c>
      <c r="CI213" s="164">
        <f t="shared" si="88"/>
        <v>1963.1778353262264</v>
      </c>
      <c r="CJ213" s="164">
        <f t="shared" si="89"/>
        <v>1987.1361763402049</v>
      </c>
      <c r="CK213" s="210">
        <f t="shared" si="90"/>
        <v>-5.3244572727235209</v>
      </c>
      <c r="CL213" s="164">
        <f t="shared" si="91"/>
        <v>245.31996113690684</v>
      </c>
      <c r="CM213" s="164">
        <f t="shared" si="92"/>
        <v>-2337.2296965964806</v>
      </c>
      <c r="CN213" s="164">
        <f t="shared" si="93"/>
        <v>78.952010510230139</v>
      </c>
      <c r="CO213" s="164">
        <f t="shared" si="94"/>
        <v>23.958341013978497</v>
      </c>
    </row>
    <row r="214" spans="1:93" ht="14.4" x14ac:dyDescent="0.3">
      <c r="A214" s="167">
        <v>631</v>
      </c>
      <c r="B214" s="166" t="s">
        <v>439</v>
      </c>
      <c r="C214" s="171"/>
      <c r="D214" s="171"/>
      <c r="E214" s="171"/>
      <c r="F214" s="171"/>
      <c r="G214" s="171"/>
      <c r="H214" s="171">
        <v>3402</v>
      </c>
      <c r="I214" s="171"/>
      <c r="J214" s="171"/>
      <c r="K214" s="171"/>
      <c r="L214" s="171"/>
      <c r="M214" s="171"/>
      <c r="N214" s="171">
        <v>3537</v>
      </c>
      <c r="O214" s="171"/>
      <c r="P214" s="171"/>
      <c r="Q214" s="171"/>
      <c r="R214" s="171"/>
      <c r="S214" s="171"/>
      <c r="T214" s="171">
        <v>3726</v>
      </c>
      <c r="U214" s="171"/>
      <c r="V214" s="171"/>
      <c r="W214" s="171"/>
      <c r="X214" s="171"/>
      <c r="Y214" s="171"/>
      <c r="Z214" s="171">
        <v>3632</v>
      </c>
      <c r="AA214" s="171"/>
      <c r="AB214" s="171"/>
      <c r="AC214" s="171"/>
      <c r="AD214" s="171"/>
      <c r="AE214" s="171"/>
      <c r="AF214" s="171">
        <v>3441</v>
      </c>
      <c r="AG214" s="171"/>
      <c r="AH214" s="175">
        <v>3570.2759832134111</v>
      </c>
      <c r="AI214" s="173"/>
      <c r="AJ214" s="172">
        <v>40.259711354175508</v>
      </c>
      <c r="AK214" s="173">
        <v>924.4681210958579</v>
      </c>
      <c r="AL214" s="171">
        <v>0</v>
      </c>
      <c r="AM214" s="172">
        <v>-467.92099999999999</v>
      </c>
      <c r="AN214" s="171">
        <f t="shared" si="72"/>
        <v>4067.0828156634448</v>
      </c>
      <c r="AP214" s="171"/>
      <c r="AQ214" s="175">
        <v>3200.7035076614347</v>
      </c>
      <c r="AR214" s="173"/>
      <c r="AS214" s="172">
        <v>-31.39226655982193</v>
      </c>
      <c r="AT214" s="174">
        <v>992.6578943406447</v>
      </c>
      <c r="AU214" s="171">
        <v>0</v>
      </c>
      <c r="AV214" s="172">
        <v>-510.69200000000001</v>
      </c>
      <c r="AW214" s="171">
        <f t="shared" si="73"/>
        <v>3651.2771354422575</v>
      </c>
      <c r="AX214" s="171"/>
      <c r="AY214" s="164">
        <v>3672.4281193396068</v>
      </c>
      <c r="AZ214" s="173"/>
      <c r="BA214" s="164">
        <v>-9.6953105355498721</v>
      </c>
      <c r="BB214" s="164">
        <v>1083.4011302748038</v>
      </c>
      <c r="BC214" s="171">
        <v>0</v>
      </c>
      <c r="BD214" s="172">
        <f t="shared" si="74"/>
        <v>-510.69200000000001</v>
      </c>
      <c r="BE214" s="171">
        <f t="shared" si="75"/>
        <v>4235.4419390788607</v>
      </c>
      <c r="BF214" s="171"/>
      <c r="BG214" s="164">
        <v>747.64371373133781</v>
      </c>
      <c r="BH214" s="173">
        <v>388.15078841692207</v>
      </c>
      <c r="BI214" s="173">
        <v>448.73598963340334</v>
      </c>
      <c r="BJ214" s="164">
        <v>339.91969950540897</v>
      </c>
      <c r="BK214" s="171">
        <v>0</v>
      </c>
      <c r="BL214" s="172">
        <f t="shared" si="76"/>
        <v>-510.69200000000001</v>
      </c>
      <c r="BM214" s="171">
        <f t="shared" si="77"/>
        <v>1413.7581912870721</v>
      </c>
      <c r="BN214" s="171"/>
      <c r="BO214" s="164">
        <v>613.88514238400785</v>
      </c>
      <c r="BP214" s="173">
        <f t="shared" si="78"/>
        <v>388.15078841692207</v>
      </c>
      <c r="BQ214" s="173">
        <v>416.5046269412465</v>
      </c>
      <c r="BR214" s="164">
        <v>349.88955695283204</v>
      </c>
      <c r="BS214" s="171">
        <v>0</v>
      </c>
      <c r="BT214" s="172">
        <f t="shared" si="79"/>
        <v>-510.69200000000001</v>
      </c>
      <c r="BU214" s="171">
        <f t="shared" si="80"/>
        <v>1257.7381146950083</v>
      </c>
      <c r="BV214" s="171"/>
      <c r="BW214" s="164">
        <v>618.74069666527384</v>
      </c>
      <c r="BX214" s="173">
        <f t="shared" si="81"/>
        <v>388.15078841692207</v>
      </c>
      <c r="BY214" s="173">
        <v>384.17046134618369</v>
      </c>
      <c r="BZ214" s="164">
        <v>361.38417826003439</v>
      </c>
      <c r="CA214" s="171">
        <v>0</v>
      </c>
      <c r="CB214" s="172">
        <f t="shared" si="82"/>
        <v>-510.69200000000001</v>
      </c>
      <c r="CC214" s="171">
        <f t="shared" si="83"/>
        <v>1241.7541246884139</v>
      </c>
      <c r="CD214" s="213">
        <v>1994</v>
      </c>
      <c r="CE214" s="210">
        <f t="shared" si="84"/>
        <v>2039.6603889987186</v>
      </c>
      <c r="CF214" s="164">
        <f t="shared" si="85"/>
        <v>1831.1319636119647</v>
      </c>
      <c r="CG214" s="164">
        <f t="shared" si="86"/>
        <v>2124.0932492872921</v>
      </c>
      <c r="CH214" s="164">
        <f t="shared" si="87"/>
        <v>709.00611398549256</v>
      </c>
      <c r="CI214" s="164">
        <f t="shared" si="88"/>
        <v>630.7613413716191</v>
      </c>
      <c r="CJ214" s="164">
        <f t="shared" si="89"/>
        <v>622.74529823892374</v>
      </c>
      <c r="CK214" s="210">
        <f t="shared" si="90"/>
        <v>-208.52842538675395</v>
      </c>
      <c r="CL214" s="164">
        <f t="shared" si="91"/>
        <v>292.96128567532742</v>
      </c>
      <c r="CM214" s="164">
        <f t="shared" si="92"/>
        <v>-1415.0871353017997</v>
      </c>
      <c r="CN214" s="164">
        <f t="shared" si="93"/>
        <v>-78.244772613873465</v>
      </c>
      <c r="CO214" s="164">
        <f t="shared" si="94"/>
        <v>-8.0160431326953585</v>
      </c>
    </row>
    <row r="215" spans="1:93" ht="14.4" x14ac:dyDescent="0.3">
      <c r="A215" s="167">
        <v>635</v>
      </c>
      <c r="B215" s="166" t="s">
        <v>438</v>
      </c>
      <c r="C215" s="171"/>
      <c r="D215" s="171"/>
      <c r="E215" s="171"/>
      <c r="F215" s="171"/>
      <c r="G215" s="171"/>
      <c r="H215" s="171">
        <v>16174</v>
      </c>
      <c r="I215" s="171"/>
      <c r="J215" s="171"/>
      <c r="K215" s="171"/>
      <c r="L215" s="171"/>
      <c r="M215" s="171"/>
      <c r="N215" s="171">
        <v>17066</v>
      </c>
      <c r="O215" s="171"/>
      <c r="P215" s="171"/>
      <c r="Q215" s="171"/>
      <c r="R215" s="171"/>
      <c r="S215" s="171"/>
      <c r="T215" s="171">
        <v>16501</v>
      </c>
      <c r="U215" s="171"/>
      <c r="V215" s="171"/>
      <c r="W215" s="171"/>
      <c r="X215" s="171"/>
      <c r="Y215" s="171"/>
      <c r="Z215" s="171">
        <v>16539</v>
      </c>
      <c r="AA215" s="171"/>
      <c r="AB215" s="171"/>
      <c r="AC215" s="171"/>
      <c r="AD215" s="171"/>
      <c r="AE215" s="171"/>
      <c r="AF215" s="171">
        <v>16264</v>
      </c>
      <c r="AG215" s="171"/>
      <c r="AH215" s="175">
        <v>15933.932558058814</v>
      </c>
      <c r="AI215" s="173"/>
      <c r="AJ215" s="172">
        <v>115.21896834069337</v>
      </c>
      <c r="AK215" s="173">
        <v>3399.2082139116292</v>
      </c>
      <c r="AL215" s="171">
        <v>0</v>
      </c>
      <c r="AM215" s="172">
        <v>-722.98900000000003</v>
      </c>
      <c r="AN215" s="171">
        <f t="shared" si="72"/>
        <v>18725.370740311137</v>
      </c>
      <c r="AP215" s="171"/>
      <c r="AQ215" s="175">
        <v>14801.194765664313</v>
      </c>
      <c r="AR215" s="173"/>
      <c r="AS215" s="172">
        <v>-89.519825707981425</v>
      </c>
      <c r="AT215" s="174">
        <v>3646.659286375515</v>
      </c>
      <c r="AU215" s="171">
        <v>0</v>
      </c>
      <c r="AV215" s="172">
        <v>-907.50900000000001</v>
      </c>
      <c r="AW215" s="171">
        <f t="shared" si="73"/>
        <v>17450.82522633185</v>
      </c>
      <c r="AX215" s="171"/>
      <c r="AY215" s="164">
        <v>15145.551795641475</v>
      </c>
      <c r="AZ215" s="173"/>
      <c r="BA215" s="164">
        <v>-27.593529697317845</v>
      </c>
      <c r="BB215" s="164">
        <v>3971.8493527196515</v>
      </c>
      <c r="BC215" s="171">
        <v>0</v>
      </c>
      <c r="BD215" s="172">
        <f t="shared" si="74"/>
        <v>-907.50900000000001</v>
      </c>
      <c r="BE215" s="171">
        <f t="shared" si="75"/>
        <v>18182.298618663808</v>
      </c>
      <c r="BF215" s="171"/>
      <c r="BG215" s="164">
        <v>3383.6442616345025</v>
      </c>
      <c r="BH215" s="173">
        <v>-176.63964861527398</v>
      </c>
      <c r="BI215" s="173">
        <v>-175.48244308744322</v>
      </c>
      <c r="BJ215" s="164">
        <v>1265.9589709872148</v>
      </c>
      <c r="BK215" s="171">
        <v>0</v>
      </c>
      <c r="BL215" s="172">
        <f t="shared" si="76"/>
        <v>-907.50900000000001</v>
      </c>
      <c r="BM215" s="171">
        <f t="shared" si="77"/>
        <v>3389.9721409190006</v>
      </c>
      <c r="BN215" s="171"/>
      <c r="BO215" s="164">
        <v>3125.1324910172216</v>
      </c>
      <c r="BP215" s="173">
        <f t="shared" si="78"/>
        <v>-176.63964861527398</v>
      </c>
      <c r="BQ215" s="173">
        <v>-86.725618448619883</v>
      </c>
      <c r="BR215" s="164">
        <v>1302.9150456361529</v>
      </c>
      <c r="BS215" s="171">
        <v>0</v>
      </c>
      <c r="BT215" s="172">
        <f t="shared" si="79"/>
        <v>-907.50900000000001</v>
      </c>
      <c r="BU215" s="171">
        <f t="shared" si="80"/>
        <v>3257.1732695894807</v>
      </c>
      <c r="BV215" s="171"/>
      <c r="BW215" s="164">
        <v>2942.6018375960821</v>
      </c>
      <c r="BX215" s="173">
        <f t="shared" si="81"/>
        <v>-176.63964861527398</v>
      </c>
      <c r="BY215" s="173">
        <v>1.7004736816067565</v>
      </c>
      <c r="BZ215" s="164">
        <v>1344.2994108345699</v>
      </c>
      <c r="CA215" s="171">
        <v>0</v>
      </c>
      <c r="CB215" s="172">
        <f t="shared" si="82"/>
        <v>-907.50900000000001</v>
      </c>
      <c r="CC215" s="171">
        <f t="shared" si="83"/>
        <v>3204.4530734969849</v>
      </c>
      <c r="CD215" s="213">
        <v>6415</v>
      </c>
      <c r="CE215" s="210">
        <f t="shared" si="84"/>
        <v>2918.9977771334588</v>
      </c>
      <c r="CF215" s="164">
        <f t="shared" si="85"/>
        <v>2720.3157016885189</v>
      </c>
      <c r="CG215" s="164">
        <f t="shared" si="86"/>
        <v>2834.3411720442409</v>
      </c>
      <c r="CH215" s="164">
        <f t="shared" si="87"/>
        <v>528.44460497568207</v>
      </c>
      <c r="CI215" s="164">
        <f t="shared" si="88"/>
        <v>507.74330001394861</v>
      </c>
      <c r="CJ215" s="164">
        <f t="shared" si="89"/>
        <v>499.5250309426321</v>
      </c>
      <c r="CK215" s="210">
        <f t="shared" si="90"/>
        <v>-198.68207544493998</v>
      </c>
      <c r="CL215" s="164">
        <f t="shared" si="91"/>
        <v>114.02547035572206</v>
      </c>
      <c r="CM215" s="164">
        <f t="shared" si="92"/>
        <v>-2305.8965670685589</v>
      </c>
      <c r="CN215" s="164">
        <f t="shared" si="93"/>
        <v>-20.701304961733456</v>
      </c>
      <c r="CO215" s="164">
        <f t="shared" si="94"/>
        <v>-8.218269071316513</v>
      </c>
    </row>
    <row r="216" spans="1:93" ht="14.4" x14ac:dyDescent="0.3">
      <c r="A216" s="167">
        <v>636</v>
      </c>
      <c r="B216" s="166" t="s">
        <v>437</v>
      </c>
      <c r="C216" s="171"/>
      <c r="D216" s="171"/>
      <c r="E216" s="171"/>
      <c r="F216" s="171"/>
      <c r="G216" s="171"/>
      <c r="H216" s="171">
        <v>21393</v>
      </c>
      <c r="I216" s="171"/>
      <c r="J216" s="171"/>
      <c r="K216" s="171"/>
      <c r="L216" s="171"/>
      <c r="M216" s="171"/>
      <c r="N216" s="171">
        <v>22382</v>
      </c>
      <c r="O216" s="171"/>
      <c r="P216" s="171"/>
      <c r="Q216" s="171"/>
      <c r="R216" s="171"/>
      <c r="S216" s="171"/>
      <c r="T216" s="171">
        <v>22404</v>
      </c>
      <c r="U216" s="171"/>
      <c r="V216" s="171"/>
      <c r="W216" s="171"/>
      <c r="X216" s="171"/>
      <c r="Y216" s="171"/>
      <c r="Z216" s="171">
        <v>21952</v>
      </c>
      <c r="AA216" s="171"/>
      <c r="AB216" s="171"/>
      <c r="AC216" s="171"/>
      <c r="AD216" s="171"/>
      <c r="AE216" s="171"/>
      <c r="AF216" s="171">
        <v>21073</v>
      </c>
      <c r="AG216" s="171"/>
      <c r="AH216" s="175">
        <v>20463.659847044401</v>
      </c>
      <c r="AI216" s="173"/>
      <c r="AJ216" s="172">
        <v>138.8372882048256</v>
      </c>
      <c r="AK216" s="173">
        <v>4337.6763960822873</v>
      </c>
      <c r="AL216" s="171">
        <v>0</v>
      </c>
      <c r="AM216" s="172">
        <v>-655.64700000000005</v>
      </c>
      <c r="AN216" s="171">
        <f t="shared" si="72"/>
        <v>24284.52653133151</v>
      </c>
      <c r="AP216" s="171"/>
      <c r="AQ216" s="175">
        <v>18801.695704166956</v>
      </c>
      <c r="AR216" s="173"/>
      <c r="AS216" s="172">
        <v>-106.91627045923512</v>
      </c>
      <c r="AT216" s="174">
        <v>4664.7514445020761</v>
      </c>
      <c r="AU216" s="171">
        <v>0</v>
      </c>
      <c r="AV216" s="172">
        <v>-835.52499999999998</v>
      </c>
      <c r="AW216" s="171">
        <f t="shared" si="73"/>
        <v>22524.005878209795</v>
      </c>
      <c r="AX216" s="171"/>
      <c r="AY216" s="164">
        <v>18547.658071209222</v>
      </c>
      <c r="AZ216" s="173"/>
      <c r="BA216" s="164">
        <v>-32.847901483568926</v>
      </c>
      <c r="BB216" s="164">
        <v>5076.2028478681659</v>
      </c>
      <c r="BC216" s="171">
        <v>0</v>
      </c>
      <c r="BD216" s="172">
        <f t="shared" si="74"/>
        <v>-835.52499999999998</v>
      </c>
      <c r="BE216" s="171">
        <f t="shared" si="75"/>
        <v>22755.488017593816</v>
      </c>
      <c r="BF216" s="171"/>
      <c r="BG216" s="164">
        <v>6816.6468471448516</v>
      </c>
      <c r="BH216" s="173">
        <v>468.3590866338352</v>
      </c>
      <c r="BI216" s="173">
        <v>189.96766476530678</v>
      </c>
      <c r="BJ216" s="164">
        <v>1607.5582996922178</v>
      </c>
      <c r="BK216" s="171">
        <v>0</v>
      </c>
      <c r="BL216" s="172">
        <f t="shared" si="76"/>
        <v>-835.52499999999998</v>
      </c>
      <c r="BM216" s="171">
        <f t="shared" si="77"/>
        <v>8247.0068982362118</v>
      </c>
      <c r="BN216" s="171"/>
      <c r="BO216" s="164">
        <v>7195.0687601427544</v>
      </c>
      <c r="BP216" s="173">
        <f t="shared" si="78"/>
        <v>468.3590866338352</v>
      </c>
      <c r="BQ216" s="173">
        <v>56.952678008155914</v>
      </c>
      <c r="BR216" s="164">
        <v>1657.189453364178</v>
      </c>
      <c r="BS216" s="171">
        <v>0</v>
      </c>
      <c r="BT216" s="172">
        <f t="shared" si="79"/>
        <v>-835.52499999999998</v>
      </c>
      <c r="BU216" s="171">
        <f t="shared" si="80"/>
        <v>8542.0449781489242</v>
      </c>
      <c r="BV216" s="171"/>
      <c r="BW216" s="164">
        <v>7152.8758432349023</v>
      </c>
      <c r="BX216" s="173">
        <f t="shared" si="81"/>
        <v>468.3590866338352</v>
      </c>
      <c r="BY216" s="173">
        <v>14.186170728599818</v>
      </c>
      <c r="BZ216" s="164">
        <v>1711.8836952584438</v>
      </c>
      <c r="CA216" s="171">
        <v>0</v>
      </c>
      <c r="CB216" s="172">
        <f t="shared" si="82"/>
        <v>-835.52499999999998</v>
      </c>
      <c r="CC216" s="171">
        <f t="shared" si="83"/>
        <v>8511.7797958557821</v>
      </c>
      <c r="CD216" s="213">
        <v>8229</v>
      </c>
      <c r="CE216" s="210">
        <f t="shared" si="84"/>
        <v>2951.0908410902307</v>
      </c>
      <c r="CF216" s="164">
        <f t="shared" si="85"/>
        <v>2737.1498211459225</v>
      </c>
      <c r="CG216" s="164">
        <f t="shared" si="86"/>
        <v>2765.2798660340036</v>
      </c>
      <c r="CH216" s="164">
        <f t="shared" si="87"/>
        <v>1002.1882243572987</v>
      </c>
      <c r="CI216" s="164">
        <f t="shared" si="88"/>
        <v>1038.0416792014732</v>
      </c>
      <c r="CJ216" s="164">
        <f t="shared" si="89"/>
        <v>1034.3638104090148</v>
      </c>
      <c r="CK216" s="210">
        <f t="shared" si="90"/>
        <v>-213.94101994430821</v>
      </c>
      <c r="CL216" s="164">
        <f t="shared" si="91"/>
        <v>28.130044888081102</v>
      </c>
      <c r="CM216" s="164">
        <f t="shared" si="92"/>
        <v>-1763.091641676705</v>
      </c>
      <c r="CN216" s="164">
        <f t="shared" si="93"/>
        <v>35.853454844174507</v>
      </c>
      <c r="CO216" s="164">
        <f t="shared" si="94"/>
        <v>-3.6778687924584119</v>
      </c>
    </row>
    <row r="217" spans="1:93" ht="14.4" x14ac:dyDescent="0.3">
      <c r="A217" s="167">
        <v>638</v>
      </c>
      <c r="B217" s="166" t="s">
        <v>436</v>
      </c>
      <c r="C217" s="171"/>
      <c r="D217" s="171"/>
      <c r="E217" s="171"/>
      <c r="F217" s="171"/>
      <c r="G217" s="171"/>
      <c r="H217" s="171">
        <v>46308</v>
      </c>
      <c r="I217" s="171"/>
      <c r="J217" s="171"/>
      <c r="K217" s="171"/>
      <c r="L217" s="171"/>
      <c r="M217" s="171"/>
      <c r="N217" s="171">
        <v>52316</v>
      </c>
      <c r="O217" s="171"/>
      <c r="P217" s="171"/>
      <c r="Q217" s="171"/>
      <c r="R217" s="171"/>
      <c r="S217" s="171"/>
      <c r="T217" s="171">
        <v>48980</v>
      </c>
      <c r="U217" s="171"/>
      <c r="V217" s="171"/>
      <c r="W217" s="171"/>
      <c r="X217" s="171"/>
      <c r="Y217" s="171"/>
      <c r="Z217" s="171">
        <v>50465</v>
      </c>
      <c r="AA217" s="171"/>
      <c r="AB217" s="171"/>
      <c r="AC217" s="171"/>
      <c r="AD217" s="171"/>
      <c r="AE217" s="171"/>
      <c r="AF217" s="171">
        <v>54307</v>
      </c>
      <c r="AG217" s="171"/>
      <c r="AH217" s="175">
        <v>58477.502793741653</v>
      </c>
      <c r="AI217" s="173"/>
      <c r="AJ217" s="172">
        <v>1214.5100040218247</v>
      </c>
      <c r="AK217" s="173">
        <v>18898.221791559721</v>
      </c>
      <c r="AL217" s="171">
        <v>0</v>
      </c>
      <c r="AM217" s="172">
        <v>-2116.9459999999999</v>
      </c>
      <c r="AN217" s="171">
        <f t="shared" si="72"/>
        <v>76473.288589323201</v>
      </c>
      <c r="AP217" s="171"/>
      <c r="AQ217" s="175">
        <v>44268.999883102202</v>
      </c>
      <c r="AR217" s="173"/>
      <c r="AS217" s="172">
        <v>-925.7677586047887</v>
      </c>
      <c r="AT217" s="174">
        <v>20413.107034130895</v>
      </c>
      <c r="AU217" s="171">
        <v>0</v>
      </c>
      <c r="AV217" s="172">
        <v>-3461.9450000000002</v>
      </c>
      <c r="AW217" s="171">
        <f t="shared" si="73"/>
        <v>60294.394158628311</v>
      </c>
      <c r="AX217" s="171"/>
      <c r="AY217" s="164">
        <v>44342.395022078999</v>
      </c>
      <c r="AZ217" s="173"/>
      <c r="BA217" s="164">
        <v>-282.40217706656773</v>
      </c>
      <c r="BB217" s="164">
        <v>22335.36047466637</v>
      </c>
      <c r="BC217" s="171">
        <v>0</v>
      </c>
      <c r="BD217" s="172">
        <f t="shared" si="74"/>
        <v>-3461.9450000000002</v>
      </c>
      <c r="BE217" s="171">
        <f t="shared" si="75"/>
        <v>62933.408319678805</v>
      </c>
      <c r="BF217" s="171"/>
      <c r="BG217" s="164">
        <v>20324.881620241471</v>
      </c>
      <c r="BH217" s="173">
        <v>9295.9896200703788</v>
      </c>
      <c r="BI217" s="173">
        <v>2906.9062535959615</v>
      </c>
      <c r="BJ217" s="164">
        <v>7059.3180764450544</v>
      </c>
      <c r="BK217" s="171">
        <v>0</v>
      </c>
      <c r="BL217" s="172">
        <f t="shared" si="76"/>
        <v>-3461.9450000000002</v>
      </c>
      <c r="BM217" s="171">
        <f t="shared" si="77"/>
        <v>36125.15057035286</v>
      </c>
      <c r="BN217" s="171"/>
      <c r="BO217" s="164">
        <v>21166.535670247507</v>
      </c>
      <c r="BP217" s="173">
        <f t="shared" si="78"/>
        <v>9295.9896200703788</v>
      </c>
      <c r="BQ217" s="173">
        <v>2088.6919365877943</v>
      </c>
      <c r="BR217" s="164">
        <v>7285.8719782986191</v>
      </c>
      <c r="BS217" s="171">
        <v>0</v>
      </c>
      <c r="BT217" s="172">
        <f t="shared" si="79"/>
        <v>-3461.9450000000002</v>
      </c>
      <c r="BU217" s="171">
        <f t="shared" si="80"/>
        <v>36375.144205204298</v>
      </c>
      <c r="BV217" s="171"/>
      <c r="BW217" s="164">
        <v>21022.232033841148</v>
      </c>
      <c r="BX217" s="173">
        <f t="shared" si="81"/>
        <v>9295.9896200703788</v>
      </c>
      <c r="BY217" s="173">
        <v>1267.8679003508407</v>
      </c>
      <c r="BZ217" s="164">
        <v>7540.7936431397793</v>
      </c>
      <c r="CA217" s="171">
        <v>0</v>
      </c>
      <c r="CB217" s="172">
        <f t="shared" si="82"/>
        <v>-3461.9450000000002</v>
      </c>
      <c r="CC217" s="171">
        <f t="shared" si="83"/>
        <v>35664.938197402145</v>
      </c>
      <c r="CD217" s="213">
        <v>50619</v>
      </c>
      <c r="CE217" s="210">
        <f t="shared" si="84"/>
        <v>1510.7625316447027</v>
      </c>
      <c r="CF217" s="164">
        <f t="shared" si="85"/>
        <v>1191.1415507739841</v>
      </c>
      <c r="CG217" s="164">
        <f t="shared" si="86"/>
        <v>1243.2764045057943</v>
      </c>
      <c r="CH217" s="164">
        <f t="shared" si="87"/>
        <v>713.66780399361619</v>
      </c>
      <c r="CI217" s="164">
        <f t="shared" si="88"/>
        <v>718.60653519833068</v>
      </c>
      <c r="CJ217" s="164">
        <f t="shared" si="89"/>
        <v>704.5761116853779</v>
      </c>
      <c r="CK217" s="210">
        <f t="shared" si="90"/>
        <v>-319.62098087071854</v>
      </c>
      <c r="CL217" s="164">
        <f t="shared" si="91"/>
        <v>52.134853731810153</v>
      </c>
      <c r="CM217" s="164">
        <f t="shared" si="92"/>
        <v>-529.6086005121781</v>
      </c>
      <c r="CN217" s="164">
        <f t="shared" si="93"/>
        <v>4.938731204714486</v>
      </c>
      <c r="CO217" s="164">
        <f t="shared" si="94"/>
        <v>-14.03042351295278</v>
      </c>
    </row>
    <row r="218" spans="1:93" ht="14.4" x14ac:dyDescent="0.3">
      <c r="A218" s="167">
        <v>678</v>
      </c>
      <c r="B218" s="166" t="s">
        <v>435</v>
      </c>
      <c r="C218" s="171"/>
      <c r="D218" s="171"/>
      <c r="E218" s="171"/>
      <c r="F218" s="171"/>
      <c r="G218" s="171"/>
      <c r="H218" s="171">
        <v>48538</v>
      </c>
      <c r="I218" s="171"/>
      <c r="J218" s="171"/>
      <c r="K218" s="171"/>
      <c r="L218" s="171"/>
      <c r="M218" s="171"/>
      <c r="N218" s="171">
        <v>53368</v>
      </c>
      <c r="O218" s="171"/>
      <c r="P218" s="171"/>
      <c r="Q218" s="171"/>
      <c r="R218" s="171"/>
      <c r="S218" s="171"/>
      <c r="T218" s="171">
        <v>54537</v>
      </c>
      <c r="U218" s="171"/>
      <c r="V218" s="171"/>
      <c r="W218" s="171"/>
      <c r="X218" s="171"/>
      <c r="Y218" s="171"/>
      <c r="Z218" s="171">
        <v>57714</v>
      </c>
      <c r="AA218" s="171"/>
      <c r="AB218" s="171"/>
      <c r="AC218" s="171"/>
      <c r="AD218" s="171"/>
      <c r="AE218" s="171"/>
      <c r="AF218" s="171">
        <v>58318</v>
      </c>
      <c r="AG218" s="171"/>
      <c r="AH218" s="175">
        <v>61958.540206764803</v>
      </c>
      <c r="AI218" s="173"/>
      <c r="AJ218" s="172">
        <v>474.18187145869581</v>
      </c>
      <c r="AK218" s="173">
        <v>9614.3102963311248</v>
      </c>
      <c r="AL218" s="171">
        <v>0</v>
      </c>
      <c r="AM218" s="172">
        <v>-1448.9680000000001</v>
      </c>
      <c r="AN218" s="171">
        <f t="shared" si="72"/>
        <v>70598.06437455464</v>
      </c>
      <c r="AP218" s="171"/>
      <c r="AQ218" s="175">
        <v>56612.604434203589</v>
      </c>
      <c r="AR218" s="173"/>
      <c r="AS218" s="172">
        <v>-367.81287660482411</v>
      </c>
      <c r="AT218" s="174">
        <v>10273.237631612159</v>
      </c>
      <c r="AU218" s="171">
        <v>0</v>
      </c>
      <c r="AV218" s="172">
        <v>-1296.441</v>
      </c>
      <c r="AW218" s="171">
        <f t="shared" si="73"/>
        <v>65221.588189210925</v>
      </c>
      <c r="AX218" s="171"/>
      <c r="AY218" s="164">
        <v>59637.408886998499</v>
      </c>
      <c r="AZ218" s="173"/>
      <c r="BA218" s="164">
        <v>-113.48119095687291</v>
      </c>
      <c r="BB218" s="164">
        <v>11190.467515088876</v>
      </c>
      <c r="BC218" s="171">
        <v>0</v>
      </c>
      <c r="BD218" s="172">
        <f t="shared" si="74"/>
        <v>-1296.441</v>
      </c>
      <c r="BE218" s="171">
        <f t="shared" si="75"/>
        <v>69417.954211130491</v>
      </c>
      <c r="BF218" s="171"/>
      <c r="BG218" s="164">
        <v>18107.921224326812</v>
      </c>
      <c r="BH218" s="173">
        <v>1011.8374172046042</v>
      </c>
      <c r="BI218" s="173">
        <v>822.98659842020743</v>
      </c>
      <c r="BJ218" s="164">
        <v>3559.7644619533448</v>
      </c>
      <c r="BK218" s="171">
        <v>0</v>
      </c>
      <c r="BL218" s="172">
        <f t="shared" si="76"/>
        <v>-1296.441</v>
      </c>
      <c r="BM218" s="171">
        <f t="shared" si="77"/>
        <v>22206.068701904969</v>
      </c>
      <c r="BN218" s="171"/>
      <c r="BO218" s="164">
        <v>17656.286525996366</v>
      </c>
      <c r="BP218" s="173">
        <f t="shared" si="78"/>
        <v>1011.8374172046042</v>
      </c>
      <c r="BQ218" s="173">
        <v>429.3404722205604</v>
      </c>
      <c r="BR218" s="164">
        <v>3657.2775628360519</v>
      </c>
      <c r="BS218" s="171">
        <v>0</v>
      </c>
      <c r="BT218" s="172">
        <f t="shared" si="79"/>
        <v>-1296.441</v>
      </c>
      <c r="BU218" s="171">
        <f t="shared" si="80"/>
        <v>21458.300978257579</v>
      </c>
      <c r="BV218" s="171"/>
      <c r="BW218" s="164">
        <v>17355.186473668226</v>
      </c>
      <c r="BX218" s="173">
        <f t="shared" si="81"/>
        <v>1011.8374172046042</v>
      </c>
      <c r="BY218" s="173">
        <v>41.982721564417474</v>
      </c>
      <c r="BZ218" s="164">
        <v>3770.3295476487287</v>
      </c>
      <c r="CA218" s="171">
        <v>0</v>
      </c>
      <c r="CB218" s="172">
        <f t="shared" si="82"/>
        <v>-1296.441</v>
      </c>
      <c r="CC218" s="171">
        <f t="shared" si="83"/>
        <v>20882.895160085976</v>
      </c>
      <c r="CD218" s="213">
        <v>24353</v>
      </c>
      <c r="CE218" s="210">
        <f t="shared" si="84"/>
        <v>2898.9473319326012</v>
      </c>
      <c r="CF218" s="164">
        <f t="shared" si="85"/>
        <v>2678.1746885069979</v>
      </c>
      <c r="CG218" s="164">
        <f t="shared" si="86"/>
        <v>2850.4888190830898</v>
      </c>
      <c r="CH218" s="164">
        <f t="shared" si="87"/>
        <v>911.84119828788926</v>
      </c>
      <c r="CI218" s="164">
        <f t="shared" si="88"/>
        <v>881.13583452788475</v>
      </c>
      <c r="CJ218" s="164">
        <f t="shared" si="89"/>
        <v>857.50811645735541</v>
      </c>
      <c r="CK218" s="210">
        <f t="shared" si="90"/>
        <v>-220.77264342560329</v>
      </c>
      <c r="CL218" s="164">
        <f t="shared" si="91"/>
        <v>172.31413057609188</v>
      </c>
      <c r="CM218" s="164">
        <f t="shared" si="92"/>
        <v>-1938.6476207952005</v>
      </c>
      <c r="CN218" s="164">
        <f t="shared" si="93"/>
        <v>-30.705363760004502</v>
      </c>
      <c r="CO218" s="164">
        <f t="shared" si="94"/>
        <v>-23.62771807052934</v>
      </c>
    </row>
    <row r="219" spans="1:93" ht="14.4" x14ac:dyDescent="0.3">
      <c r="A219" s="167">
        <v>680</v>
      </c>
      <c r="B219" s="166" t="s">
        <v>434</v>
      </c>
      <c r="C219" s="171"/>
      <c r="D219" s="171"/>
      <c r="E219" s="171"/>
      <c r="F219" s="171"/>
      <c r="G219" s="171"/>
      <c r="H219" s="171">
        <v>28388</v>
      </c>
      <c r="I219" s="171"/>
      <c r="J219" s="171"/>
      <c r="K219" s="171"/>
      <c r="L219" s="171"/>
      <c r="M219" s="171"/>
      <c r="N219" s="171">
        <v>30425</v>
      </c>
      <c r="O219" s="171"/>
      <c r="P219" s="171"/>
      <c r="Q219" s="171"/>
      <c r="R219" s="171"/>
      <c r="S219" s="171"/>
      <c r="T219" s="171">
        <v>28077</v>
      </c>
      <c r="U219" s="171"/>
      <c r="V219" s="171"/>
      <c r="W219" s="171"/>
      <c r="X219" s="171"/>
      <c r="Y219" s="171"/>
      <c r="Z219" s="171">
        <v>27097</v>
      </c>
      <c r="AA219" s="171"/>
      <c r="AB219" s="171"/>
      <c r="AC219" s="171"/>
      <c r="AD219" s="171"/>
      <c r="AE219" s="171"/>
      <c r="AF219" s="171">
        <v>28448</v>
      </c>
      <c r="AG219" s="171"/>
      <c r="AH219" s="175">
        <v>31089.805934459142</v>
      </c>
      <c r="AI219" s="173"/>
      <c r="AJ219" s="172">
        <v>495.62261399895164</v>
      </c>
      <c r="AK219" s="173">
        <v>9154.1302863758428</v>
      </c>
      <c r="AL219" s="171">
        <v>0</v>
      </c>
      <c r="AM219" s="172">
        <v>-1614.1569999999999</v>
      </c>
      <c r="AN219" s="171">
        <f t="shared" si="72"/>
        <v>39125.401834833938</v>
      </c>
      <c r="AP219" s="171"/>
      <c r="AQ219" s="175">
        <v>27044.07688140728</v>
      </c>
      <c r="AR219" s="173"/>
      <c r="AS219" s="172">
        <v>-384.90855666781857</v>
      </c>
      <c r="AT219" s="174">
        <v>9927.2889373216112</v>
      </c>
      <c r="AU219" s="171">
        <v>0</v>
      </c>
      <c r="AV219" s="172">
        <v>-1450.9449999999999</v>
      </c>
      <c r="AW219" s="171">
        <f t="shared" si="73"/>
        <v>35135.512262061071</v>
      </c>
      <c r="AX219" s="171"/>
      <c r="AY219" s="164">
        <v>29195.591338820905</v>
      </c>
      <c r="AZ219" s="173"/>
      <c r="BA219" s="164">
        <v>-118.83345923987311</v>
      </c>
      <c r="BB219" s="164">
        <v>10939.431704342845</v>
      </c>
      <c r="BC219" s="171">
        <v>0</v>
      </c>
      <c r="BD219" s="172">
        <f t="shared" si="74"/>
        <v>-1450.9449999999999</v>
      </c>
      <c r="BE219" s="171">
        <f t="shared" si="75"/>
        <v>38565.244583923879</v>
      </c>
      <c r="BF219" s="171"/>
      <c r="BG219" s="164">
        <v>8877.3848401420237</v>
      </c>
      <c r="BH219" s="173">
        <v>-867.60659117654666</v>
      </c>
      <c r="BI219" s="173">
        <v>110.56649955260698</v>
      </c>
      <c r="BJ219" s="164">
        <v>3512.3049830755713</v>
      </c>
      <c r="BK219" s="171">
        <v>0</v>
      </c>
      <c r="BL219" s="172">
        <f t="shared" si="76"/>
        <v>-1450.9449999999999</v>
      </c>
      <c r="BM219" s="171">
        <f t="shared" si="77"/>
        <v>10181.704731593656</v>
      </c>
      <c r="BN219" s="171"/>
      <c r="BO219" s="164">
        <v>7985.4669800487527</v>
      </c>
      <c r="BP219" s="173">
        <f t="shared" si="78"/>
        <v>-867.60659117654666</v>
      </c>
      <c r="BQ219" s="173">
        <v>71.748135266051236</v>
      </c>
      <c r="BR219" s="164">
        <v>3628.2004046403904</v>
      </c>
      <c r="BS219" s="171">
        <v>0</v>
      </c>
      <c r="BT219" s="172">
        <f t="shared" si="79"/>
        <v>-1450.9449999999999</v>
      </c>
      <c r="BU219" s="171">
        <f t="shared" si="80"/>
        <v>9366.8639287786482</v>
      </c>
      <c r="BV219" s="171"/>
      <c r="BW219" s="164">
        <v>8047.4161512607798</v>
      </c>
      <c r="BX219" s="173">
        <f t="shared" si="81"/>
        <v>-867.60659117654666</v>
      </c>
      <c r="BY219" s="173">
        <v>42.075813461287609</v>
      </c>
      <c r="BZ219" s="164">
        <v>3759.9203030381436</v>
      </c>
      <c r="CA219" s="171">
        <v>0</v>
      </c>
      <c r="CB219" s="172">
        <f t="shared" si="82"/>
        <v>-1450.9449999999999</v>
      </c>
      <c r="CC219" s="171">
        <f t="shared" si="83"/>
        <v>9530.8606765836648</v>
      </c>
      <c r="CD219" s="213">
        <v>24407</v>
      </c>
      <c r="CE219" s="210">
        <f t="shared" si="84"/>
        <v>1603.0401866199834</v>
      </c>
      <c r="CF219" s="164">
        <f t="shared" si="85"/>
        <v>1439.5670202016256</v>
      </c>
      <c r="CG219" s="164">
        <f t="shared" si="86"/>
        <v>1580.0895064499477</v>
      </c>
      <c r="CH219" s="164">
        <f t="shared" si="87"/>
        <v>417.16330280631195</v>
      </c>
      <c r="CI219" s="164">
        <f t="shared" si="88"/>
        <v>383.77776575485098</v>
      </c>
      <c r="CJ219" s="164">
        <f t="shared" si="89"/>
        <v>390.49701628973918</v>
      </c>
      <c r="CK219" s="210">
        <f t="shared" si="90"/>
        <v>-163.47316641835778</v>
      </c>
      <c r="CL219" s="164">
        <f t="shared" si="91"/>
        <v>140.52248624832214</v>
      </c>
      <c r="CM219" s="164">
        <f t="shared" si="92"/>
        <v>-1162.9262036436357</v>
      </c>
      <c r="CN219" s="164">
        <f t="shared" si="93"/>
        <v>-33.385537051460972</v>
      </c>
      <c r="CO219" s="164">
        <f t="shared" si="94"/>
        <v>6.7192505348882037</v>
      </c>
    </row>
    <row r="220" spans="1:93" ht="14.4" x14ac:dyDescent="0.3">
      <c r="A220" s="167">
        <v>681</v>
      </c>
      <c r="B220" s="166" t="s">
        <v>433</v>
      </c>
      <c r="C220" s="171"/>
      <c r="D220" s="171"/>
      <c r="E220" s="171"/>
      <c r="F220" s="171"/>
      <c r="G220" s="171"/>
      <c r="H220" s="171">
        <v>13614</v>
      </c>
      <c r="I220" s="171"/>
      <c r="J220" s="171"/>
      <c r="K220" s="171"/>
      <c r="L220" s="171"/>
      <c r="M220" s="171"/>
      <c r="N220" s="171">
        <v>13838</v>
      </c>
      <c r="O220" s="171"/>
      <c r="P220" s="171"/>
      <c r="Q220" s="171"/>
      <c r="R220" s="171"/>
      <c r="S220" s="171"/>
      <c r="T220" s="171">
        <v>13065</v>
      </c>
      <c r="U220" s="171"/>
      <c r="V220" s="171"/>
      <c r="W220" s="171"/>
      <c r="X220" s="171"/>
      <c r="Y220" s="171"/>
      <c r="Z220" s="171">
        <v>12428</v>
      </c>
      <c r="AA220" s="171"/>
      <c r="AB220" s="171"/>
      <c r="AC220" s="171"/>
      <c r="AD220" s="171"/>
      <c r="AE220" s="171"/>
      <c r="AF220" s="171">
        <v>12012</v>
      </c>
      <c r="AG220" s="171"/>
      <c r="AH220" s="175">
        <v>10631.044035302441</v>
      </c>
      <c r="AI220" s="173"/>
      <c r="AJ220" s="172">
        <v>57.095200619781465</v>
      </c>
      <c r="AK220" s="173">
        <v>2188.8745053348475</v>
      </c>
      <c r="AL220" s="171">
        <v>0</v>
      </c>
      <c r="AM220" s="172">
        <v>-204.77799999999999</v>
      </c>
      <c r="AN220" s="171">
        <f t="shared" si="72"/>
        <v>12672.235741257069</v>
      </c>
      <c r="AP220" s="171"/>
      <c r="AQ220" s="175">
        <v>9873.5094091192641</v>
      </c>
      <c r="AR220" s="173"/>
      <c r="AS220" s="172">
        <v>-43.898301398472249</v>
      </c>
      <c r="AT220" s="174">
        <v>2329.5086902049047</v>
      </c>
      <c r="AU220" s="171">
        <v>0</v>
      </c>
      <c r="AV220" s="172">
        <v>-214.17599999999999</v>
      </c>
      <c r="AW220" s="171">
        <f t="shared" si="73"/>
        <v>11944.943797925696</v>
      </c>
      <c r="AX220" s="171"/>
      <c r="AY220" s="164">
        <v>9936.7359901424952</v>
      </c>
      <c r="AZ220" s="173"/>
      <c r="BA220" s="164">
        <v>-13.43301873440732</v>
      </c>
      <c r="BB220" s="164">
        <v>2518.5154454562885</v>
      </c>
      <c r="BC220" s="171">
        <v>0</v>
      </c>
      <c r="BD220" s="172">
        <f t="shared" si="74"/>
        <v>-214.17599999999999</v>
      </c>
      <c r="BE220" s="171">
        <f t="shared" si="75"/>
        <v>12227.642416864377</v>
      </c>
      <c r="BF220" s="171"/>
      <c r="BG220" s="164">
        <v>1175.0662736689258</v>
      </c>
      <c r="BH220" s="173">
        <v>43.622901746194948</v>
      </c>
      <c r="BI220" s="173">
        <v>170.46432727272025</v>
      </c>
      <c r="BJ220" s="164">
        <v>804.71874016299353</v>
      </c>
      <c r="BK220" s="171">
        <v>0</v>
      </c>
      <c r="BL220" s="172">
        <f t="shared" si="76"/>
        <v>-214.17599999999999</v>
      </c>
      <c r="BM220" s="171">
        <f t="shared" si="77"/>
        <v>1979.6962428508346</v>
      </c>
      <c r="BN220" s="171"/>
      <c r="BO220" s="164">
        <v>1210.6006023138871</v>
      </c>
      <c r="BP220" s="173">
        <f t="shared" si="78"/>
        <v>43.622901746194948</v>
      </c>
      <c r="BQ220" s="173">
        <v>116.08804638183976</v>
      </c>
      <c r="BR220" s="164">
        <v>826.13966067818114</v>
      </c>
      <c r="BS220" s="171">
        <v>0</v>
      </c>
      <c r="BT220" s="172">
        <f t="shared" si="79"/>
        <v>-214.17599999999999</v>
      </c>
      <c r="BU220" s="171">
        <f t="shared" si="80"/>
        <v>1982.275211120103</v>
      </c>
      <c r="BV220" s="171"/>
      <c r="BW220" s="164">
        <v>1035.189235750021</v>
      </c>
      <c r="BX220" s="173">
        <f t="shared" si="81"/>
        <v>43.622901746194948</v>
      </c>
      <c r="BY220" s="173">
        <v>61.538330703910276</v>
      </c>
      <c r="BZ220" s="164">
        <v>849.67293916007247</v>
      </c>
      <c r="CA220" s="171">
        <v>0</v>
      </c>
      <c r="CB220" s="172">
        <f t="shared" si="82"/>
        <v>-214.17599999999999</v>
      </c>
      <c r="CC220" s="171">
        <f t="shared" si="83"/>
        <v>1775.8474073601988</v>
      </c>
      <c r="CD220" s="213">
        <v>3364</v>
      </c>
      <c r="CE220" s="210">
        <f t="shared" si="84"/>
        <v>3767.0141918124464</v>
      </c>
      <c r="CF220" s="164">
        <f t="shared" si="85"/>
        <v>3550.8156355308251</v>
      </c>
      <c r="CG220" s="164">
        <f t="shared" si="86"/>
        <v>3634.852085869315</v>
      </c>
      <c r="CH220" s="164">
        <f t="shared" si="87"/>
        <v>588.49472141820286</v>
      </c>
      <c r="CI220" s="164">
        <f t="shared" si="88"/>
        <v>589.26135883475115</v>
      </c>
      <c r="CJ220" s="164">
        <f t="shared" si="89"/>
        <v>527.89756461361435</v>
      </c>
      <c r="CK220" s="210">
        <f t="shared" si="90"/>
        <v>-216.19855628162122</v>
      </c>
      <c r="CL220" s="164">
        <f t="shared" si="91"/>
        <v>84.036450338489885</v>
      </c>
      <c r="CM220" s="164">
        <f t="shared" si="92"/>
        <v>-3046.3573644511121</v>
      </c>
      <c r="CN220" s="164">
        <f t="shared" si="93"/>
        <v>0.76663741654829209</v>
      </c>
      <c r="CO220" s="164">
        <f t="shared" si="94"/>
        <v>-61.3637942211368</v>
      </c>
    </row>
    <row r="221" spans="1:93" ht="14.4" x14ac:dyDescent="0.3">
      <c r="A221" s="167">
        <v>683</v>
      </c>
      <c r="B221" s="166" t="s">
        <v>432</v>
      </c>
      <c r="C221" s="171"/>
      <c r="D221" s="171"/>
      <c r="E221" s="171"/>
      <c r="F221" s="171"/>
      <c r="G221" s="171"/>
      <c r="H221" s="171">
        <v>21653</v>
      </c>
      <c r="I221" s="171"/>
      <c r="J221" s="171"/>
      <c r="K221" s="171"/>
      <c r="L221" s="171"/>
      <c r="M221" s="171"/>
      <c r="N221" s="171">
        <v>21529</v>
      </c>
      <c r="O221" s="171"/>
      <c r="P221" s="171"/>
      <c r="Q221" s="171"/>
      <c r="R221" s="171"/>
      <c r="S221" s="171"/>
      <c r="T221" s="171">
        <v>21192</v>
      </c>
      <c r="U221" s="171"/>
      <c r="V221" s="171"/>
      <c r="W221" s="171"/>
      <c r="X221" s="171"/>
      <c r="Y221" s="171"/>
      <c r="Z221" s="171">
        <v>20519</v>
      </c>
      <c r="AA221" s="171"/>
      <c r="AB221" s="171"/>
      <c r="AC221" s="171"/>
      <c r="AD221" s="171"/>
      <c r="AE221" s="171"/>
      <c r="AF221" s="171">
        <v>20680</v>
      </c>
      <c r="AG221" s="171"/>
      <c r="AH221" s="175">
        <v>19723.795459187779</v>
      </c>
      <c r="AI221" s="173"/>
      <c r="AJ221" s="172">
        <v>48.891470862675732</v>
      </c>
      <c r="AK221" s="173">
        <v>2150.5466472039129</v>
      </c>
      <c r="AL221" s="171">
        <v>0</v>
      </c>
      <c r="AM221" s="172">
        <v>142.084</v>
      </c>
      <c r="AN221" s="171">
        <f t="shared" si="72"/>
        <v>22065.317577254365</v>
      </c>
      <c r="AP221" s="171"/>
      <c r="AQ221" s="175">
        <v>18939.316720835854</v>
      </c>
      <c r="AR221" s="173"/>
      <c r="AS221" s="172">
        <v>-37.865729804245134</v>
      </c>
      <c r="AT221" s="174">
        <v>2283.5283712709725</v>
      </c>
      <c r="AU221" s="171">
        <v>0</v>
      </c>
      <c r="AV221" s="172">
        <v>92.712000000000003</v>
      </c>
      <c r="AW221" s="171">
        <f t="shared" si="73"/>
        <v>21277.691362302579</v>
      </c>
      <c r="AX221" s="171"/>
      <c r="AY221" s="164">
        <v>18896.984837494485</v>
      </c>
      <c r="AZ221" s="173"/>
      <c r="BA221" s="164">
        <v>-11.644151286300286</v>
      </c>
      <c r="BB221" s="164">
        <v>2460.604049239143</v>
      </c>
      <c r="BC221" s="171">
        <v>0</v>
      </c>
      <c r="BD221" s="172">
        <f t="shared" si="74"/>
        <v>92.712000000000003</v>
      </c>
      <c r="BE221" s="171">
        <f t="shared" si="75"/>
        <v>21438.656735447326</v>
      </c>
      <c r="BF221" s="171"/>
      <c r="BG221" s="164">
        <v>7381.3273135942554</v>
      </c>
      <c r="BH221" s="173">
        <v>-776.00971719692359</v>
      </c>
      <c r="BI221" s="173">
        <v>-213.51835812886918</v>
      </c>
      <c r="BJ221" s="164">
        <v>781.07219218083196</v>
      </c>
      <c r="BK221" s="171">
        <v>0</v>
      </c>
      <c r="BL221" s="172">
        <f t="shared" si="76"/>
        <v>92.712000000000003</v>
      </c>
      <c r="BM221" s="171">
        <f t="shared" si="77"/>
        <v>7265.5834304492946</v>
      </c>
      <c r="BN221" s="171"/>
      <c r="BO221" s="164">
        <v>7393.9358327454438</v>
      </c>
      <c r="BP221" s="173">
        <f t="shared" si="78"/>
        <v>-776.00971719692359</v>
      </c>
      <c r="BQ221" s="173">
        <v>-162.15977152570281</v>
      </c>
      <c r="BR221" s="164">
        <v>801.31085297320499</v>
      </c>
      <c r="BS221" s="171">
        <v>0</v>
      </c>
      <c r="BT221" s="172">
        <f t="shared" si="79"/>
        <v>92.712000000000003</v>
      </c>
      <c r="BU221" s="171">
        <f t="shared" si="80"/>
        <v>7349.7891969960228</v>
      </c>
      <c r="BV221" s="171"/>
      <c r="BW221" s="164">
        <v>7395.4367232448958</v>
      </c>
      <c r="BX221" s="173">
        <f t="shared" si="81"/>
        <v>-776.00971719692359</v>
      </c>
      <c r="BY221" s="173">
        <v>-110.99256123928018</v>
      </c>
      <c r="BZ221" s="164">
        <v>823.64936955913481</v>
      </c>
      <c r="CA221" s="171">
        <v>0</v>
      </c>
      <c r="CB221" s="172">
        <f t="shared" si="82"/>
        <v>92.712000000000003</v>
      </c>
      <c r="CC221" s="171">
        <f t="shared" si="83"/>
        <v>7424.795814367827</v>
      </c>
      <c r="CD221" s="213">
        <v>3712</v>
      </c>
      <c r="CE221" s="210">
        <f t="shared" si="84"/>
        <v>5944.3204680103354</v>
      </c>
      <c r="CF221" s="164">
        <f t="shared" si="85"/>
        <v>5732.1366816547898</v>
      </c>
      <c r="CG221" s="164">
        <f t="shared" si="86"/>
        <v>5775.5001981269734</v>
      </c>
      <c r="CH221" s="164">
        <f t="shared" si="87"/>
        <v>1957.323122427073</v>
      </c>
      <c r="CI221" s="164">
        <f t="shared" si="88"/>
        <v>1980.0078655700493</v>
      </c>
      <c r="CJ221" s="164">
        <f t="shared" si="89"/>
        <v>2000.2143896465052</v>
      </c>
      <c r="CK221" s="210">
        <f t="shared" si="90"/>
        <v>-212.18378635554564</v>
      </c>
      <c r="CL221" s="164">
        <f t="shared" si="91"/>
        <v>43.363516472183619</v>
      </c>
      <c r="CM221" s="164">
        <f t="shared" si="92"/>
        <v>-3818.1770756999003</v>
      </c>
      <c r="CN221" s="164">
        <f t="shared" si="93"/>
        <v>22.684743142976231</v>
      </c>
      <c r="CO221" s="164">
        <f t="shared" si="94"/>
        <v>20.206524076455935</v>
      </c>
    </row>
    <row r="222" spans="1:93" ht="14.4" x14ac:dyDescent="0.3">
      <c r="A222" s="167">
        <v>684</v>
      </c>
      <c r="B222" s="166" t="s">
        <v>431</v>
      </c>
      <c r="C222" s="171"/>
      <c r="D222" s="171"/>
      <c r="E222" s="171"/>
      <c r="F222" s="171"/>
      <c r="G222" s="171"/>
      <c r="H222" s="171">
        <v>46282</v>
      </c>
      <c r="I222" s="171"/>
      <c r="J222" s="171"/>
      <c r="K222" s="171"/>
      <c r="L222" s="171"/>
      <c r="M222" s="171"/>
      <c r="N222" s="171">
        <v>49147</v>
      </c>
      <c r="O222" s="171"/>
      <c r="P222" s="171"/>
      <c r="Q222" s="171"/>
      <c r="R222" s="171"/>
      <c r="S222" s="171"/>
      <c r="T222" s="171">
        <v>46336</v>
      </c>
      <c r="U222" s="171"/>
      <c r="V222" s="171"/>
      <c r="W222" s="171"/>
      <c r="X222" s="171"/>
      <c r="Y222" s="171"/>
      <c r="Z222" s="171">
        <v>42553</v>
      </c>
      <c r="AA222" s="171"/>
      <c r="AB222" s="171"/>
      <c r="AC222" s="171"/>
      <c r="AD222" s="171"/>
      <c r="AE222" s="171"/>
      <c r="AF222" s="171">
        <v>44390</v>
      </c>
      <c r="AG222" s="171"/>
      <c r="AH222" s="175">
        <v>47817.507280873237</v>
      </c>
      <c r="AI222" s="173"/>
      <c r="AJ222" s="172">
        <v>894.34463937499561</v>
      </c>
      <c r="AK222" s="173">
        <v>19437.105925138687</v>
      </c>
      <c r="AL222" s="171">
        <v>0</v>
      </c>
      <c r="AM222" s="172">
        <v>-1808.7760000000001</v>
      </c>
      <c r="AN222" s="171">
        <f t="shared" si="72"/>
        <v>66340.18184538692</v>
      </c>
      <c r="AP222" s="171"/>
      <c r="AQ222" s="175">
        <v>42610.56809409913</v>
      </c>
      <c r="AR222" s="173"/>
      <c r="AS222" s="172">
        <v>-690.07088085427483</v>
      </c>
      <c r="AT222" s="174">
        <v>20769.70392038146</v>
      </c>
      <c r="AU222" s="171">
        <v>0</v>
      </c>
      <c r="AV222" s="172">
        <v>-1653.691</v>
      </c>
      <c r="AW222" s="171">
        <f t="shared" si="73"/>
        <v>61036.510133626311</v>
      </c>
      <c r="AX222" s="171"/>
      <c r="AY222" s="164">
        <v>44649.229407015744</v>
      </c>
      <c r="AZ222" s="173"/>
      <c r="BA222" s="164">
        <v>-212.63092883446848</v>
      </c>
      <c r="BB222" s="164">
        <v>22536.512600431513</v>
      </c>
      <c r="BC222" s="171">
        <v>0</v>
      </c>
      <c r="BD222" s="172">
        <f t="shared" si="74"/>
        <v>-1653.691</v>
      </c>
      <c r="BE222" s="171">
        <f t="shared" si="75"/>
        <v>65319.420078612784</v>
      </c>
      <c r="BF222" s="171"/>
      <c r="BG222" s="164">
        <v>7215.7148335417187</v>
      </c>
      <c r="BH222" s="173">
        <v>3425.3417343013348</v>
      </c>
      <c r="BI222" s="173">
        <v>4334.7557306840572</v>
      </c>
      <c r="BJ222" s="164">
        <v>7046.3171163220368</v>
      </c>
      <c r="BK222" s="171">
        <v>0</v>
      </c>
      <c r="BL222" s="172">
        <f t="shared" si="76"/>
        <v>-1653.691</v>
      </c>
      <c r="BM222" s="171">
        <f t="shared" si="77"/>
        <v>20368.438414849148</v>
      </c>
      <c r="BN222" s="171"/>
      <c r="BO222" s="164">
        <v>7901.3088298520825</v>
      </c>
      <c r="BP222" s="173">
        <f t="shared" si="78"/>
        <v>3425.3417343013348</v>
      </c>
      <c r="BQ222" s="173">
        <v>3703.7063828897722</v>
      </c>
      <c r="BR222" s="164">
        <v>7247.8441894307207</v>
      </c>
      <c r="BS222" s="171">
        <v>0</v>
      </c>
      <c r="BT222" s="172">
        <f t="shared" si="79"/>
        <v>-1653.691</v>
      </c>
      <c r="BU222" s="171">
        <f t="shared" si="80"/>
        <v>20624.510136473909</v>
      </c>
      <c r="BV222" s="171"/>
      <c r="BW222" s="164">
        <v>8656.1846068378181</v>
      </c>
      <c r="BX222" s="173">
        <f t="shared" si="81"/>
        <v>3425.3417343013348</v>
      </c>
      <c r="BY222" s="173">
        <v>3070.6442841780104</v>
      </c>
      <c r="BZ222" s="164">
        <v>7475.4062799497397</v>
      </c>
      <c r="CA222" s="171">
        <v>0</v>
      </c>
      <c r="CB222" s="172">
        <f t="shared" si="82"/>
        <v>-1653.691</v>
      </c>
      <c r="CC222" s="171">
        <f t="shared" si="83"/>
        <v>20973.885905266903</v>
      </c>
      <c r="CD222" s="213">
        <v>39040</v>
      </c>
      <c r="CE222" s="210">
        <f t="shared" si="84"/>
        <v>1699.2874448101159</v>
      </c>
      <c r="CF222" s="164">
        <f t="shared" si="85"/>
        <v>1563.4351980949364</v>
      </c>
      <c r="CG222" s="164">
        <f t="shared" si="86"/>
        <v>1673.140883161188</v>
      </c>
      <c r="CH222" s="164">
        <f t="shared" si="87"/>
        <v>521.73254136396383</v>
      </c>
      <c r="CI222" s="164">
        <f t="shared" si="88"/>
        <v>528.29175554492599</v>
      </c>
      <c r="CJ222" s="164">
        <f t="shared" si="89"/>
        <v>537.2409299504842</v>
      </c>
      <c r="CK222" s="210">
        <f t="shared" si="90"/>
        <v>-135.85224671517949</v>
      </c>
      <c r="CL222" s="164">
        <f t="shared" si="91"/>
        <v>109.70568506625159</v>
      </c>
      <c r="CM222" s="164">
        <f t="shared" si="92"/>
        <v>-1151.4083417972242</v>
      </c>
      <c r="CN222" s="164">
        <f t="shared" si="93"/>
        <v>6.559214180962158</v>
      </c>
      <c r="CO222" s="164">
        <f t="shared" si="94"/>
        <v>8.9491744055582103</v>
      </c>
    </row>
    <row r="223" spans="1:93" ht="14.4" x14ac:dyDescent="0.3">
      <c r="A223" s="167">
        <v>686</v>
      </c>
      <c r="B223" s="166" t="s">
        <v>430</v>
      </c>
      <c r="C223" s="171"/>
      <c r="D223" s="171"/>
      <c r="E223" s="171"/>
      <c r="F223" s="171"/>
      <c r="G223" s="171"/>
      <c r="H223" s="171">
        <v>12832</v>
      </c>
      <c r="I223" s="171"/>
      <c r="J223" s="171"/>
      <c r="K223" s="171"/>
      <c r="L223" s="171"/>
      <c r="M223" s="171"/>
      <c r="N223" s="171">
        <v>12980</v>
      </c>
      <c r="O223" s="171"/>
      <c r="P223" s="171"/>
      <c r="Q223" s="171"/>
      <c r="R223" s="171"/>
      <c r="S223" s="171"/>
      <c r="T223" s="171">
        <v>12663</v>
      </c>
      <c r="U223" s="171"/>
      <c r="V223" s="171"/>
      <c r="W223" s="171"/>
      <c r="X223" s="171"/>
      <c r="Y223" s="171"/>
      <c r="Z223" s="171">
        <v>12132</v>
      </c>
      <c r="AA223" s="171"/>
      <c r="AB223" s="171"/>
      <c r="AC223" s="171"/>
      <c r="AD223" s="171"/>
      <c r="AE223" s="171"/>
      <c r="AF223" s="171">
        <v>11663</v>
      </c>
      <c r="AG223" s="171"/>
      <c r="AH223" s="175">
        <v>10999.819897941577</v>
      </c>
      <c r="AI223" s="173"/>
      <c r="AJ223" s="172">
        <v>51.948792257000555</v>
      </c>
      <c r="AK223" s="173">
        <v>1848.4060019088251</v>
      </c>
      <c r="AL223" s="171">
        <v>0</v>
      </c>
      <c r="AM223" s="172">
        <v>142.667</v>
      </c>
      <c r="AN223" s="171">
        <f t="shared" si="72"/>
        <v>13042.841692107402</v>
      </c>
      <c r="AP223" s="171"/>
      <c r="AQ223" s="175">
        <v>10578.123630910597</v>
      </c>
      <c r="AR223" s="173"/>
      <c r="AS223" s="172">
        <v>-40.175590004164626</v>
      </c>
      <c r="AT223" s="174">
        <v>1964.7837512333772</v>
      </c>
      <c r="AU223" s="171">
        <v>0</v>
      </c>
      <c r="AV223" s="172">
        <v>-57.790999999999997</v>
      </c>
      <c r="AW223" s="171">
        <f t="shared" si="73"/>
        <v>12444.940792139811</v>
      </c>
      <c r="AX223" s="171"/>
      <c r="AY223" s="164">
        <v>10845.704050846647</v>
      </c>
      <c r="AZ223" s="173"/>
      <c r="BA223" s="164">
        <v>-12.336712143067171</v>
      </c>
      <c r="BB223" s="164">
        <v>2125.3211107130765</v>
      </c>
      <c r="BC223" s="171">
        <v>0</v>
      </c>
      <c r="BD223" s="172">
        <f t="shared" si="74"/>
        <v>-57.790999999999997</v>
      </c>
      <c r="BE223" s="171">
        <f t="shared" si="75"/>
        <v>12900.897449416656</v>
      </c>
      <c r="BF223" s="171"/>
      <c r="BG223" s="164">
        <v>1751.5565997323222</v>
      </c>
      <c r="BH223" s="173">
        <v>-309.56085379312685</v>
      </c>
      <c r="BI223" s="173">
        <v>-319.23538376931407</v>
      </c>
      <c r="BJ223" s="164">
        <v>686.22155462439355</v>
      </c>
      <c r="BK223" s="171">
        <v>0</v>
      </c>
      <c r="BL223" s="172">
        <f t="shared" si="76"/>
        <v>-57.790999999999997</v>
      </c>
      <c r="BM223" s="171">
        <f t="shared" si="77"/>
        <v>1751.1909167942749</v>
      </c>
      <c r="BN223" s="171"/>
      <c r="BO223" s="164">
        <v>1670.4908348760378</v>
      </c>
      <c r="BP223" s="173">
        <f t="shared" si="78"/>
        <v>-309.56085379312685</v>
      </c>
      <c r="BQ223" s="173">
        <v>-276.99460658734563</v>
      </c>
      <c r="BR223" s="164">
        <v>703.70985030526663</v>
      </c>
      <c r="BS223" s="171">
        <v>0</v>
      </c>
      <c r="BT223" s="172">
        <f t="shared" si="79"/>
        <v>-57.790999999999997</v>
      </c>
      <c r="BU223" s="171">
        <f t="shared" si="80"/>
        <v>1729.8542248008318</v>
      </c>
      <c r="BV223" s="171"/>
      <c r="BW223" s="164">
        <v>1581.456437560362</v>
      </c>
      <c r="BX223" s="173">
        <f t="shared" si="81"/>
        <v>-309.56085379312685</v>
      </c>
      <c r="BY223" s="173">
        <v>-234.91123023916452</v>
      </c>
      <c r="BZ223" s="164">
        <v>723.17702617260159</v>
      </c>
      <c r="CA223" s="171">
        <v>0</v>
      </c>
      <c r="CB223" s="172">
        <f t="shared" si="82"/>
        <v>-57.790999999999997</v>
      </c>
      <c r="CC223" s="171">
        <f t="shared" si="83"/>
        <v>1702.3703797006722</v>
      </c>
      <c r="CD223" s="213">
        <v>3053</v>
      </c>
      <c r="CE223" s="210">
        <f t="shared" si="84"/>
        <v>4272.1394340345241</v>
      </c>
      <c r="CF223" s="164">
        <f t="shared" si="85"/>
        <v>4076.2989820307275</v>
      </c>
      <c r="CG223" s="164">
        <f t="shared" si="86"/>
        <v>4225.6460692488226</v>
      </c>
      <c r="CH223" s="164">
        <f t="shared" si="87"/>
        <v>573.5967627888225</v>
      </c>
      <c r="CI223" s="164">
        <f t="shared" si="88"/>
        <v>566.60800026230982</v>
      </c>
      <c r="CJ223" s="164">
        <f t="shared" si="89"/>
        <v>557.6057581725097</v>
      </c>
      <c r="CK223" s="210">
        <f t="shared" si="90"/>
        <v>-195.8404520037966</v>
      </c>
      <c r="CL223" s="164">
        <f t="shared" si="91"/>
        <v>149.34708721809511</v>
      </c>
      <c r="CM223" s="164">
        <f t="shared" si="92"/>
        <v>-3652.04930646</v>
      </c>
      <c r="CN223" s="164">
        <f t="shared" si="93"/>
        <v>-6.9887625265126871</v>
      </c>
      <c r="CO223" s="164">
        <f t="shared" si="94"/>
        <v>-9.0022420898001201</v>
      </c>
    </row>
    <row r="224" spans="1:93" ht="14.4" x14ac:dyDescent="0.3">
      <c r="A224" s="167">
        <v>687</v>
      </c>
      <c r="B224" s="166" t="s">
        <v>429</v>
      </c>
      <c r="C224" s="171"/>
      <c r="D224" s="171"/>
      <c r="E224" s="171"/>
      <c r="F224" s="171"/>
      <c r="G224" s="171"/>
      <c r="H224" s="171">
        <v>8358</v>
      </c>
      <c r="I224" s="171"/>
      <c r="J224" s="171"/>
      <c r="K224" s="171"/>
      <c r="L224" s="171"/>
      <c r="M224" s="171"/>
      <c r="N224" s="171">
        <v>8548</v>
      </c>
      <c r="O224" s="171"/>
      <c r="P224" s="171"/>
      <c r="Q224" s="171"/>
      <c r="R224" s="171"/>
      <c r="S224" s="171"/>
      <c r="T224" s="171">
        <v>8267</v>
      </c>
      <c r="U224" s="171"/>
      <c r="V224" s="171"/>
      <c r="W224" s="171"/>
      <c r="X224" s="171"/>
      <c r="Y224" s="171"/>
      <c r="Z224" s="171">
        <v>8333</v>
      </c>
      <c r="AA224" s="171"/>
      <c r="AB224" s="171"/>
      <c r="AC224" s="171"/>
      <c r="AD224" s="171"/>
      <c r="AE224" s="171"/>
      <c r="AF224" s="171">
        <v>7967</v>
      </c>
      <c r="AG224" s="171"/>
      <c r="AH224" s="175">
        <v>7639.3457066267438</v>
      </c>
      <c r="AI224" s="173"/>
      <c r="AJ224" s="172">
        <v>27.662757689673054</v>
      </c>
      <c r="AK224" s="173">
        <v>1074.6012975341177</v>
      </c>
      <c r="AL224" s="171">
        <v>0</v>
      </c>
      <c r="AM224" s="172">
        <v>77.277000000000001</v>
      </c>
      <c r="AN224" s="171">
        <f t="shared" si="72"/>
        <v>8818.8867618505337</v>
      </c>
      <c r="AP224" s="171"/>
      <c r="AQ224" s="175">
        <v>7450.1172362300513</v>
      </c>
      <c r="AR224" s="173"/>
      <c r="AS224" s="172">
        <v>-20.490691152879254</v>
      </c>
      <c r="AT224" s="174">
        <v>1138.4413526217952</v>
      </c>
      <c r="AU224" s="171">
        <v>0</v>
      </c>
      <c r="AV224" s="172">
        <v>86.975999999999999</v>
      </c>
      <c r="AW224" s="171">
        <f t="shared" si="73"/>
        <v>8655.0438976989681</v>
      </c>
      <c r="AX224" s="171"/>
      <c r="AY224" s="164">
        <v>7008.0342319608681</v>
      </c>
      <c r="AZ224" s="173"/>
      <c r="BA224" s="164">
        <v>-6.1204152384489694</v>
      </c>
      <c r="BB224" s="164">
        <v>1227.7815465456806</v>
      </c>
      <c r="BC224" s="171">
        <v>0</v>
      </c>
      <c r="BD224" s="172">
        <f t="shared" si="74"/>
        <v>86.975999999999999</v>
      </c>
      <c r="BE224" s="171">
        <f t="shared" si="75"/>
        <v>8316.6713632681003</v>
      </c>
      <c r="BF224" s="171"/>
      <c r="BG224" s="164">
        <v>849.05717489503536</v>
      </c>
      <c r="BH224" s="173">
        <v>-392.89307402692418</v>
      </c>
      <c r="BI224" s="173">
        <v>-401.20478748843357</v>
      </c>
      <c r="BJ224" s="164">
        <v>397.83326530488114</v>
      </c>
      <c r="BK224" s="171">
        <v>0</v>
      </c>
      <c r="BL224" s="172">
        <f t="shared" si="76"/>
        <v>86.975999999999999</v>
      </c>
      <c r="BM224" s="171">
        <f t="shared" si="77"/>
        <v>539.76857868455875</v>
      </c>
      <c r="BN224" s="171"/>
      <c r="BO224" s="164">
        <v>1107.4138102091645</v>
      </c>
      <c r="BP224" s="173">
        <f t="shared" si="78"/>
        <v>-392.89307402692418</v>
      </c>
      <c r="BQ224" s="173">
        <v>-379.60706289588444</v>
      </c>
      <c r="BR224" s="164">
        <v>407.52431305938472</v>
      </c>
      <c r="BS224" s="171">
        <v>0</v>
      </c>
      <c r="BT224" s="172">
        <f t="shared" si="79"/>
        <v>86.975999999999999</v>
      </c>
      <c r="BU224" s="171">
        <f t="shared" si="80"/>
        <v>829.41398634574057</v>
      </c>
      <c r="BV224" s="171"/>
      <c r="BW224" s="164">
        <v>1064.2626251822244</v>
      </c>
      <c r="BX224" s="173">
        <f t="shared" si="81"/>
        <v>-392.89307402692418</v>
      </c>
      <c r="BY224" s="173">
        <v>-358.08981740636239</v>
      </c>
      <c r="BZ224" s="164">
        <v>418.11348598143297</v>
      </c>
      <c r="CA224" s="171">
        <v>0</v>
      </c>
      <c r="CB224" s="172">
        <f t="shared" si="82"/>
        <v>86.975999999999999</v>
      </c>
      <c r="CC224" s="171">
        <f t="shared" si="83"/>
        <v>818.36921973037079</v>
      </c>
      <c r="CD224" s="213">
        <v>1561</v>
      </c>
      <c r="CE224" s="210">
        <f t="shared" si="84"/>
        <v>5649.5110582002144</v>
      </c>
      <c r="CF224" s="164">
        <f t="shared" si="85"/>
        <v>5544.5508633561622</v>
      </c>
      <c r="CG224" s="164">
        <f t="shared" si="86"/>
        <v>5327.7843454632293</v>
      </c>
      <c r="CH224" s="164">
        <f t="shared" si="87"/>
        <v>345.78384284725098</v>
      </c>
      <c r="CI224" s="164">
        <f t="shared" si="88"/>
        <v>531.33503289285113</v>
      </c>
      <c r="CJ224" s="164">
        <f t="shared" si="89"/>
        <v>524.25958983367764</v>
      </c>
      <c r="CK224" s="210">
        <f t="shared" si="90"/>
        <v>-104.96019484405224</v>
      </c>
      <c r="CL224" s="164">
        <f t="shared" si="91"/>
        <v>-216.76651789293282</v>
      </c>
      <c r="CM224" s="164">
        <f t="shared" si="92"/>
        <v>-4982.0005026159779</v>
      </c>
      <c r="CN224" s="164">
        <f t="shared" si="93"/>
        <v>185.55119004560015</v>
      </c>
      <c r="CO224" s="164">
        <f t="shared" si="94"/>
        <v>-7.0754430591734945</v>
      </c>
    </row>
    <row r="225" spans="1:93" ht="14.4" x14ac:dyDescent="0.3">
      <c r="A225" s="167">
        <v>689</v>
      </c>
      <c r="B225" s="166" t="s">
        <v>428</v>
      </c>
      <c r="C225" s="171"/>
      <c r="D225" s="171"/>
      <c r="E225" s="171"/>
      <c r="F225" s="171"/>
      <c r="G225" s="171"/>
      <c r="H225" s="171">
        <v>12218</v>
      </c>
      <c r="I225" s="171"/>
      <c r="J225" s="171"/>
      <c r="K225" s="171"/>
      <c r="L225" s="171"/>
      <c r="M225" s="171"/>
      <c r="N225" s="171">
        <v>12327</v>
      </c>
      <c r="O225" s="171"/>
      <c r="P225" s="171"/>
      <c r="Q225" s="171"/>
      <c r="R225" s="171"/>
      <c r="S225" s="171"/>
      <c r="T225" s="171">
        <v>11539</v>
      </c>
      <c r="U225" s="171"/>
      <c r="V225" s="171"/>
      <c r="W225" s="171"/>
      <c r="X225" s="171"/>
      <c r="Y225" s="171"/>
      <c r="Z225" s="171">
        <v>10645</v>
      </c>
      <c r="AA225" s="171"/>
      <c r="AB225" s="171"/>
      <c r="AC225" s="171"/>
      <c r="AD225" s="171"/>
      <c r="AE225" s="171"/>
      <c r="AF225" s="171">
        <v>10188</v>
      </c>
      <c r="AG225" s="171"/>
      <c r="AH225" s="175">
        <v>9517.246811964822</v>
      </c>
      <c r="AI225" s="173"/>
      <c r="AJ225" s="172">
        <v>59.898621360605809</v>
      </c>
      <c r="AK225" s="173">
        <v>1690.484993876051</v>
      </c>
      <c r="AL225" s="171">
        <v>0</v>
      </c>
      <c r="AM225" s="172">
        <v>-482.85500000000002</v>
      </c>
      <c r="AN225" s="171">
        <f t="shared" si="72"/>
        <v>10784.775427201479</v>
      </c>
      <c r="AP225" s="171"/>
      <c r="AQ225" s="175">
        <v>8861.252528867517</v>
      </c>
      <c r="AR225" s="173"/>
      <c r="AS225" s="172">
        <v>-45.864466240654551</v>
      </c>
      <c r="AT225" s="174">
        <v>1786.338884973271</v>
      </c>
      <c r="AU225" s="171">
        <v>0</v>
      </c>
      <c r="AV225" s="172">
        <v>-325.94400000000002</v>
      </c>
      <c r="AW225" s="171">
        <f t="shared" si="73"/>
        <v>10275.782947600133</v>
      </c>
      <c r="AX225" s="171"/>
      <c r="AY225" s="164">
        <v>9585.9300694443591</v>
      </c>
      <c r="AZ225" s="173"/>
      <c r="BA225" s="164">
        <v>-14.041791396354341</v>
      </c>
      <c r="BB225" s="164">
        <v>1928.7922260519847</v>
      </c>
      <c r="BC225" s="171">
        <v>0</v>
      </c>
      <c r="BD225" s="172">
        <f t="shared" si="74"/>
        <v>-325.94400000000002</v>
      </c>
      <c r="BE225" s="171">
        <f t="shared" si="75"/>
        <v>11174.73650409999</v>
      </c>
      <c r="BF225" s="171"/>
      <c r="BG225" s="164">
        <v>-23.999828120062244</v>
      </c>
      <c r="BH225" s="173">
        <v>1094.1136685539686</v>
      </c>
      <c r="BI225" s="173">
        <v>775.48909414293098</v>
      </c>
      <c r="BJ225" s="164">
        <v>614.77371462312965</v>
      </c>
      <c r="BK225" s="171">
        <v>0</v>
      </c>
      <c r="BL225" s="172">
        <f t="shared" si="76"/>
        <v>-325.94400000000002</v>
      </c>
      <c r="BM225" s="171">
        <f t="shared" si="77"/>
        <v>2134.4326491999673</v>
      </c>
      <c r="BN225" s="171"/>
      <c r="BO225" s="164">
        <v>44.430503822803495</v>
      </c>
      <c r="BP225" s="173">
        <f t="shared" si="78"/>
        <v>1094.1136685539686</v>
      </c>
      <c r="BQ225" s="173">
        <v>724.63660315520497</v>
      </c>
      <c r="BR225" s="164">
        <v>629.00144485663805</v>
      </c>
      <c r="BS225" s="171">
        <v>0</v>
      </c>
      <c r="BT225" s="172">
        <f t="shared" si="79"/>
        <v>-325.94400000000002</v>
      </c>
      <c r="BU225" s="171">
        <f t="shared" si="80"/>
        <v>2166.238220388615</v>
      </c>
      <c r="BV225" s="171"/>
      <c r="BW225" s="164">
        <v>23.666322126661544</v>
      </c>
      <c r="BX225" s="173">
        <f t="shared" si="81"/>
        <v>1094.1136685539686</v>
      </c>
      <c r="BY225" s="173">
        <v>673.62191661454926</v>
      </c>
      <c r="BZ225" s="164">
        <v>645.48096769859876</v>
      </c>
      <c r="CA225" s="171">
        <v>0</v>
      </c>
      <c r="CB225" s="172">
        <f t="shared" si="82"/>
        <v>-325.94400000000002</v>
      </c>
      <c r="CC225" s="171">
        <f t="shared" si="83"/>
        <v>2110.9388749937784</v>
      </c>
      <c r="CD225" s="213">
        <v>3146</v>
      </c>
      <c r="CE225" s="210">
        <f t="shared" si="84"/>
        <v>3428.0913627468149</v>
      </c>
      <c r="CF225" s="164">
        <f t="shared" si="85"/>
        <v>3266.3010005086248</v>
      </c>
      <c r="CG225" s="164">
        <f t="shared" si="86"/>
        <v>3552.0459326446253</v>
      </c>
      <c r="CH225" s="164">
        <f t="shared" si="87"/>
        <v>678.45920190717334</v>
      </c>
      <c r="CI225" s="164">
        <f t="shared" si="88"/>
        <v>688.56904653166407</v>
      </c>
      <c r="CJ225" s="164">
        <f t="shared" si="89"/>
        <v>670.99137793826389</v>
      </c>
      <c r="CK225" s="210">
        <f t="shared" si="90"/>
        <v>-161.79036223819003</v>
      </c>
      <c r="CL225" s="164">
        <f t="shared" si="91"/>
        <v>285.74493213600044</v>
      </c>
      <c r="CM225" s="164">
        <f t="shared" si="92"/>
        <v>-2873.5867307374519</v>
      </c>
      <c r="CN225" s="164">
        <f t="shared" si="93"/>
        <v>10.109844624490734</v>
      </c>
      <c r="CO225" s="164">
        <f t="shared" si="94"/>
        <v>-17.577668593400176</v>
      </c>
    </row>
    <row r="226" spans="1:93" ht="14.4" x14ac:dyDescent="0.3">
      <c r="A226" s="167">
        <v>691</v>
      </c>
      <c r="B226" s="166" t="s">
        <v>427</v>
      </c>
      <c r="C226" s="171"/>
      <c r="D226" s="171"/>
      <c r="E226" s="171"/>
      <c r="F226" s="171"/>
      <c r="G226" s="171"/>
      <c r="H226" s="171">
        <v>10420</v>
      </c>
      <c r="I226" s="171"/>
      <c r="J226" s="171"/>
      <c r="K226" s="171"/>
      <c r="L226" s="171"/>
      <c r="M226" s="171"/>
      <c r="N226" s="171">
        <v>10551</v>
      </c>
      <c r="O226" s="171"/>
      <c r="P226" s="171"/>
      <c r="Q226" s="171"/>
      <c r="R226" s="171"/>
      <c r="S226" s="171"/>
      <c r="T226" s="171">
        <v>10982</v>
      </c>
      <c r="U226" s="171"/>
      <c r="V226" s="171"/>
      <c r="W226" s="171"/>
      <c r="X226" s="171"/>
      <c r="Y226" s="171"/>
      <c r="Z226" s="171">
        <v>10731</v>
      </c>
      <c r="AA226" s="171"/>
      <c r="AB226" s="171"/>
      <c r="AC226" s="171"/>
      <c r="AD226" s="171"/>
      <c r="AE226" s="171"/>
      <c r="AF226" s="171">
        <v>11256</v>
      </c>
      <c r="AG226" s="171"/>
      <c r="AH226" s="175">
        <v>10374.994524769063</v>
      </c>
      <c r="AI226" s="173"/>
      <c r="AJ226" s="172">
        <v>39.69295091220517</v>
      </c>
      <c r="AK226" s="173">
        <v>1624.5831932944729</v>
      </c>
      <c r="AL226" s="171">
        <v>375</v>
      </c>
      <c r="AM226" s="172">
        <v>-116.02800000000001</v>
      </c>
      <c r="AN226" s="171">
        <f t="shared" si="72"/>
        <v>12298.242668975741</v>
      </c>
      <c r="AP226" s="171"/>
      <c r="AQ226" s="175">
        <v>10230.958010560973</v>
      </c>
      <c r="AR226" s="173"/>
      <c r="AS226" s="172">
        <v>-30.864903449732356</v>
      </c>
      <c r="AT226" s="174">
        <v>1724.3093749622312</v>
      </c>
      <c r="AU226" s="171">
        <v>0</v>
      </c>
      <c r="AV226" s="172">
        <v>-96.287000000000006</v>
      </c>
      <c r="AW226" s="171">
        <f t="shared" si="73"/>
        <v>11828.115482073472</v>
      </c>
      <c r="AX226" s="171"/>
      <c r="AY226" s="164">
        <v>10822.101052181264</v>
      </c>
      <c r="AZ226" s="173"/>
      <c r="BA226" s="164">
        <v>-9.5306604024537158</v>
      </c>
      <c r="BB226" s="164">
        <v>1853.9245921503748</v>
      </c>
      <c r="BC226" s="171">
        <v>0</v>
      </c>
      <c r="BD226" s="172">
        <f t="shared" si="74"/>
        <v>-96.287000000000006</v>
      </c>
      <c r="BE226" s="171">
        <f t="shared" si="75"/>
        <v>12570.207983929186</v>
      </c>
      <c r="BF226" s="171"/>
      <c r="BG226" s="164">
        <v>3411.7569106773867</v>
      </c>
      <c r="BH226" s="173">
        <v>-55.317261483303263</v>
      </c>
      <c r="BI226" s="173">
        <v>-345.6064633747759</v>
      </c>
      <c r="BJ226" s="164">
        <v>583.05409328459064</v>
      </c>
      <c r="BK226" s="171">
        <v>0</v>
      </c>
      <c r="BL226" s="172">
        <f t="shared" si="76"/>
        <v>-96.287000000000006</v>
      </c>
      <c r="BM226" s="171">
        <f t="shared" si="77"/>
        <v>3497.6002791038982</v>
      </c>
      <c r="BN226" s="171"/>
      <c r="BO226" s="164">
        <v>3362.8226783754176</v>
      </c>
      <c r="BP226" s="173">
        <f t="shared" si="78"/>
        <v>-55.317261483303263</v>
      </c>
      <c r="BQ226" s="173">
        <v>-308.11137455619274</v>
      </c>
      <c r="BR226" s="164">
        <v>597.87739900689201</v>
      </c>
      <c r="BS226" s="171">
        <v>0</v>
      </c>
      <c r="BT226" s="172">
        <f t="shared" si="79"/>
        <v>-96.287000000000006</v>
      </c>
      <c r="BU226" s="171">
        <f t="shared" si="80"/>
        <v>3500.9844413428136</v>
      </c>
      <c r="BV226" s="171"/>
      <c r="BW226" s="164">
        <v>3191.2717090283763</v>
      </c>
      <c r="BX226" s="173">
        <f t="shared" si="81"/>
        <v>-55.317261483303263</v>
      </c>
      <c r="BY226" s="173">
        <v>-270.75600282230124</v>
      </c>
      <c r="BZ226" s="164">
        <v>614.22482758461865</v>
      </c>
      <c r="CA226" s="171">
        <v>0</v>
      </c>
      <c r="CB226" s="172">
        <f t="shared" si="82"/>
        <v>-96.287000000000006</v>
      </c>
      <c r="CC226" s="171">
        <f t="shared" si="83"/>
        <v>3383.1362723073908</v>
      </c>
      <c r="CD226" s="213">
        <v>2710</v>
      </c>
      <c r="CE226" s="210">
        <f t="shared" si="84"/>
        <v>4538.0969258213063</v>
      </c>
      <c r="CF226" s="164">
        <f t="shared" si="85"/>
        <v>4364.6182590677017</v>
      </c>
      <c r="CG226" s="164">
        <f t="shared" si="86"/>
        <v>4638.453130601175</v>
      </c>
      <c r="CH226" s="164">
        <f t="shared" si="87"/>
        <v>1290.627409263431</v>
      </c>
      <c r="CI226" s="164">
        <f t="shared" si="88"/>
        <v>1291.8761776172744</v>
      </c>
      <c r="CJ226" s="164">
        <f t="shared" si="89"/>
        <v>1248.389768379111</v>
      </c>
      <c r="CK226" s="210">
        <f t="shared" si="90"/>
        <v>-173.47866675360456</v>
      </c>
      <c r="CL226" s="164">
        <f t="shared" si="91"/>
        <v>273.83487153347323</v>
      </c>
      <c r="CM226" s="164">
        <f t="shared" si="92"/>
        <v>-3347.8257213377437</v>
      </c>
      <c r="CN226" s="164">
        <f t="shared" si="93"/>
        <v>1.2487683538433885</v>
      </c>
      <c r="CO226" s="164">
        <f t="shared" si="94"/>
        <v>-43.486409238163333</v>
      </c>
    </row>
    <row r="227" spans="1:93" ht="14.4" x14ac:dyDescent="0.3">
      <c r="A227" s="167">
        <v>694</v>
      </c>
      <c r="B227" s="166" t="s">
        <v>426</v>
      </c>
      <c r="C227" s="171"/>
      <c r="D227" s="171"/>
      <c r="E227" s="171"/>
      <c r="F227" s="171"/>
      <c r="G227" s="171"/>
      <c r="H227" s="171">
        <v>35038</v>
      </c>
      <c r="I227" s="171"/>
      <c r="J227" s="171"/>
      <c r="K227" s="171"/>
      <c r="L227" s="171"/>
      <c r="M227" s="171"/>
      <c r="N227" s="171">
        <v>35755</v>
      </c>
      <c r="O227" s="171"/>
      <c r="P227" s="171"/>
      <c r="Q227" s="171"/>
      <c r="R227" s="171"/>
      <c r="S227" s="171"/>
      <c r="T227" s="171">
        <v>35720</v>
      </c>
      <c r="U227" s="171"/>
      <c r="V227" s="171"/>
      <c r="W227" s="171"/>
      <c r="X227" s="171"/>
      <c r="Y227" s="171"/>
      <c r="Z227" s="171">
        <v>35272</v>
      </c>
      <c r="AA227" s="171"/>
      <c r="AB227" s="171"/>
      <c r="AC227" s="171"/>
      <c r="AD227" s="171"/>
      <c r="AE227" s="171"/>
      <c r="AF227" s="171">
        <v>35957</v>
      </c>
      <c r="AG227" s="171"/>
      <c r="AH227" s="175">
        <v>36755.827188116607</v>
      </c>
      <c r="AI227" s="173"/>
      <c r="AJ227" s="172">
        <v>598.31576806771614</v>
      </c>
      <c r="AK227" s="173">
        <v>11169.722905221317</v>
      </c>
      <c r="AL227" s="171">
        <v>0</v>
      </c>
      <c r="AM227" s="172">
        <v>-719.202</v>
      </c>
      <c r="AN227" s="171">
        <f t="shared" si="72"/>
        <v>47804.663861405643</v>
      </c>
      <c r="AP227" s="171"/>
      <c r="AQ227" s="175">
        <v>33393.559109404836</v>
      </c>
      <c r="AR227" s="173"/>
      <c r="AS227" s="172">
        <v>-463.91984502702769</v>
      </c>
      <c r="AT227" s="174">
        <v>12062.896085807011</v>
      </c>
      <c r="AU227" s="171">
        <v>0</v>
      </c>
      <c r="AV227" s="172">
        <v>-1856.7380000000001</v>
      </c>
      <c r="AW227" s="171">
        <f t="shared" si="73"/>
        <v>43135.797350184825</v>
      </c>
      <c r="AX227" s="171"/>
      <c r="AY227" s="164">
        <v>35529.875310623269</v>
      </c>
      <c r="AZ227" s="173"/>
      <c r="BA227" s="164">
        <v>-143.02696065502832</v>
      </c>
      <c r="BB227" s="164">
        <v>13212.872897890553</v>
      </c>
      <c r="BC227" s="171">
        <v>0</v>
      </c>
      <c r="BD227" s="172">
        <f t="shared" si="74"/>
        <v>-1856.7380000000001</v>
      </c>
      <c r="BE227" s="171">
        <f t="shared" si="75"/>
        <v>46742.983247858792</v>
      </c>
      <c r="BF227" s="171"/>
      <c r="BG227" s="164">
        <v>8555.749238137154</v>
      </c>
      <c r="BH227" s="173">
        <v>7.1503067617226295</v>
      </c>
      <c r="BI227" s="173">
        <v>1683.8715960449513</v>
      </c>
      <c r="BJ227" s="164">
        <v>4182.6115510288573</v>
      </c>
      <c r="BK227" s="171">
        <v>0</v>
      </c>
      <c r="BL227" s="172">
        <f t="shared" si="76"/>
        <v>-1856.7380000000001</v>
      </c>
      <c r="BM227" s="171">
        <f t="shared" si="77"/>
        <v>12572.644691972686</v>
      </c>
      <c r="BN227" s="171"/>
      <c r="BO227" s="164">
        <v>7923.2201165358128</v>
      </c>
      <c r="BP227" s="173">
        <f t="shared" si="78"/>
        <v>7.1503067617226295</v>
      </c>
      <c r="BQ227" s="173">
        <v>1219.7981643038161</v>
      </c>
      <c r="BR227" s="164">
        <v>4315.3940882036459</v>
      </c>
      <c r="BS227" s="171">
        <v>0</v>
      </c>
      <c r="BT227" s="172">
        <f t="shared" si="79"/>
        <v>-1856.7380000000001</v>
      </c>
      <c r="BU227" s="171">
        <f t="shared" si="80"/>
        <v>11608.824675804997</v>
      </c>
      <c r="BV227" s="171"/>
      <c r="BW227" s="164">
        <v>7596.2682009463233</v>
      </c>
      <c r="BX227" s="173">
        <f t="shared" si="81"/>
        <v>7.1503067617226295</v>
      </c>
      <c r="BY227" s="173">
        <v>754.24455636286632</v>
      </c>
      <c r="BZ227" s="164">
        <v>4465.3706322159842</v>
      </c>
      <c r="CA227" s="171">
        <v>0</v>
      </c>
      <c r="CB227" s="172">
        <f t="shared" si="82"/>
        <v>-1856.7380000000001</v>
      </c>
      <c r="CC227" s="171">
        <f t="shared" si="83"/>
        <v>10966.295696286898</v>
      </c>
      <c r="CD227" s="213">
        <v>28710</v>
      </c>
      <c r="CE227" s="210">
        <f t="shared" si="84"/>
        <v>1665.0875604808652</v>
      </c>
      <c r="CF227" s="164">
        <f t="shared" si="85"/>
        <v>1502.4659474115231</v>
      </c>
      <c r="CG227" s="164">
        <f t="shared" si="86"/>
        <v>1628.1080894412676</v>
      </c>
      <c r="CH227" s="164">
        <f t="shared" si="87"/>
        <v>437.91865872423148</v>
      </c>
      <c r="CI227" s="164">
        <f t="shared" si="88"/>
        <v>404.34777693503997</v>
      </c>
      <c r="CJ227" s="164">
        <f t="shared" si="89"/>
        <v>381.96780551330193</v>
      </c>
      <c r="CK227" s="210">
        <f t="shared" si="90"/>
        <v>-162.62161306934217</v>
      </c>
      <c r="CL227" s="164">
        <f t="shared" si="91"/>
        <v>125.64214202974449</v>
      </c>
      <c r="CM227" s="164">
        <f t="shared" si="92"/>
        <v>-1190.189430717036</v>
      </c>
      <c r="CN227" s="164">
        <f t="shared" si="93"/>
        <v>-33.570881789191503</v>
      </c>
      <c r="CO227" s="164">
        <f t="shared" si="94"/>
        <v>-22.379971421738048</v>
      </c>
    </row>
    <row r="228" spans="1:93" ht="14.4" x14ac:dyDescent="0.3">
      <c r="A228" s="169">
        <v>697</v>
      </c>
      <c r="B228" s="168" t="s">
        <v>425</v>
      </c>
      <c r="C228" s="176"/>
      <c r="D228" s="176"/>
      <c r="E228" s="176"/>
      <c r="F228" s="176"/>
      <c r="G228" s="176"/>
      <c r="H228" s="171">
        <v>5770</v>
      </c>
      <c r="I228" s="176"/>
      <c r="J228" s="176"/>
      <c r="K228" s="176"/>
      <c r="L228" s="176"/>
      <c r="M228" s="176"/>
      <c r="N228" s="171">
        <v>6087</v>
      </c>
      <c r="O228" s="176"/>
      <c r="P228" s="176"/>
      <c r="Q228" s="176"/>
      <c r="R228" s="176"/>
      <c r="S228" s="176"/>
      <c r="T228" s="171">
        <v>6081</v>
      </c>
      <c r="U228" s="176"/>
      <c r="V228" s="176"/>
      <c r="W228" s="176"/>
      <c r="X228" s="176"/>
      <c r="Y228" s="176"/>
      <c r="Z228" s="171">
        <v>5777</v>
      </c>
      <c r="AA228" s="176"/>
      <c r="AB228" s="176"/>
      <c r="AC228" s="176"/>
      <c r="AD228" s="176"/>
      <c r="AE228" s="176"/>
      <c r="AF228" s="171">
        <v>6051</v>
      </c>
      <c r="AG228" s="171"/>
      <c r="AH228" s="175">
        <v>5897.1220706988706</v>
      </c>
      <c r="AI228" s="173"/>
      <c r="AJ228" s="172">
        <v>23.714408184122359</v>
      </c>
      <c r="AK228" s="173">
        <v>814.45091146745483</v>
      </c>
      <c r="AL228" s="171">
        <v>0</v>
      </c>
      <c r="AM228" s="172">
        <v>-245.90700000000001</v>
      </c>
      <c r="AN228" s="171">
        <f t="shared" si="72"/>
        <v>6489.3803903504477</v>
      </c>
      <c r="AP228" s="171"/>
      <c r="AQ228" s="175">
        <v>5582.1655681333732</v>
      </c>
      <c r="AR228" s="173"/>
      <c r="AS228" s="172">
        <v>-18.287625183955637</v>
      </c>
      <c r="AT228" s="174">
        <v>859.13146662707527</v>
      </c>
      <c r="AU228" s="171">
        <v>0</v>
      </c>
      <c r="AV228" s="172">
        <v>-274.37900000000002</v>
      </c>
      <c r="AW228" s="171">
        <f t="shared" si="73"/>
        <v>6148.6304095764935</v>
      </c>
      <c r="AX228" s="171"/>
      <c r="AY228" s="164">
        <v>5376.4371529756618</v>
      </c>
      <c r="AZ228" s="173"/>
      <c r="BA228" s="164">
        <v>-5.5752702690793141</v>
      </c>
      <c r="BB228" s="164">
        <v>921.42663937381792</v>
      </c>
      <c r="BC228" s="171">
        <v>0</v>
      </c>
      <c r="BD228" s="172">
        <f t="shared" si="74"/>
        <v>-274.37900000000002</v>
      </c>
      <c r="BE228" s="171">
        <f t="shared" si="75"/>
        <v>6017.9095220804002</v>
      </c>
      <c r="BF228" s="171"/>
      <c r="BG228" s="164">
        <v>812.25749920318231</v>
      </c>
      <c r="BH228" s="173">
        <v>-66.739580104868878</v>
      </c>
      <c r="BI228" s="173">
        <v>-33.359460410357933</v>
      </c>
      <c r="BJ228" s="164">
        <v>289.87836486372925</v>
      </c>
      <c r="BK228" s="171">
        <v>0</v>
      </c>
      <c r="BL228" s="172">
        <f t="shared" si="76"/>
        <v>-274.37900000000002</v>
      </c>
      <c r="BM228" s="171">
        <f t="shared" si="77"/>
        <v>727.65782355168483</v>
      </c>
      <c r="BN228" s="171"/>
      <c r="BO228" s="164">
        <v>899.96355653828414</v>
      </c>
      <c r="BP228" s="173">
        <f t="shared" si="78"/>
        <v>-66.739580104868878</v>
      </c>
      <c r="BQ228" s="173">
        <v>-16.272215136944556</v>
      </c>
      <c r="BR228" s="164">
        <v>296.6597295163304</v>
      </c>
      <c r="BS228" s="171">
        <v>0</v>
      </c>
      <c r="BT228" s="172">
        <f t="shared" si="79"/>
        <v>-274.37900000000002</v>
      </c>
      <c r="BU228" s="171">
        <f t="shared" si="80"/>
        <v>839.23249081280107</v>
      </c>
      <c r="BV228" s="171"/>
      <c r="BW228" s="164">
        <v>907.68684144311169</v>
      </c>
      <c r="BX228" s="173">
        <f t="shared" si="81"/>
        <v>-66.739580104868878</v>
      </c>
      <c r="BY228" s="173">
        <v>0.75135832850047846</v>
      </c>
      <c r="BZ228" s="164">
        <v>304.21064345489242</v>
      </c>
      <c r="CA228" s="171">
        <v>0</v>
      </c>
      <c r="CB228" s="172">
        <f t="shared" si="82"/>
        <v>-274.37900000000002</v>
      </c>
      <c r="CC228" s="171">
        <f t="shared" si="83"/>
        <v>871.53026312163581</v>
      </c>
      <c r="CD228" s="213">
        <v>1235</v>
      </c>
      <c r="CE228" s="210">
        <f t="shared" si="84"/>
        <v>5254.5590205266781</v>
      </c>
      <c r="CF228" s="164">
        <f t="shared" si="85"/>
        <v>4978.6481049202375</v>
      </c>
      <c r="CG228" s="164">
        <f t="shared" si="86"/>
        <v>4872.8012324537649</v>
      </c>
      <c r="CH228" s="164">
        <f t="shared" si="87"/>
        <v>589.19661826047354</v>
      </c>
      <c r="CI228" s="164">
        <f t="shared" si="88"/>
        <v>679.54047839093198</v>
      </c>
      <c r="CJ228" s="164">
        <f t="shared" si="89"/>
        <v>705.69252074626377</v>
      </c>
      <c r="CK228" s="210">
        <f t="shared" si="90"/>
        <v>-275.91091560644054</v>
      </c>
      <c r="CL228" s="164">
        <f t="shared" si="91"/>
        <v>-105.84687246647263</v>
      </c>
      <c r="CM228" s="164">
        <f t="shared" si="92"/>
        <v>-4283.6046141932911</v>
      </c>
      <c r="CN228" s="164">
        <f t="shared" si="93"/>
        <v>90.343860130458438</v>
      </c>
      <c r="CO228" s="164">
        <f t="shared" si="94"/>
        <v>26.152042355331787</v>
      </c>
    </row>
    <row r="229" spans="1:93" ht="14.4" x14ac:dyDescent="0.3">
      <c r="A229" s="167">
        <v>698</v>
      </c>
      <c r="B229" s="166" t="s">
        <v>424</v>
      </c>
      <c r="C229" s="171"/>
      <c r="D229" s="171"/>
      <c r="E229" s="171"/>
      <c r="F229" s="171"/>
      <c r="G229" s="171"/>
      <c r="H229" s="171">
        <v>91108</v>
      </c>
      <c r="I229" s="171"/>
      <c r="J229" s="171"/>
      <c r="K229" s="171"/>
      <c r="L229" s="171"/>
      <c r="M229" s="171"/>
      <c r="N229" s="171">
        <v>98290</v>
      </c>
      <c r="O229" s="171"/>
      <c r="P229" s="171"/>
      <c r="Q229" s="171"/>
      <c r="R229" s="171"/>
      <c r="S229" s="171"/>
      <c r="T229" s="171">
        <v>94107</v>
      </c>
      <c r="U229" s="171"/>
      <c r="V229" s="171"/>
      <c r="W229" s="171"/>
      <c r="X229" s="171"/>
      <c r="Y229" s="171"/>
      <c r="Z229" s="171">
        <v>94926</v>
      </c>
      <c r="AA229" s="171"/>
      <c r="AB229" s="171"/>
      <c r="AC229" s="171"/>
      <c r="AD229" s="171"/>
      <c r="AE229" s="171"/>
      <c r="AF229" s="171">
        <v>97652</v>
      </c>
      <c r="AG229" s="171"/>
      <c r="AH229" s="175">
        <v>101933.14345071801</v>
      </c>
      <c r="AI229" s="173"/>
      <c r="AJ229" s="172">
        <v>1303.0732189445487</v>
      </c>
      <c r="AK229" s="173">
        <v>26008.0761684102</v>
      </c>
      <c r="AL229" s="171">
        <v>2000</v>
      </c>
      <c r="AM229" s="172">
        <v>-4351.1000000000004</v>
      </c>
      <c r="AN229" s="171">
        <f t="shared" si="72"/>
        <v>126893.19283807275</v>
      </c>
      <c r="AP229" s="171"/>
      <c r="AQ229" s="175">
        <v>90621.283699083971</v>
      </c>
      <c r="AR229" s="173"/>
      <c r="AS229" s="172">
        <v>-1015.8246355319766</v>
      </c>
      <c r="AT229" s="174">
        <v>28160.008872223025</v>
      </c>
      <c r="AU229" s="171">
        <v>0</v>
      </c>
      <c r="AV229" s="172">
        <v>-5796.0190000000002</v>
      </c>
      <c r="AW229" s="171">
        <f t="shared" si="73"/>
        <v>111969.44893577503</v>
      </c>
      <c r="AX229" s="171"/>
      <c r="AY229" s="164">
        <v>95559.174703722761</v>
      </c>
      <c r="AZ229" s="173"/>
      <c r="BA229" s="164">
        <v>-313.36803471840568</v>
      </c>
      <c r="BB229" s="164">
        <v>30912.135794227735</v>
      </c>
      <c r="BC229" s="171">
        <v>0</v>
      </c>
      <c r="BD229" s="172">
        <f t="shared" si="74"/>
        <v>-5796.0190000000002</v>
      </c>
      <c r="BE229" s="171">
        <f t="shared" si="75"/>
        <v>120361.92346323209</v>
      </c>
      <c r="BF229" s="171"/>
      <c r="BG229" s="164">
        <v>42751.893623342978</v>
      </c>
      <c r="BH229" s="173">
        <v>-17825.630848608482</v>
      </c>
      <c r="BI229" s="173">
        <v>-11431.865907932208</v>
      </c>
      <c r="BJ229" s="164">
        <v>9931.287143033509</v>
      </c>
      <c r="BK229" s="171">
        <v>0</v>
      </c>
      <c r="BL229" s="172">
        <f t="shared" si="76"/>
        <v>-5796.0190000000002</v>
      </c>
      <c r="BM229" s="171">
        <f t="shared" si="77"/>
        <v>17629.665009835797</v>
      </c>
      <c r="BN229" s="171"/>
      <c r="BO229" s="164">
        <v>44325.479161967647</v>
      </c>
      <c r="BP229" s="173">
        <f t="shared" si="78"/>
        <v>-17825.630848608482</v>
      </c>
      <c r="BQ229" s="173">
        <v>-10552.903545398276</v>
      </c>
      <c r="BR229" s="164">
        <v>10268.311748366054</v>
      </c>
      <c r="BS229" s="171">
        <v>0</v>
      </c>
      <c r="BT229" s="172">
        <f t="shared" si="79"/>
        <v>-5796.0190000000002</v>
      </c>
      <c r="BU229" s="171">
        <f t="shared" si="80"/>
        <v>20419.237516326943</v>
      </c>
      <c r="BV229" s="171"/>
      <c r="BW229" s="164">
        <v>46370.700028962077</v>
      </c>
      <c r="BX229" s="173">
        <f t="shared" si="81"/>
        <v>-17825.630848608482</v>
      </c>
      <c r="BY229" s="173">
        <v>-9677.2164400437887</v>
      </c>
      <c r="BZ229" s="164">
        <v>10638.122471054401</v>
      </c>
      <c r="CA229" s="171">
        <v>0</v>
      </c>
      <c r="CB229" s="172">
        <f t="shared" si="82"/>
        <v>-5796.0190000000002</v>
      </c>
      <c r="CC229" s="171">
        <f t="shared" si="83"/>
        <v>23709.956211364206</v>
      </c>
      <c r="CD229" s="213">
        <v>63528</v>
      </c>
      <c r="CE229" s="210">
        <f t="shared" si="84"/>
        <v>1997.4372377230945</v>
      </c>
      <c r="CF229" s="164">
        <f t="shared" si="85"/>
        <v>1762.521233720171</v>
      </c>
      <c r="CG229" s="164">
        <f t="shared" si="86"/>
        <v>1894.6279351346191</v>
      </c>
      <c r="CH229" s="164">
        <f t="shared" si="87"/>
        <v>277.51015315822627</v>
      </c>
      <c r="CI229" s="164">
        <f t="shared" si="88"/>
        <v>321.42106655847721</v>
      </c>
      <c r="CJ229" s="164">
        <f t="shared" si="89"/>
        <v>373.22056748778817</v>
      </c>
      <c r="CK229" s="210">
        <f t="shared" si="90"/>
        <v>-234.9160040029235</v>
      </c>
      <c r="CL229" s="164">
        <f t="shared" si="91"/>
        <v>132.10670141444803</v>
      </c>
      <c r="CM229" s="164">
        <f t="shared" si="92"/>
        <v>-1617.1177819763927</v>
      </c>
      <c r="CN229" s="164">
        <f t="shared" si="93"/>
        <v>43.910913400250934</v>
      </c>
      <c r="CO229" s="164">
        <f t="shared" si="94"/>
        <v>51.799500929310966</v>
      </c>
    </row>
    <row r="230" spans="1:93" ht="14.4" x14ac:dyDescent="0.3">
      <c r="A230" s="167">
        <v>700</v>
      </c>
      <c r="B230" s="166" t="s">
        <v>423</v>
      </c>
      <c r="C230" s="171"/>
      <c r="D230" s="171"/>
      <c r="E230" s="171"/>
      <c r="F230" s="171"/>
      <c r="G230" s="171"/>
      <c r="H230" s="171">
        <v>11385</v>
      </c>
      <c r="I230" s="171"/>
      <c r="J230" s="171"/>
      <c r="K230" s="171"/>
      <c r="L230" s="171"/>
      <c r="M230" s="171"/>
      <c r="N230" s="171">
        <v>12046</v>
      </c>
      <c r="O230" s="171"/>
      <c r="P230" s="171"/>
      <c r="Q230" s="171"/>
      <c r="R230" s="171"/>
      <c r="S230" s="171"/>
      <c r="T230" s="171">
        <v>11431</v>
      </c>
      <c r="U230" s="171"/>
      <c r="V230" s="171"/>
      <c r="W230" s="171"/>
      <c r="X230" s="171"/>
      <c r="Y230" s="171"/>
      <c r="Z230" s="171">
        <v>11191</v>
      </c>
      <c r="AA230" s="171"/>
      <c r="AB230" s="171"/>
      <c r="AC230" s="171"/>
      <c r="AD230" s="171"/>
      <c r="AE230" s="171"/>
      <c r="AF230" s="171">
        <v>11408</v>
      </c>
      <c r="AG230" s="171"/>
      <c r="AH230" s="175">
        <v>12046.650554396638</v>
      </c>
      <c r="AI230" s="173"/>
      <c r="AJ230" s="172">
        <v>102.08042303696031</v>
      </c>
      <c r="AK230" s="173">
        <v>2293.0506761310689</v>
      </c>
      <c r="AL230" s="171">
        <v>0</v>
      </c>
      <c r="AM230" s="172">
        <v>-1100.0250000000001</v>
      </c>
      <c r="AN230" s="171">
        <f t="shared" si="72"/>
        <v>13341.756653564667</v>
      </c>
      <c r="AP230" s="171"/>
      <c r="AQ230" s="175">
        <v>10712.737966430728</v>
      </c>
      <c r="AR230" s="173"/>
      <c r="AS230" s="172">
        <v>-78.570854377713772</v>
      </c>
      <c r="AT230" s="174">
        <v>2440.4434172709612</v>
      </c>
      <c r="AU230" s="171">
        <v>0</v>
      </c>
      <c r="AV230" s="172">
        <v>-1096.778</v>
      </c>
      <c r="AW230" s="171">
        <f t="shared" si="73"/>
        <v>11977.832529323974</v>
      </c>
      <c r="AX230" s="171"/>
      <c r="AY230" s="164">
        <v>10536.32790406421</v>
      </c>
      <c r="AZ230" s="173"/>
      <c r="BA230" s="164">
        <v>-24.089694499520999</v>
      </c>
      <c r="BB230" s="164">
        <v>2649.095081693064</v>
      </c>
      <c r="BC230" s="171">
        <v>0</v>
      </c>
      <c r="BD230" s="172">
        <f t="shared" si="74"/>
        <v>-1096.778</v>
      </c>
      <c r="BE230" s="171">
        <f t="shared" si="75"/>
        <v>12064.555291257753</v>
      </c>
      <c r="BF230" s="171"/>
      <c r="BG230" s="164">
        <v>455.99183948851879</v>
      </c>
      <c r="BH230" s="173">
        <v>668.85212082231362</v>
      </c>
      <c r="BI230" s="173">
        <v>723.96745600372174</v>
      </c>
      <c r="BJ230" s="164">
        <v>839.33355502599989</v>
      </c>
      <c r="BK230" s="171">
        <v>0</v>
      </c>
      <c r="BL230" s="172">
        <f t="shared" si="76"/>
        <v>-1096.778</v>
      </c>
      <c r="BM230" s="171">
        <f t="shared" si="77"/>
        <v>1591.3669713405541</v>
      </c>
      <c r="BN230" s="171"/>
      <c r="BO230" s="164">
        <v>393.5445539981344</v>
      </c>
      <c r="BP230" s="173">
        <f t="shared" si="78"/>
        <v>668.85212082231362</v>
      </c>
      <c r="BQ230" s="173">
        <v>644.40739222699324</v>
      </c>
      <c r="BR230" s="164">
        <v>860.68420808273038</v>
      </c>
      <c r="BS230" s="171">
        <v>0</v>
      </c>
      <c r="BT230" s="172">
        <f t="shared" si="79"/>
        <v>-1096.778</v>
      </c>
      <c r="BU230" s="171">
        <f t="shared" si="80"/>
        <v>1470.7102751301716</v>
      </c>
      <c r="BV230" s="171"/>
      <c r="BW230" s="164">
        <v>473.59728597215258</v>
      </c>
      <c r="BX230" s="173">
        <f t="shared" si="81"/>
        <v>668.85212082231362</v>
      </c>
      <c r="BY230" s="173">
        <v>564.59356922854829</v>
      </c>
      <c r="BZ230" s="164">
        <v>885.89579057522258</v>
      </c>
      <c r="CA230" s="171">
        <v>0</v>
      </c>
      <c r="CB230" s="172">
        <f t="shared" si="82"/>
        <v>-1096.778</v>
      </c>
      <c r="CC230" s="171">
        <f t="shared" si="83"/>
        <v>1496.1607665982372</v>
      </c>
      <c r="CD230" s="213">
        <v>4922</v>
      </c>
      <c r="CE230" s="210">
        <f t="shared" si="84"/>
        <v>2710.6372721586076</v>
      </c>
      <c r="CF230" s="164">
        <f t="shared" si="85"/>
        <v>2433.5295671117378</v>
      </c>
      <c r="CG230" s="164">
        <f t="shared" si="86"/>
        <v>2451.148982376626</v>
      </c>
      <c r="CH230" s="164">
        <f t="shared" si="87"/>
        <v>323.31714167829216</v>
      </c>
      <c r="CI230" s="164">
        <f t="shared" si="88"/>
        <v>298.8033878769142</v>
      </c>
      <c r="CJ230" s="164">
        <f t="shared" si="89"/>
        <v>303.97415006059271</v>
      </c>
      <c r="CK230" s="210">
        <f t="shared" si="90"/>
        <v>-277.1077050468698</v>
      </c>
      <c r="CL230" s="164">
        <f t="shared" si="91"/>
        <v>17.619415264888175</v>
      </c>
      <c r="CM230" s="164">
        <f t="shared" si="92"/>
        <v>-2127.831840698334</v>
      </c>
      <c r="CN230" s="164">
        <f t="shared" si="93"/>
        <v>-24.513753801377959</v>
      </c>
      <c r="CO230" s="164">
        <f t="shared" si="94"/>
        <v>5.1707621836785052</v>
      </c>
    </row>
    <row r="231" spans="1:93" ht="14.4" x14ac:dyDescent="0.3">
      <c r="A231" s="167">
        <v>702</v>
      </c>
      <c r="B231" s="166" t="s">
        <v>422</v>
      </c>
      <c r="C231" s="171"/>
      <c r="D231" s="171"/>
      <c r="E231" s="171"/>
      <c r="F231" s="171"/>
      <c r="G231" s="171"/>
      <c r="H231" s="171">
        <v>14575</v>
      </c>
      <c r="I231" s="171"/>
      <c r="J231" s="171"/>
      <c r="K231" s="171"/>
      <c r="L231" s="171"/>
      <c r="M231" s="171"/>
      <c r="N231" s="171">
        <v>15463</v>
      </c>
      <c r="O231" s="171"/>
      <c r="P231" s="171"/>
      <c r="Q231" s="171"/>
      <c r="R231" s="171"/>
      <c r="S231" s="171"/>
      <c r="T231" s="171">
        <v>14171</v>
      </c>
      <c r="U231" s="171"/>
      <c r="V231" s="171"/>
      <c r="W231" s="171"/>
      <c r="X231" s="171"/>
      <c r="Y231" s="171"/>
      <c r="Z231" s="171">
        <v>13606</v>
      </c>
      <c r="AA231" s="171"/>
      <c r="AB231" s="171"/>
      <c r="AC231" s="171"/>
      <c r="AD231" s="171"/>
      <c r="AE231" s="171"/>
      <c r="AF231" s="171">
        <v>13276</v>
      </c>
      <c r="AG231" s="171"/>
      <c r="AH231" s="175">
        <v>12823.663352997095</v>
      </c>
      <c r="AI231" s="173"/>
      <c r="AJ231" s="172">
        <v>79.799585682315083</v>
      </c>
      <c r="AK231" s="173">
        <v>2517.623560508252</v>
      </c>
      <c r="AL231" s="171">
        <v>300</v>
      </c>
      <c r="AM231" s="172">
        <v>-836.279</v>
      </c>
      <c r="AN231" s="171">
        <f t="shared" si="72"/>
        <v>14884.807499187662</v>
      </c>
      <c r="AP231" s="171"/>
      <c r="AQ231" s="175">
        <v>12387.54935366222</v>
      </c>
      <c r="AR231" s="173"/>
      <c r="AS231" s="172">
        <v>-61.329119684882606</v>
      </c>
      <c r="AT231" s="174">
        <v>2674.4723194818903</v>
      </c>
      <c r="AU231" s="171">
        <v>0</v>
      </c>
      <c r="AV231" s="172">
        <v>-1196.4169999999999</v>
      </c>
      <c r="AW231" s="171">
        <f t="shared" si="73"/>
        <v>13804.275553459229</v>
      </c>
      <c r="AX231" s="171"/>
      <c r="AY231" s="164">
        <v>12743.012613738274</v>
      </c>
      <c r="AZ231" s="173"/>
      <c r="BA231" s="164">
        <v>-18.76339219739355</v>
      </c>
      <c r="BB231" s="164">
        <v>2893.2492998328717</v>
      </c>
      <c r="BC231" s="171">
        <v>0</v>
      </c>
      <c r="BD231" s="172">
        <f t="shared" si="74"/>
        <v>-1196.4169999999999</v>
      </c>
      <c r="BE231" s="171">
        <f t="shared" si="75"/>
        <v>14421.081521373753</v>
      </c>
      <c r="BF231" s="171"/>
      <c r="BG231" s="164">
        <v>1378.9039693860902</v>
      </c>
      <c r="BH231" s="173">
        <v>880.2489518820089</v>
      </c>
      <c r="BI231" s="173">
        <v>447.03173241468932</v>
      </c>
      <c r="BJ231" s="164">
        <v>926.78402466273189</v>
      </c>
      <c r="BK231" s="171">
        <v>0</v>
      </c>
      <c r="BL231" s="172">
        <f t="shared" si="76"/>
        <v>-1196.4169999999999</v>
      </c>
      <c r="BM231" s="171">
        <f t="shared" si="77"/>
        <v>2436.5516783455205</v>
      </c>
      <c r="BN231" s="171"/>
      <c r="BO231" s="164">
        <v>1413.5166559734246</v>
      </c>
      <c r="BP231" s="173">
        <f t="shared" si="78"/>
        <v>880.2489518820089</v>
      </c>
      <c r="BQ231" s="173">
        <v>378.89973956241198</v>
      </c>
      <c r="BR231" s="164">
        <v>949.81503199084727</v>
      </c>
      <c r="BS231" s="171">
        <v>0</v>
      </c>
      <c r="BT231" s="172">
        <f t="shared" si="79"/>
        <v>-1196.4169999999999</v>
      </c>
      <c r="BU231" s="171">
        <f t="shared" si="80"/>
        <v>2426.063379408693</v>
      </c>
      <c r="BV231" s="171"/>
      <c r="BW231" s="164">
        <v>1360.7633376262993</v>
      </c>
      <c r="BX231" s="173">
        <f t="shared" si="81"/>
        <v>880.2489518820089</v>
      </c>
      <c r="BY231" s="173">
        <v>310.55043766512517</v>
      </c>
      <c r="BZ231" s="164">
        <v>975.95440919371811</v>
      </c>
      <c r="CA231" s="171">
        <v>0</v>
      </c>
      <c r="CB231" s="172">
        <f t="shared" si="82"/>
        <v>-1196.4169999999999</v>
      </c>
      <c r="CC231" s="171">
        <f t="shared" si="83"/>
        <v>2331.1001363671517</v>
      </c>
      <c r="CD231" s="213">
        <v>4215</v>
      </c>
      <c r="CE231" s="210">
        <f t="shared" si="84"/>
        <v>3531.3896795225769</v>
      </c>
      <c r="CF231" s="164">
        <f t="shared" si="85"/>
        <v>3275.0357184956652</v>
      </c>
      <c r="CG231" s="164">
        <f t="shared" si="86"/>
        <v>3421.3716539439506</v>
      </c>
      <c r="CH231" s="164">
        <f t="shared" si="87"/>
        <v>578.06682760273327</v>
      </c>
      <c r="CI231" s="164">
        <f t="shared" si="88"/>
        <v>575.5785004528334</v>
      </c>
      <c r="CJ231" s="164">
        <f t="shared" si="89"/>
        <v>553.0486681772602</v>
      </c>
      <c r="CK231" s="210">
        <f t="shared" si="90"/>
        <v>-256.35396102691175</v>
      </c>
      <c r="CL231" s="164">
        <f t="shared" si="91"/>
        <v>146.33593544828545</v>
      </c>
      <c r="CM231" s="164">
        <f t="shared" si="92"/>
        <v>-2843.3048263412174</v>
      </c>
      <c r="CN231" s="164">
        <f t="shared" si="93"/>
        <v>-2.4883271498998738</v>
      </c>
      <c r="CO231" s="164">
        <f t="shared" si="94"/>
        <v>-22.529832275573199</v>
      </c>
    </row>
    <row r="232" spans="1:93" ht="14.4" x14ac:dyDescent="0.3">
      <c r="A232" s="167">
        <v>704</v>
      </c>
      <c r="B232" s="166" t="s">
        <v>421</v>
      </c>
      <c r="C232" s="171"/>
      <c r="D232" s="171"/>
      <c r="E232" s="171"/>
      <c r="F232" s="171"/>
      <c r="G232" s="171"/>
      <c r="H232" s="171">
        <v>5139</v>
      </c>
      <c r="I232" s="171"/>
      <c r="J232" s="171"/>
      <c r="K232" s="171"/>
      <c r="L232" s="171"/>
      <c r="M232" s="171"/>
      <c r="N232" s="171">
        <v>5544</v>
      </c>
      <c r="O232" s="171"/>
      <c r="P232" s="171"/>
      <c r="Q232" s="171"/>
      <c r="R232" s="171"/>
      <c r="S232" s="171"/>
      <c r="T232" s="171">
        <v>5432</v>
      </c>
      <c r="U232" s="171"/>
      <c r="V232" s="171"/>
      <c r="W232" s="171"/>
      <c r="X232" s="171"/>
      <c r="Y232" s="171"/>
      <c r="Z232" s="171">
        <v>4781</v>
      </c>
      <c r="AA232" s="171"/>
      <c r="AB232" s="171"/>
      <c r="AC232" s="171"/>
      <c r="AD232" s="171"/>
      <c r="AE232" s="171"/>
      <c r="AF232" s="171">
        <v>4794</v>
      </c>
      <c r="AG232" s="171"/>
      <c r="AH232" s="175">
        <v>6562.3301931678498</v>
      </c>
      <c r="AI232" s="173"/>
      <c r="AJ232" s="172">
        <v>123.60681741841708</v>
      </c>
      <c r="AK232" s="173">
        <v>2274.814214709445</v>
      </c>
      <c r="AL232" s="171">
        <v>0</v>
      </c>
      <c r="AM232" s="172">
        <v>-1181.479</v>
      </c>
      <c r="AN232" s="171">
        <f t="shared" si="72"/>
        <v>7779.2722252957128</v>
      </c>
      <c r="AP232" s="171"/>
      <c r="AQ232" s="175">
        <v>5135.5952127206738</v>
      </c>
      <c r="AR232" s="173"/>
      <c r="AS232" s="172">
        <v>-95.956909765895844</v>
      </c>
      <c r="AT232" s="174">
        <v>2466.5775638397599</v>
      </c>
      <c r="AU232" s="171">
        <v>0</v>
      </c>
      <c r="AV232" s="172">
        <v>-1301.9970000000001</v>
      </c>
      <c r="AW232" s="171">
        <f t="shared" si="73"/>
        <v>6204.2188667945375</v>
      </c>
      <c r="AX232" s="171"/>
      <c r="AY232" s="164">
        <v>5885.476593127195</v>
      </c>
      <c r="AZ232" s="173"/>
      <c r="BA232" s="164">
        <v>-29.687653236390783</v>
      </c>
      <c r="BB232" s="164">
        <v>2707.6044842630286</v>
      </c>
      <c r="BC232" s="171">
        <v>0</v>
      </c>
      <c r="BD232" s="172">
        <f t="shared" si="74"/>
        <v>-1301.9970000000001</v>
      </c>
      <c r="BE232" s="171">
        <f t="shared" si="75"/>
        <v>7261.3964241538333</v>
      </c>
      <c r="BF232" s="171"/>
      <c r="BG232" s="164">
        <v>4771.9420408465794</v>
      </c>
      <c r="BH232" s="173">
        <v>739.84117071962703</v>
      </c>
      <c r="BI232" s="173">
        <v>179.63276263761011</v>
      </c>
      <c r="BJ232" s="164">
        <v>853.0274992148594</v>
      </c>
      <c r="BK232" s="171">
        <v>0</v>
      </c>
      <c r="BL232" s="172">
        <f t="shared" si="76"/>
        <v>-1301.9970000000001</v>
      </c>
      <c r="BM232" s="171">
        <f t="shared" si="77"/>
        <v>5242.4464734186768</v>
      </c>
      <c r="BN232" s="171"/>
      <c r="BO232" s="164">
        <v>5060.3765507660937</v>
      </c>
      <c r="BP232" s="173">
        <f t="shared" si="78"/>
        <v>739.84117071962703</v>
      </c>
      <c r="BQ232" s="173">
        <v>76.925601882362017</v>
      </c>
      <c r="BR232" s="164">
        <v>880.84469338318081</v>
      </c>
      <c r="BS232" s="171">
        <v>0</v>
      </c>
      <c r="BT232" s="172">
        <f t="shared" si="79"/>
        <v>-1301.9970000000001</v>
      </c>
      <c r="BU232" s="171">
        <f t="shared" si="80"/>
        <v>5455.9910167512635</v>
      </c>
      <c r="BV232" s="171"/>
      <c r="BW232" s="164">
        <v>5195.1729127720191</v>
      </c>
      <c r="BX232" s="173">
        <f t="shared" si="81"/>
        <v>739.84117071962703</v>
      </c>
      <c r="BY232" s="173">
        <v>10.953813198386589</v>
      </c>
      <c r="BZ232" s="164">
        <v>913.14574735834196</v>
      </c>
      <c r="CA232" s="171">
        <v>0</v>
      </c>
      <c r="CB232" s="172">
        <f t="shared" si="82"/>
        <v>-1301.9970000000001</v>
      </c>
      <c r="CC232" s="171">
        <f t="shared" si="83"/>
        <v>5557.1166440483748</v>
      </c>
      <c r="CD232" s="213">
        <v>6354</v>
      </c>
      <c r="CE232" s="210">
        <f t="shared" si="84"/>
        <v>1224.311020663474</v>
      </c>
      <c r="CF232" s="164">
        <f t="shared" si="85"/>
        <v>976.42726893209601</v>
      </c>
      <c r="CG232" s="164">
        <f t="shared" si="86"/>
        <v>1142.8071174305687</v>
      </c>
      <c r="CH232" s="164">
        <f t="shared" si="87"/>
        <v>825.06239745336438</v>
      </c>
      <c r="CI232" s="164">
        <f t="shared" si="88"/>
        <v>858.67028907007602</v>
      </c>
      <c r="CJ232" s="164">
        <f t="shared" si="89"/>
        <v>874.5855593403171</v>
      </c>
      <c r="CK232" s="210">
        <f t="shared" si="90"/>
        <v>-247.88375173137797</v>
      </c>
      <c r="CL232" s="164">
        <f t="shared" si="91"/>
        <v>166.37984849847271</v>
      </c>
      <c r="CM232" s="164">
        <f t="shared" si="92"/>
        <v>-317.74471997720434</v>
      </c>
      <c r="CN232" s="164">
        <f t="shared" si="93"/>
        <v>33.60789161671164</v>
      </c>
      <c r="CO232" s="164">
        <f t="shared" si="94"/>
        <v>15.915270270241081</v>
      </c>
    </row>
    <row r="233" spans="1:93" ht="14.4" x14ac:dyDescent="0.3">
      <c r="A233" s="167">
        <v>707</v>
      </c>
      <c r="B233" s="166" t="s">
        <v>420</v>
      </c>
      <c r="C233" s="171"/>
      <c r="D233" s="171"/>
      <c r="E233" s="171"/>
      <c r="F233" s="171"/>
      <c r="G233" s="171"/>
      <c r="H233" s="171">
        <v>9264</v>
      </c>
      <c r="I233" s="171"/>
      <c r="J233" s="171"/>
      <c r="K233" s="171"/>
      <c r="L233" s="171"/>
      <c r="M233" s="171"/>
      <c r="N233" s="171">
        <v>9492</v>
      </c>
      <c r="O233" s="171"/>
      <c r="P233" s="171"/>
      <c r="Q233" s="171"/>
      <c r="R233" s="171"/>
      <c r="S233" s="171"/>
      <c r="T233" s="171">
        <v>9747</v>
      </c>
      <c r="U233" s="171"/>
      <c r="V233" s="171"/>
      <c r="W233" s="171"/>
      <c r="X233" s="171"/>
      <c r="Y233" s="171"/>
      <c r="Z233" s="171">
        <v>9260</v>
      </c>
      <c r="AA233" s="171"/>
      <c r="AB233" s="171"/>
      <c r="AC233" s="171"/>
      <c r="AD233" s="171"/>
      <c r="AE233" s="171"/>
      <c r="AF233" s="171">
        <v>9102</v>
      </c>
      <c r="AG233" s="171"/>
      <c r="AH233" s="175">
        <v>8868.9182270427136</v>
      </c>
      <c r="AI233" s="173"/>
      <c r="AJ233" s="172">
        <v>29.15918530636468</v>
      </c>
      <c r="AK233" s="173">
        <v>1485.6239307279973</v>
      </c>
      <c r="AL233" s="171">
        <v>0</v>
      </c>
      <c r="AM233" s="172">
        <v>-528.19000000000005</v>
      </c>
      <c r="AN233" s="171">
        <f t="shared" si="72"/>
        <v>9855.5113430770762</v>
      </c>
      <c r="AP233" s="171"/>
      <c r="AQ233" s="175">
        <v>8529.3389235275554</v>
      </c>
      <c r="AR233" s="173"/>
      <c r="AS233" s="172">
        <v>-22.500651688702526</v>
      </c>
      <c r="AT233" s="174">
        <v>1566.4558920198397</v>
      </c>
      <c r="AU233" s="171">
        <v>0</v>
      </c>
      <c r="AV233" s="172">
        <v>-551.25800000000004</v>
      </c>
      <c r="AW233" s="171">
        <f t="shared" si="73"/>
        <v>9522.0361638586928</v>
      </c>
      <c r="AX233" s="171"/>
      <c r="AY233" s="164">
        <v>8777.3466667262819</v>
      </c>
      <c r="AZ233" s="173"/>
      <c r="BA233" s="164">
        <v>-6.8984323680941255</v>
      </c>
      <c r="BB233" s="164">
        <v>1679.0029523579092</v>
      </c>
      <c r="BC233" s="171">
        <v>0</v>
      </c>
      <c r="BD233" s="172">
        <f t="shared" si="74"/>
        <v>-551.25800000000004</v>
      </c>
      <c r="BE233" s="171">
        <f t="shared" si="75"/>
        <v>9898.1931867160965</v>
      </c>
      <c r="BF233" s="171"/>
      <c r="BG233" s="164">
        <v>970.43546620231757</v>
      </c>
      <c r="BH233" s="173">
        <v>-101.06653960067111</v>
      </c>
      <c r="BI233" s="173">
        <v>124.51914476214104</v>
      </c>
      <c r="BJ233" s="164">
        <v>531.34508070226502</v>
      </c>
      <c r="BK233" s="171">
        <v>0</v>
      </c>
      <c r="BL233" s="172">
        <f t="shared" si="76"/>
        <v>-551.25800000000004</v>
      </c>
      <c r="BM233" s="171">
        <f t="shared" si="77"/>
        <v>973.97515206605249</v>
      </c>
      <c r="BN233" s="171"/>
      <c r="BO233" s="164">
        <v>894.89764420864992</v>
      </c>
      <c r="BP233" s="173">
        <f t="shared" si="78"/>
        <v>-101.06653960067111</v>
      </c>
      <c r="BQ233" s="173">
        <v>91.123961551511101</v>
      </c>
      <c r="BR233" s="164">
        <v>543.89547535061831</v>
      </c>
      <c r="BS233" s="171">
        <v>0</v>
      </c>
      <c r="BT233" s="172">
        <f t="shared" si="79"/>
        <v>-551.25800000000004</v>
      </c>
      <c r="BU233" s="171">
        <f t="shared" si="80"/>
        <v>877.59254151010805</v>
      </c>
      <c r="BV233" s="171"/>
      <c r="BW233" s="164">
        <v>867.46285348313552</v>
      </c>
      <c r="BX233" s="173">
        <f t="shared" si="81"/>
        <v>-101.06653960067111</v>
      </c>
      <c r="BY233" s="173">
        <v>57.622263397348704</v>
      </c>
      <c r="BZ233" s="164">
        <v>557.53250612225804</v>
      </c>
      <c r="CA233" s="171">
        <v>0</v>
      </c>
      <c r="CB233" s="172">
        <f t="shared" si="82"/>
        <v>-551.25800000000004</v>
      </c>
      <c r="CC233" s="171">
        <f t="shared" si="83"/>
        <v>830.29308340207103</v>
      </c>
      <c r="CD233" s="213">
        <v>2066</v>
      </c>
      <c r="CE233" s="210">
        <f t="shared" si="84"/>
        <v>4770.334628788517</v>
      </c>
      <c r="CF233" s="164">
        <f t="shared" si="85"/>
        <v>4608.9236030293769</v>
      </c>
      <c r="CG233" s="164">
        <f t="shared" si="86"/>
        <v>4790.9937980232799</v>
      </c>
      <c r="CH233" s="164">
        <f t="shared" si="87"/>
        <v>471.43037370089667</v>
      </c>
      <c r="CI233" s="164">
        <f t="shared" si="88"/>
        <v>424.77857769124302</v>
      </c>
      <c r="CJ233" s="164">
        <f t="shared" si="89"/>
        <v>401.88435789064425</v>
      </c>
      <c r="CK233" s="210">
        <f t="shared" si="90"/>
        <v>-161.4110257591401</v>
      </c>
      <c r="CL233" s="164">
        <f t="shared" si="91"/>
        <v>182.07019499390299</v>
      </c>
      <c r="CM233" s="164">
        <f t="shared" si="92"/>
        <v>-4319.5634243223831</v>
      </c>
      <c r="CN233" s="164">
        <f t="shared" si="93"/>
        <v>-46.651796009653651</v>
      </c>
      <c r="CO233" s="164">
        <f t="shared" si="94"/>
        <v>-22.894219800598762</v>
      </c>
    </row>
    <row r="234" spans="1:93" ht="14.4" x14ac:dyDescent="0.3">
      <c r="A234" s="167">
        <v>710</v>
      </c>
      <c r="B234" s="166" t="s">
        <v>419</v>
      </c>
      <c r="C234" s="171"/>
      <c r="D234" s="171"/>
      <c r="E234" s="171"/>
      <c r="F234" s="171"/>
      <c r="G234" s="171"/>
      <c r="H234" s="171">
        <v>52138</v>
      </c>
      <c r="I234" s="171"/>
      <c r="J234" s="171"/>
      <c r="K234" s="171"/>
      <c r="L234" s="171"/>
      <c r="M234" s="171"/>
      <c r="N234" s="171">
        <v>54454</v>
      </c>
      <c r="O234" s="171"/>
      <c r="P234" s="171"/>
      <c r="Q234" s="171"/>
      <c r="R234" s="171"/>
      <c r="S234" s="171"/>
      <c r="T234" s="171">
        <v>55259</v>
      </c>
      <c r="U234" s="171"/>
      <c r="V234" s="171"/>
      <c r="W234" s="171"/>
      <c r="X234" s="171"/>
      <c r="Y234" s="171"/>
      <c r="Z234" s="171">
        <v>53893</v>
      </c>
      <c r="AA234" s="171"/>
      <c r="AB234" s="171"/>
      <c r="AC234" s="171"/>
      <c r="AD234" s="171"/>
      <c r="AE234" s="171"/>
      <c r="AF234" s="171">
        <v>54500</v>
      </c>
      <c r="AG234" s="171"/>
      <c r="AH234" s="175">
        <v>55657.113417465669</v>
      </c>
      <c r="AI234" s="173"/>
      <c r="AJ234" s="172">
        <v>569.51665992852497</v>
      </c>
      <c r="AK234" s="173">
        <v>13029.163436552768</v>
      </c>
      <c r="AL234" s="171">
        <v>1500</v>
      </c>
      <c r="AM234" s="172">
        <v>-1057.03</v>
      </c>
      <c r="AN234" s="171">
        <f t="shared" si="72"/>
        <v>69698.763513946964</v>
      </c>
      <c r="AP234" s="171"/>
      <c r="AQ234" s="175">
        <v>51947.054817299351</v>
      </c>
      <c r="AR234" s="173"/>
      <c r="AS234" s="172">
        <v>-444.29597478916884</v>
      </c>
      <c r="AT234" s="174">
        <v>13989.587403896532</v>
      </c>
      <c r="AU234" s="171">
        <v>0</v>
      </c>
      <c r="AV234" s="172">
        <v>-1537.316</v>
      </c>
      <c r="AW234" s="171">
        <f t="shared" si="73"/>
        <v>63955.030246406721</v>
      </c>
      <c r="AX234" s="171"/>
      <c r="AY234" s="164">
        <v>56399.203891597434</v>
      </c>
      <c r="AZ234" s="173"/>
      <c r="BA234" s="164">
        <v>-137.32941632632532</v>
      </c>
      <c r="BB234" s="164">
        <v>15249.987839716745</v>
      </c>
      <c r="BC234" s="171">
        <v>0</v>
      </c>
      <c r="BD234" s="172">
        <f t="shared" si="74"/>
        <v>-1537.316</v>
      </c>
      <c r="BE234" s="171">
        <f t="shared" si="75"/>
        <v>69974.546314987849</v>
      </c>
      <c r="BF234" s="171"/>
      <c r="BG234" s="164">
        <v>16910.149174186641</v>
      </c>
      <c r="BH234" s="173">
        <v>-5293.2142141489594</v>
      </c>
      <c r="BI234" s="173">
        <v>-1837.9391759329144</v>
      </c>
      <c r="BJ234" s="164">
        <v>4829.7570684190487</v>
      </c>
      <c r="BK234" s="171">
        <v>0</v>
      </c>
      <c r="BL234" s="172">
        <f t="shared" si="76"/>
        <v>-1537.316</v>
      </c>
      <c r="BM234" s="171">
        <f t="shared" si="77"/>
        <v>13071.436852523815</v>
      </c>
      <c r="BN234" s="171"/>
      <c r="BO234" s="164">
        <v>15242.477080227713</v>
      </c>
      <c r="BP234" s="173">
        <f t="shared" si="78"/>
        <v>-5293.2142141489594</v>
      </c>
      <c r="BQ234" s="173">
        <v>-1457.0665541624508</v>
      </c>
      <c r="BR234" s="164">
        <v>4973.3653640086668</v>
      </c>
      <c r="BS234" s="171">
        <v>0</v>
      </c>
      <c r="BT234" s="172">
        <f t="shared" si="79"/>
        <v>-1537.316</v>
      </c>
      <c r="BU234" s="171">
        <f t="shared" si="80"/>
        <v>11928.245675924967</v>
      </c>
      <c r="BV234" s="171"/>
      <c r="BW234" s="164">
        <v>14838.126056649058</v>
      </c>
      <c r="BX234" s="173">
        <f t="shared" si="81"/>
        <v>-5293.2142141489594</v>
      </c>
      <c r="BY234" s="173">
        <v>-1077.6131692581828</v>
      </c>
      <c r="BZ234" s="164">
        <v>5134.7875806868769</v>
      </c>
      <c r="CA234" s="171">
        <v>0</v>
      </c>
      <c r="CB234" s="172">
        <f t="shared" si="82"/>
        <v>-1537.316</v>
      </c>
      <c r="CC234" s="171">
        <f t="shared" si="83"/>
        <v>12064.770253928795</v>
      </c>
      <c r="CD234" s="213">
        <v>27528</v>
      </c>
      <c r="CE234" s="210">
        <f t="shared" si="84"/>
        <v>2531.9225339271638</v>
      </c>
      <c r="CF234" s="164">
        <f t="shared" si="85"/>
        <v>2323.2719502472655</v>
      </c>
      <c r="CG234" s="164">
        <f t="shared" si="86"/>
        <v>2541.9407990042087</v>
      </c>
      <c r="CH234" s="164">
        <f t="shared" si="87"/>
        <v>474.84150147209442</v>
      </c>
      <c r="CI234" s="164">
        <f t="shared" si="88"/>
        <v>433.31319659709999</v>
      </c>
      <c r="CJ234" s="164">
        <f t="shared" si="89"/>
        <v>438.27267705350175</v>
      </c>
      <c r="CK234" s="210">
        <f t="shared" si="90"/>
        <v>-208.65058367989832</v>
      </c>
      <c r="CL234" s="164">
        <f t="shared" si="91"/>
        <v>218.66884875694313</v>
      </c>
      <c r="CM234" s="164">
        <f t="shared" si="92"/>
        <v>-2067.0992975321142</v>
      </c>
      <c r="CN234" s="164">
        <f t="shared" si="93"/>
        <v>-41.528304874994433</v>
      </c>
      <c r="CO234" s="164">
        <f t="shared" si="94"/>
        <v>4.9594804564017636</v>
      </c>
    </row>
    <row r="235" spans="1:93" ht="14.4" x14ac:dyDescent="0.3">
      <c r="A235" s="167">
        <v>729</v>
      </c>
      <c r="B235" s="166" t="s">
        <v>418</v>
      </c>
      <c r="C235" s="171"/>
      <c r="D235" s="171"/>
      <c r="E235" s="171"/>
      <c r="F235" s="171"/>
      <c r="G235" s="171"/>
      <c r="H235" s="171">
        <v>30012</v>
      </c>
      <c r="I235" s="171"/>
      <c r="J235" s="171"/>
      <c r="K235" s="171"/>
      <c r="L235" s="171"/>
      <c r="M235" s="171"/>
      <c r="N235" s="171">
        <v>30824</v>
      </c>
      <c r="O235" s="171"/>
      <c r="P235" s="171"/>
      <c r="Q235" s="171"/>
      <c r="R235" s="171"/>
      <c r="S235" s="171"/>
      <c r="T235" s="171">
        <v>30579</v>
      </c>
      <c r="U235" s="171"/>
      <c r="V235" s="171"/>
      <c r="W235" s="171"/>
      <c r="X235" s="171"/>
      <c r="Y235" s="171"/>
      <c r="Z235" s="171">
        <v>30009</v>
      </c>
      <c r="AA235" s="171"/>
      <c r="AB235" s="171"/>
      <c r="AC235" s="171"/>
      <c r="AD235" s="171"/>
      <c r="AE235" s="171"/>
      <c r="AF235" s="171">
        <v>30614</v>
      </c>
      <c r="AG235" s="171"/>
      <c r="AH235" s="175">
        <v>29192.856686407245</v>
      </c>
      <c r="AI235" s="173"/>
      <c r="AJ235" s="172">
        <v>146.6008870158357</v>
      </c>
      <c r="AK235" s="173">
        <v>5277.7660509731941</v>
      </c>
      <c r="AL235" s="171">
        <v>0</v>
      </c>
      <c r="AM235" s="172">
        <v>69.811000000000007</v>
      </c>
      <c r="AN235" s="171">
        <f t="shared" si="72"/>
        <v>34687.034624396278</v>
      </c>
      <c r="AP235" s="171"/>
      <c r="AQ235" s="175">
        <v>28530.202173737431</v>
      </c>
      <c r="AR235" s="173"/>
      <c r="AS235" s="172">
        <v>-113.32406312420196</v>
      </c>
      <c r="AT235" s="174">
        <v>5625.2126290275246</v>
      </c>
      <c r="AU235" s="171">
        <v>0</v>
      </c>
      <c r="AV235" s="172">
        <v>0.16200000000000001</v>
      </c>
      <c r="AW235" s="171">
        <f t="shared" si="73"/>
        <v>34042.252739640753</v>
      </c>
      <c r="AX235" s="171"/>
      <c r="AY235" s="164">
        <v>29735.340091186987</v>
      </c>
      <c r="AZ235" s="173"/>
      <c r="BA235" s="164">
        <v>-34.871913204692156</v>
      </c>
      <c r="BB235" s="164">
        <v>6095.3017902551446</v>
      </c>
      <c r="BC235" s="171">
        <v>0</v>
      </c>
      <c r="BD235" s="172">
        <f t="shared" si="74"/>
        <v>0.16200000000000001</v>
      </c>
      <c r="BE235" s="171">
        <f t="shared" si="75"/>
        <v>35795.931968237433</v>
      </c>
      <c r="BF235" s="171"/>
      <c r="BG235" s="164">
        <v>6368.4242450901738</v>
      </c>
      <c r="BH235" s="173">
        <v>-141.19129436957854</v>
      </c>
      <c r="BI235" s="173">
        <v>145.15886113510945</v>
      </c>
      <c r="BJ235" s="164">
        <v>1941.8982702068779</v>
      </c>
      <c r="BK235" s="171">
        <v>0</v>
      </c>
      <c r="BL235" s="172">
        <f t="shared" si="76"/>
        <v>0.16200000000000001</v>
      </c>
      <c r="BM235" s="171">
        <f t="shared" si="77"/>
        <v>8314.4520820625839</v>
      </c>
      <c r="BN235" s="171"/>
      <c r="BO235" s="164">
        <v>5953.0968929086275</v>
      </c>
      <c r="BP235" s="173">
        <f t="shared" si="78"/>
        <v>-141.19129436957854</v>
      </c>
      <c r="BQ235" s="173">
        <v>27.068334065218984</v>
      </c>
      <c r="BR235" s="164">
        <v>1994.586094088615</v>
      </c>
      <c r="BS235" s="171">
        <v>0</v>
      </c>
      <c r="BT235" s="172">
        <f t="shared" si="79"/>
        <v>0.16200000000000001</v>
      </c>
      <c r="BU235" s="171">
        <f t="shared" si="80"/>
        <v>7833.7220266928825</v>
      </c>
      <c r="BV235" s="171"/>
      <c r="BW235" s="164">
        <v>5631.464836553735</v>
      </c>
      <c r="BX235" s="173">
        <f t="shared" si="81"/>
        <v>-141.19129436957854</v>
      </c>
      <c r="BY235" s="173">
        <v>15.873892340375152</v>
      </c>
      <c r="BZ235" s="164">
        <v>2052.954306001855</v>
      </c>
      <c r="CA235" s="171">
        <v>0</v>
      </c>
      <c r="CB235" s="172">
        <f t="shared" si="82"/>
        <v>0.16200000000000001</v>
      </c>
      <c r="CC235" s="171">
        <f t="shared" si="83"/>
        <v>7559.2637405263868</v>
      </c>
      <c r="CD235" s="213">
        <v>9208</v>
      </c>
      <c r="CE235" s="210">
        <f t="shared" si="84"/>
        <v>3767.0541512159298</v>
      </c>
      <c r="CF235" s="164">
        <f t="shared" si="85"/>
        <v>3697.0300542615932</v>
      </c>
      <c r="CG235" s="164">
        <f t="shared" si="86"/>
        <v>3887.4817515462023</v>
      </c>
      <c r="CH235" s="164">
        <f t="shared" si="87"/>
        <v>902.95960925962038</v>
      </c>
      <c r="CI235" s="164">
        <f t="shared" si="88"/>
        <v>850.75174051834085</v>
      </c>
      <c r="CJ235" s="164">
        <f t="shared" si="89"/>
        <v>820.94523680781788</v>
      </c>
      <c r="CK235" s="210">
        <f t="shared" si="90"/>
        <v>-70.024096954336528</v>
      </c>
      <c r="CL235" s="164">
        <f t="shared" si="91"/>
        <v>190.45169728460905</v>
      </c>
      <c r="CM235" s="164">
        <f t="shared" si="92"/>
        <v>-2984.522142286582</v>
      </c>
      <c r="CN235" s="164">
        <f t="shared" si="93"/>
        <v>-52.207868741279526</v>
      </c>
      <c r="CO235" s="164">
        <f t="shared" si="94"/>
        <v>-29.806503710522975</v>
      </c>
    </row>
    <row r="236" spans="1:93" ht="14.4" x14ac:dyDescent="0.3">
      <c r="A236" s="167">
        <v>732</v>
      </c>
      <c r="B236" s="166" t="s">
        <v>417</v>
      </c>
      <c r="C236" s="171"/>
      <c r="D236" s="171"/>
      <c r="E236" s="171"/>
      <c r="F236" s="171"/>
      <c r="G236" s="171"/>
      <c r="H236" s="171">
        <v>19646</v>
      </c>
      <c r="I236" s="171"/>
      <c r="J236" s="171"/>
      <c r="K236" s="171"/>
      <c r="L236" s="171"/>
      <c r="M236" s="171"/>
      <c r="N236" s="171">
        <v>19969</v>
      </c>
      <c r="O236" s="171"/>
      <c r="P236" s="171"/>
      <c r="Q236" s="171"/>
      <c r="R236" s="171"/>
      <c r="S236" s="171"/>
      <c r="T236" s="171">
        <v>20395</v>
      </c>
      <c r="U236" s="171"/>
      <c r="V236" s="171"/>
      <c r="W236" s="171"/>
      <c r="X236" s="171"/>
      <c r="Y236" s="171"/>
      <c r="Z236" s="171">
        <v>20301</v>
      </c>
      <c r="AA236" s="171"/>
      <c r="AB236" s="171"/>
      <c r="AC236" s="171"/>
      <c r="AD236" s="171"/>
      <c r="AE236" s="171"/>
      <c r="AF236" s="171">
        <v>20264</v>
      </c>
      <c r="AG236" s="171"/>
      <c r="AH236" s="175">
        <v>19517.052306198962</v>
      </c>
      <c r="AI236" s="173"/>
      <c r="AJ236" s="172">
        <v>54.337034517722969</v>
      </c>
      <c r="AK236" s="173">
        <v>2125.3766693367784</v>
      </c>
      <c r="AL236" s="171">
        <v>0</v>
      </c>
      <c r="AM236" s="172">
        <v>-40.462000000000003</v>
      </c>
      <c r="AN236" s="171">
        <f t="shared" si="72"/>
        <v>21656.304010053467</v>
      </c>
      <c r="AP236" s="171"/>
      <c r="AQ236" s="175">
        <v>18838.469553772607</v>
      </c>
      <c r="AR236" s="173"/>
      <c r="AS236" s="172">
        <v>-41.830220817576169</v>
      </c>
      <c r="AT236" s="174">
        <v>2251.0699720825824</v>
      </c>
      <c r="AU236" s="171">
        <v>0</v>
      </c>
      <c r="AV236" s="172">
        <v>-138.41300000000001</v>
      </c>
      <c r="AW236" s="171">
        <f t="shared" si="73"/>
        <v>20909.296305037613</v>
      </c>
      <c r="AX236" s="171"/>
      <c r="AY236" s="164">
        <v>19075.659051299954</v>
      </c>
      <c r="AZ236" s="173"/>
      <c r="BA236" s="164">
        <v>-12.797908344645252</v>
      </c>
      <c r="BB236" s="164">
        <v>2424.3240835092874</v>
      </c>
      <c r="BC236" s="171">
        <v>0</v>
      </c>
      <c r="BD236" s="172">
        <f t="shared" si="74"/>
        <v>-138.41300000000001</v>
      </c>
      <c r="BE236" s="171">
        <f t="shared" si="75"/>
        <v>21348.772226464596</v>
      </c>
      <c r="BF236" s="171"/>
      <c r="BG236" s="164">
        <v>4169.4420398709644</v>
      </c>
      <c r="BH236" s="173">
        <v>-337.3812735944162</v>
      </c>
      <c r="BI236" s="173">
        <v>758.43545417699522</v>
      </c>
      <c r="BJ236" s="164">
        <v>771.1433098122468</v>
      </c>
      <c r="BK236" s="171">
        <v>0</v>
      </c>
      <c r="BL236" s="172">
        <f t="shared" si="76"/>
        <v>-138.41300000000001</v>
      </c>
      <c r="BM236" s="171">
        <f t="shared" si="77"/>
        <v>5223.2265302657906</v>
      </c>
      <c r="BN236" s="171"/>
      <c r="BO236" s="164">
        <v>4114.9554145333641</v>
      </c>
      <c r="BP236" s="173">
        <f t="shared" si="78"/>
        <v>-337.3812735944162</v>
      </c>
      <c r="BQ236" s="173">
        <v>703.36411380980428</v>
      </c>
      <c r="BR236" s="164">
        <v>790.99549589235801</v>
      </c>
      <c r="BS236" s="171">
        <v>0</v>
      </c>
      <c r="BT236" s="172">
        <f t="shared" si="79"/>
        <v>-138.41300000000001</v>
      </c>
      <c r="BU236" s="171">
        <f t="shared" si="80"/>
        <v>5133.5207506411098</v>
      </c>
      <c r="BV236" s="171"/>
      <c r="BW236" s="164">
        <v>3970.673620863246</v>
      </c>
      <c r="BX236" s="173">
        <f t="shared" si="81"/>
        <v>-337.3812735944162</v>
      </c>
      <c r="BY236" s="173">
        <v>648.11712174241268</v>
      </c>
      <c r="BZ236" s="164">
        <v>812.71545632432492</v>
      </c>
      <c r="CA236" s="171">
        <v>0</v>
      </c>
      <c r="CB236" s="172">
        <f t="shared" si="82"/>
        <v>-138.41300000000001</v>
      </c>
      <c r="CC236" s="171">
        <f t="shared" si="83"/>
        <v>4955.7119253355668</v>
      </c>
      <c r="CD236" s="213">
        <v>3407</v>
      </c>
      <c r="CE236" s="210">
        <f t="shared" si="84"/>
        <v>6356.4144438078856</v>
      </c>
      <c r="CF236" s="164">
        <f t="shared" si="85"/>
        <v>6137.1577062041724</v>
      </c>
      <c r="CG236" s="164">
        <f t="shared" si="86"/>
        <v>6266.1497582813608</v>
      </c>
      <c r="CH236" s="164">
        <f t="shared" si="87"/>
        <v>1533.086742079774</v>
      </c>
      <c r="CI236" s="164">
        <f t="shared" si="88"/>
        <v>1506.7568977520134</v>
      </c>
      <c r="CJ236" s="164">
        <f t="shared" si="89"/>
        <v>1454.5676329132864</v>
      </c>
      <c r="CK236" s="210">
        <f t="shared" si="90"/>
        <v>-219.25673760371319</v>
      </c>
      <c r="CL236" s="164">
        <f t="shared" si="91"/>
        <v>128.99205207718842</v>
      </c>
      <c r="CM236" s="164">
        <f t="shared" si="92"/>
        <v>-4733.0630162015868</v>
      </c>
      <c r="CN236" s="164">
        <f t="shared" si="93"/>
        <v>-26.329844327760611</v>
      </c>
      <c r="CO236" s="164">
        <f t="shared" si="94"/>
        <v>-52.189264838727013</v>
      </c>
    </row>
    <row r="237" spans="1:93" ht="14.4" x14ac:dyDescent="0.3">
      <c r="A237" s="167">
        <v>734</v>
      </c>
      <c r="B237" s="166" t="s">
        <v>416</v>
      </c>
      <c r="C237" s="171"/>
      <c r="D237" s="171"/>
      <c r="E237" s="171"/>
      <c r="F237" s="171"/>
      <c r="G237" s="171"/>
      <c r="H237" s="171">
        <v>103417</v>
      </c>
      <c r="I237" s="171"/>
      <c r="J237" s="171"/>
      <c r="K237" s="171"/>
      <c r="L237" s="171"/>
      <c r="M237" s="171"/>
      <c r="N237" s="171">
        <v>108936</v>
      </c>
      <c r="O237" s="171"/>
      <c r="P237" s="171"/>
      <c r="Q237" s="171"/>
      <c r="R237" s="171"/>
      <c r="S237" s="171"/>
      <c r="T237" s="171">
        <v>107647</v>
      </c>
      <c r="U237" s="171"/>
      <c r="V237" s="171"/>
      <c r="W237" s="171"/>
      <c r="X237" s="171"/>
      <c r="Y237" s="171"/>
      <c r="Z237" s="171">
        <v>106529</v>
      </c>
      <c r="AA237" s="171"/>
      <c r="AB237" s="171"/>
      <c r="AC237" s="171"/>
      <c r="AD237" s="171"/>
      <c r="AE237" s="171"/>
      <c r="AF237" s="171">
        <v>110039</v>
      </c>
      <c r="AG237" s="171"/>
      <c r="AH237" s="175">
        <v>108061.098911618</v>
      </c>
      <c r="AI237" s="173"/>
      <c r="AJ237" s="172">
        <v>931.55137827390149</v>
      </c>
      <c r="AK237" s="173">
        <v>24205.654024952215</v>
      </c>
      <c r="AL237" s="171">
        <v>1200</v>
      </c>
      <c r="AM237" s="172">
        <v>-2359.7159999999999</v>
      </c>
      <c r="AN237" s="171">
        <f t="shared" si="72"/>
        <v>132038.58831484412</v>
      </c>
      <c r="AP237" s="171"/>
      <c r="AQ237" s="175">
        <v>100157.6958205694</v>
      </c>
      <c r="AR237" s="173"/>
      <c r="AS237" s="172">
        <v>-722.85807389153058</v>
      </c>
      <c r="AT237" s="174">
        <v>26087.740498450756</v>
      </c>
      <c r="AU237" s="171">
        <v>0</v>
      </c>
      <c r="AV237" s="172">
        <v>-3852.8870000000002</v>
      </c>
      <c r="AW237" s="171">
        <f t="shared" si="73"/>
        <v>121669.69124512862</v>
      </c>
      <c r="AX237" s="171"/>
      <c r="AY237" s="164">
        <v>103987.09003940488</v>
      </c>
      <c r="AZ237" s="173"/>
      <c r="BA237" s="164">
        <v>-223.03208132262034</v>
      </c>
      <c r="BB237" s="164">
        <v>28552.368839509989</v>
      </c>
      <c r="BC237" s="171">
        <v>0</v>
      </c>
      <c r="BD237" s="172">
        <f t="shared" si="74"/>
        <v>-3852.8870000000002</v>
      </c>
      <c r="BE237" s="171">
        <f t="shared" si="75"/>
        <v>128463.53979759225</v>
      </c>
      <c r="BF237" s="171"/>
      <c r="BG237" s="164">
        <v>26416.611948398033</v>
      </c>
      <c r="BH237" s="173">
        <v>-6401.4645643062759</v>
      </c>
      <c r="BI237" s="173">
        <v>-2383.754325073231</v>
      </c>
      <c r="BJ237" s="164">
        <v>9107.4890063439616</v>
      </c>
      <c r="BK237" s="171">
        <v>0</v>
      </c>
      <c r="BL237" s="172">
        <f t="shared" si="76"/>
        <v>-3852.8870000000002</v>
      </c>
      <c r="BM237" s="171">
        <f t="shared" si="77"/>
        <v>22885.995065362487</v>
      </c>
      <c r="BN237" s="171"/>
      <c r="BO237" s="164">
        <v>25556.650084004454</v>
      </c>
      <c r="BP237" s="173">
        <f t="shared" si="78"/>
        <v>-6401.4645643062759</v>
      </c>
      <c r="BQ237" s="173">
        <v>-1670.3514580386234</v>
      </c>
      <c r="BR237" s="164">
        <v>9390.2643782948253</v>
      </c>
      <c r="BS237" s="171">
        <v>0</v>
      </c>
      <c r="BT237" s="172">
        <f t="shared" si="79"/>
        <v>-3852.8870000000002</v>
      </c>
      <c r="BU237" s="171">
        <f t="shared" si="80"/>
        <v>23022.211439954383</v>
      </c>
      <c r="BV237" s="171"/>
      <c r="BW237" s="164">
        <v>24171.434421021029</v>
      </c>
      <c r="BX237" s="173">
        <f t="shared" si="81"/>
        <v>-6401.4645643062759</v>
      </c>
      <c r="BY237" s="173">
        <v>-959.60692765378406</v>
      </c>
      <c r="BZ237" s="164">
        <v>9707.2862192005668</v>
      </c>
      <c r="CA237" s="171">
        <v>0</v>
      </c>
      <c r="CB237" s="172">
        <f t="shared" si="82"/>
        <v>-3852.8870000000002</v>
      </c>
      <c r="CC237" s="171">
        <f t="shared" si="83"/>
        <v>22664.762148261536</v>
      </c>
      <c r="CD237" s="213">
        <v>51562</v>
      </c>
      <c r="CE237" s="210">
        <f t="shared" si="84"/>
        <v>2560.7732111796308</v>
      </c>
      <c r="CF237" s="164">
        <f t="shared" si="85"/>
        <v>2359.677499808553</v>
      </c>
      <c r="CG237" s="164">
        <f t="shared" si="86"/>
        <v>2491.4382645667788</v>
      </c>
      <c r="CH237" s="164">
        <f t="shared" si="87"/>
        <v>443.85390530550575</v>
      </c>
      <c r="CI237" s="164">
        <f t="shared" si="88"/>
        <v>446.49570303623562</v>
      </c>
      <c r="CJ237" s="164">
        <f t="shared" si="89"/>
        <v>439.56328591329924</v>
      </c>
      <c r="CK237" s="210">
        <f t="shared" si="90"/>
        <v>-201.09571137107787</v>
      </c>
      <c r="CL237" s="164">
        <f t="shared" si="91"/>
        <v>131.76076475822583</v>
      </c>
      <c r="CM237" s="164">
        <f t="shared" si="92"/>
        <v>-2047.584359261273</v>
      </c>
      <c r="CN237" s="164">
        <f t="shared" si="93"/>
        <v>2.641797730729877</v>
      </c>
      <c r="CO237" s="164">
        <f t="shared" si="94"/>
        <v>-6.9324171229363856</v>
      </c>
    </row>
    <row r="238" spans="1:93" ht="14.4" x14ac:dyDescent="0.3">
      <c r="A238" s="167">
        <v>738</v>
      </c>
      <c r="B238" s="166" t="s">
        <v>415</v>
      </c>
      <c r="C238" s="171"/>
      <c r="D238" s="171"/>
      <c r="E238" s="171"/>
      <c r="F238" s="171"/>
      <c r="G238" s="171"/>
      <c r="H238" s="171">
        <v>4869</v>
      </c>
      <c r="I238" s="171"/>
      <c r="J238" s="171"/>
      <c r="K238" s="171"/>
      <c r="L238" s="171"/>
      <c r="M238" s="171"/>
      <c r="N238" s="171">
        <v>4900</v>
      </c>
      <c r="O238" s="171"/>
      <c r="P238" s="171"/>
      <c r="Q238" s="171"/>
      <c r="R238" s="171"/>
      <c r="S238" s="171"/>
      <c r="T238" s="171">
        <v>4641</v>
      </c>
      <c r="U238" s="171"/>
      <c r="V238" s="171"/>
      <c r="W238" s="171"/>
      <c r="X238" s="171"/>
      <c r="Y238" s="171"/>
      <c r="Z238" s="171">
        <v>4498</v>
      </c>
      <c r="AA238" s="171"/>
      <c r="AB238" s="171"/>
      <c r="AC238" s="171"/>
      <c r="AD238" s="171"/>
      <c r="AE238" s="171"/>
      <c r="AF238" s="171">
        <v>4673</v>
      </c>
      <c r="AG238" s="171"/>
      <c r="AH238" s="175">
        <v>4931.0504162748721</v>
      </c>
      <c r="AI238" s="173"/>
      <c r="AJ238" s="172">
        <v>58.075588364297609</v>
      </c>
      <c r="AK238" s="173">
        <v>1514.2937410177026</v>
      </c>
      <c r="AL238" s="171">
        <v>410</v>
      </c>
      <c r="AM238" s="172">
        <v>-623.76099999999997</v>
      </c>
      <c r="AN238" s="171">
        <f t="shared" si="72"/>
        <v>6289.6587456568723</v>
      </c>
      <c r="AP238" s="171"/>
      <c r="AQ238" s="175">
        <v>4392.6103056811935</v>
      </c>
      <c r="AR238" s="173"/>
      <c r="AS238" s="172">
        <v>-45.237025546478272</v>
      </c>
      <c r="AT238" s="174">
        <v>1628.3453179434762</v>
      </c>
      <c r="AU238" s="171">
        <v>0</v>
      </c>
      <c r="AV238" s="172">
        <v>-723.13499999999999</v>
      </c>
      <c r="AW238" s="171">
        <f t="shared" si="73"/>
        <v>5252.5835980781912</v>
      </c>
      <c r="AX238" s="171"/>
      <c r="AY238" s="164">
        <v>4145.9709289486</v>
      </c>
      <c r="AZ238" s="173"/>
      <c r="BA238" s="164">
        <v>-13.96937071143264</v>
      </c>
      <c r="BB238" s="164">
        <v>1772.475044614642</v>
      </c>
      <c r="BC238" s="171">
        <v>0</v>
      </c>
      <c r="BD238" s="172">
        <f t="shared" si="74"/>
        <v>-723.13499999999999</v>
      </c>
      <c r="BE238" s="171">
        <f t="shared" si="75"/>
        <v>5181.3416028518086</v>
      </c>
      <c r="BF238" s="171"/>
      <c r="BG238" s="164">
        <v>1661.6694675371498</v>
      </c>
      <c r="BH238" s="173">
        <v>119.8616115319502</v>
      </c>
      <c r="BI238" s="173">
        <v>49.576832616964339</v>
      </c>
      <c r="BJ238" s="164">
        <v>561.70692654934408</v>
      </c>
      <c r="BK238" s="171">
        <v>0</v>
      </c>
      <c r="BL238" s="172">
        <f t="shared" si="76"/>
        <v>-723.13499999999999</v>
      </c>
      <c r="BM238" s="171">
        <f t="shared" si="77"/>
        <v>1669.6798382354084</v>
      </c>
      <c r="BN238" s="171"/>
      <c r="BO238" s="164">
        <v>1659.3643892367506</v>
      </c>
      <c r="BP238" s="173">
        <f t="shared" si="78"/>
        <v>119.8616115319502</v>
      </c>
      <c r="BQ238" s="173">
        <v>8.6719793106424863</v>
      </c>
      <c r="BR238" s="164">
        <v>578.67922405876425</v>
      </c>
      <c r="BS238" s="171">
        <v>0</v>
      </c>
      <c r="BT238" s="172">
        <f t="shared" si="79"/>
        <v>-723.13499999999999</v>
      </c>
      <c r="BU238" s="171">
        <f t="shared" si="80"/>
        <v>1643.4422041381079</v>
      </c>
      <c r="BV238" s="171"/>
      <c r="BW238" s="164">
        <v>1688.7291844994868</v>
      </c>
      <c r="BX238" s="173">
        <f t="shared" si="81"/>
        <v>119.8616115319502</v>
      </c>
      <c r="BY238" s="173">
        <v>5.0855758475354795</v>
      </c>
      <c r="BZ238" s="164">
        <v>597.54505068037918</v>
      </c>
      <c r="CA238" s="171">
        <v>0</v>
      </c>
      <c r="CB238" s="172">
        <f t="shared" si="82"/>
        <v>-723.13499999999999</v>
      </c>
      <c r="CC238" s="171">
        <f t="shared" si="83"/>
        <v>1688.0864225593516</v>
      </c>
      <c r="CD238" s="213">
        <v>2950</v>
      </c>
      <c r="CE238" s="210">
        <f t="shared" si="84"/>
        <v>2132.0877103921603</v>
      </c>
      <c r="CF238" s="164">
        <f t="shared" si="85"/>
        <v>1780.5368129078615</v>
      </c>
      <c r="CG238" s="164">
        <f t="shared" si="86"/>
        <v>1756.3869840175623</v>
      </c>
      <c r="CH238" s="164">
        <f t="shared" si="87"/>
        <v>565.99316550352819</v>
      </c>
      <c r="CI238" s="164">
        <f t="shared" si="88"/>
        <v>557.099052250206</v>
      </c>
      <c r="CJ238" s="164">
        <f t="shared" si="89"/>
        <v>572.23268561333953</v>
      </c>
      <c r="CK238" s="210">
        <f t="shared" si="90"/>
        <v>-351.55089748429873</v>
      </c>
      <c r="CL238" s="164">
        <f t="shared" si="91"/>
        <v>-24.149828890299204</v>
      </c>
      <c r="CM238" s="164">
        <f t="shared" si="92"/>
        <v>-1190.3938185140341</v>
      </c>
      <c r="CN238" s="164">
        <f t="shared" si="93"/>
        <v>-8.8941132533221889</v>
      </c>
      <c r="CO238" s="164">
        <f t="shared" si="94"/>
        <v>15.133633363133526</v>
      </c>
    </row>
    <row r="239" spans="1:93" ht="14.4" x14ac:dyDescent="0.3">
      <c r="A239" s="167">
        <v>739</v>
      </c>
      <c r="B239" s="166" t="s">
        <v>414</v>
      </c>
      <c r="C239" s="171"/>
      <c r="D239" s="171"/>
      <c r="E239" s="171"/>
      <c r="F239" s="171"/>
      <c r="G239" s="171"/>
      <c r="H239" s="171">
        <v>11465</v>
      </c>
      <c r="I239" s="171"/>
      <c r="J239" s="171"/>
      <c r="K239" s="171"/>
      <c r="L239" s="171"/>
      <c r="M239" s="171"/>
      <c r="N239" s="171">
        <v>11646</v>
      </c>
      <c r="O239" s="171"/>
      <c r="P239" s="171"/>
      <c r="Q239" s="171"/>
      <c r="R239" s="171"/>
      <c r="S239" s="171"/>
      <c r="T239" s="171">
        <v>11861</v>
      </c>
      <c r="U239" s="171"/>
      <c r="V239" s="171"/>
      <c r="W239" s="171"/>
      <c r="X239" s="171"/>
      <c r="Y239" s="171"/>
      <c r="Z239" s="171">
        <v>11653</v>
      </c>
      <c r="AA239" s="171"/>
      <c r="AB239" s="171"/>
      <c r="AC239" s="171"/>
      <c r="AD239" s="171"/>
      <c r="AE239" s="171"/>
      <c r="AF239" s="171">
        <v>11857</v>
      </c>
      <c r="AG239" s="171"/>
      <c r="AH239" s="175">
        <v>11031.640399293557</v>
      </c>
      <c r="AI239" s="173"/>
      <c r="AJ239" s="172">
        <v>59.822030779766663</v>
      </c>
      <c r="AK239" s="173">
        <v>2043.3582401219182</v>
      </c>
      <c r="AL239" s="171">
        <v>0</v>
      </c>
      <c r="AM239" s="172">
        <v>250.14099999999999</v>
      </c>
      <c r="AN239" s="171">
        <f t="shared" si="72"/>
        <v>13384.961670195244</v>
      </c>
      <c r="AP239" s="171"/>
      <c r="AQ239" s="175">
        <v>10503.404447297535</v>
      </c>
      <c r="AR239" s="173"/>
      <c r="AS239" s="172">
        <v>-46.098399536487975</v>
      </c>
      <c r="AT239" s="174">
        <v>2168.1675662933067</v>
      </c>
      <c r="AU239" s="171">
        <v>0</v>
      </c>
      <c r="AV239" s="172">
        <v>268.53199999999998</v>
      </c>
      <c r="AW239" s="171">
        <f t="shared" si="73"/>
        <v>12894.005614054353</v>
      </c>
      <c r="AX239" s="171"/>
      <c r="AY239" s="164">
        <v>11113.221793442475</v>
      </c>
      <c r="AZ239" s="173"/>
      <c r="BA239" s="164">
        <v>-14.115518125051008</v>
      </c>
      <c r="BB239" s="164">
        <v>2335.4868038884597</v>
      </c>
      <c r="BC239" s="171">
        <v>0</v>
      </c>
      <c r="BD239" s="172">
        <f t="shared" si="74"/>
        <v>268.53199999999998</v>
      </c>
      <c r="BE239" s="171">
        <f t="shared" si="75"/>
        <v>13703.125079205884</v>
      </c>
      <c r="BF239" s="171"/>
      <c r="BG239" s="164">
        <v>515.91030795161555</v>
      </c>
      <c r="BH239" s="173">
        <v>1252.2608783935661</v>
      </c>
      <c r="BI239" s="173">
        <v>1080.3287300727961</v>
      </c>
      <c r="BJ239" s="164">
        <v>742.72411121749064</v>
      </c>
      <c r="BK239" s="171">
        <v>0</v>
      </c>
      <c r="BL239" s="172">
        <f t="shared" si="76"/>
        <v>268.53199999999998</v>
      </c>
      <c r="BM239" s="171">
        <f t="shared" si="77"/>
        <v>3859.7560276354689</v>
      </c>
      <c r="BN239" s="171"/>
      <c r="BO239" s="164">
        <v>386.12701128262529</v>
      </c>
      <c r="BP239" s="173">
        <f t="shared" si="78"/>
        <v>1252.2608783935661</v>
      </c>
      <c r="BQ239" s="173">
        <v>1026.5666877888875</v>
      </c>
      <c r="BR239" s="164">
        <v>760.95989074114868</v>
      </c>
      <c r="BS239" s="171">
        <v>0</v>
      </c>
      <c r="BT239" s="172">
        <f t="shared" si="79"/>
        <v>268.53199999999998</v>
      </c>
      <c r="BU239" s="171">
        <f t="shared" si="80"/>
        <v>3694.4464682062276</v>
      </c>
      <c r="BV239" s="171"/>
      <c r="BW239" s="164">
        <v>221.22280832841852</v>
      </c>
      <c r="BX239" s="173">
        <f t="shared" si="81"/>
        <v>1252.2608783935661</v>
      </c>
      <c r="BY239" s="173">
        <v>972.63316985048266</v>
      </c>
      <c r="BZ239" s="164">
        <v>781.24198822817232</v>
      </c>
      <c r="CA239" s="171">
        <v>0</v>
      </c>
      <c r="CB239" s="172">
        <f t="shared" si="82"/>
        <v>268.53199999999998</v>
      </c>
      <c r="CC239" s="171">
        <f t="shared" si="83"/>
        <v>3495.89084480064</v>
      </c>
      <c r="CD239" s="213">
        <v>3326</v>
      </c>
      <c r="CE239" s="210">
        <f t="shared" si="84"/>
        <v>4024.3420535764412</v>
      </c>
      <c r="CF239" s="164">
        <f t="shared" si="85"/>
        <v>3876.7304912971595</v>
      </c>
      <c r="CG239" s="164">
        <f t="shared" si="86"/>
        <v>4120.0015271214324</v>
      </c>
      <c r="CH239" s="164">
        <f t="shared" si="87"/>
        <v>1160.4798639914218</v>
      </c>
      <c r="CI239" s="164">
        <f t="shared" si="88"/>
        <v>1110.7776512947166</v>
      </c>
      <c r="CJ239" s="164">
        <f t="shared" si="89"/>
        <v>1051.079628623163</v>
      </c>
      <c r="CK239" s="210">
        <f t="shared" si="90"/>
        <v>-147.61156227928177</v>
      </c>
      <c r="CL239" s="164">
        <f t="shared" si="91"/>
        <v>243.27103582427299</v>
      </c>
      <c r="CM239" s="164">
        <f t="shared" si="92"/>
        <v>-2959.5216631300109</v>
      </c>
      <c r="CN239" s="164">
        <f t="shared" si="93"/>
        <v>-49.702212696705146</v>
      </c>
      <c r="CO239" s="164">
        <f t="shared" si="94"/>
        <v>-59.698022671553645</v>
      </c>
    </row>
    <row r="240" spans="1:93" ht="14.4" x14ac:dyDescent="0.3">
      <c r="A240" s="167">
        <v>740</v>
      </c>
      <c r="B240" s="166" t="s">
        <v>413</v>
      </c>
      <c r="C240" s="171"/>
      <c r="D240" s="171"/>
      <c r="E240" s="171"/>
      <c r="F240" s="171"/>
      <c r="G240" s="171"/>
      <c r="H240" s="171">
        <v>75633</v>
      </c>
      <c r="I240" s="171"/>
      <c r="J240" s="171"/>
      <c r="K240" s="171"/>
      <c r="L240" s="171"/>
      <c r="M240" s="171"/>
      <c r="N240" s="171">
        <v>80177</v>
      </c>
      <c r="O240" s="171"/>
      <c r="P240" s="171"/>
      <c r="Q240" s="171"/>
      <c r="R240" s="171"/>
      <c r="S240" s="171"/>
      <c r="T240" s="171">
        <v>81719</v>
      </c>
      <c r="U240" s="171"/>
      <c r="V240" s="171"/>
      <c r="W240" s="171"/>
      <c r="X240" s="171"/>
      <c r="Y240" s="171"/>
      <c r="Z240" s="171">
        <v>83774</v>
      </c>
      <c r="AA240" s="171"/>
      <c r="AB240" s="171"/>
      <c r="AC240" s="171"/>
      <c r="AD240" s="171"/>
      <c r="AE240" s="171"/>
      <c r="AF240" s="171">
        <v>84291</v>
      </c>
      <c r="AG240" s="171"/>
      <c r="AH240" s="175">
        <v>82586.106567080598</v>
      </c>
      <c r="AI240" s="173"/>
      <c r="AJ240" s="172">
        <v>668.07007411100381</v>
      </c>
      <c r="AK240" s="173">
        <v>17184.919074617472</v>
      </c>
      <c r="AL240" s="171">
        <v>2200</v>
      </c>
      <c r="AM240" s="172">
        <v>-2006.4780000000001</v>
      </c>
      <c r="AN240" s="171">
        <f t="shared" si="72"/>
        <v>100632.61771580907</v>
      </c>
      <c r="AP240" s="171"/>
      <c r="AQ240" s="175">
        <v>76637.08886254784</v>
      </c>
      <c r="AR240" s="173"/>
      <c r="AS240" s="172">
        <v>-516.69669505804904</v>
      </c>
      <c r="AT240" s="174">
        <v>18329.471285644628</v>
      </c>
      <c r="AU240" s="171">
        <v>0</v>
      </c>
      <c r="AV240" s="172">
        <v>-1863.6769999999999</v>
      </c>
      <c r="AW240" s="171">
        <f t="shared" si="73"/>
        <v>92586.186453134418</v>
      </c>
      <c r="AX240" s="171"/>
      <c r="AY240" s="164">
        <v>79463.419474123468</v>
      </c>
      <c r="AZ240" s="173"/>
      <c r="BA240" s="164">
        <v>-158.80913999976826</v>
      </c>
      <c r="BB240" s="164">
        <v>19918.858956381406</v>
      </c>
      <c r="BC240" s="171">
        <v>0</v>
      </c>
      <c r="BD240" s="172">
        <f t="shared" si="74"/>
        <v>-1863.6769999999999</v>
      </c>
      <c r="BE240" s="171">
        <f t="shared" si="75"/>
        <v>97359.792290505109</v>
      </c>
      <c r="BF240" s="171"/>
      <c r="BG240" s="164">
        <v>8215.7701056651549</v>
      </c>
      <c r="BH240" s="173">
        <v>-3950.8397050141011</v>
      </c>
      <c r="BI240" s="173">
        <v>-833.80398718421145</v>
      </c>
      <c r="BJ240" s="164">
        <v>6352.5994485028086</v>
      </c>
      <c r="BK240" s="171">
        <v>0</v>
      </c>
      <c r="BL240" s="172">
        <f t="shared" si="76"/>
        <v>-1863.6769999999999</v>
      </c>
      <c r="BM240" s="171">
        <f t="shared" si="77"/>
        <v>7920.0488619696516</v>
      </c>
      <c r="BN240" s="171"/>
      <c r="BO240" s="164">
        <v>8179.2436871053242</v>
      </c>
      <c r="BP240" s="173">
        <f t="shared" si="78"/>
        <v>-3950.8397050141011</v>
      </c>
      <c r="BQ240" s="173">
        <v>-381.89823405042478</v>
      </c>
      <c r="BR240" s="164">
        <v>6526.7404371094335</v>
      </c>
      <c r="BS240" s="171">
        <v>0</v>
      </c>
      <c r="BT240" s="172">
        <f t="shared" si="79"/>
        <v>-1863.6769999999999</v>
      </c>
      <c r="BU240" s="171">
        <f t="shared" si="80"/>
        <v>8509.5691851502324</v>
      </c>
      <c r="BV240" s="171"/>
      <c r="BW240" s="164">
        <v>7574.9931268240898</v>
      </c>
      <c r="BX240" s="173">
        <f t="shared" si="81"/>
        <v>-3950.8397050141011</v>
      </c>
      <c r="BY240" s="173">
        <v>56.306806214306384</v>
      </c>
      <c r="BZ240" s="164">
        <v>6721.6798341209851</v>
      </c>
      <c r="CA240" s="171">
        <v>0</v>
      </c>
      <c r="CB240" s="172">
        <f t="shared" si="82"/>
        <v>-1863.6769999999999</v>
      </c>
      <c r="CC240" s="171">
        <f t="shared" si="83"/>
        <v>8538.4630621452816</v>
      </c>
      <c r="CD240" s="213">
        <v>32662</v>
      </c>
      <c r="CE240" s="210">
        <f t="shared" si="84"/>
        <v>3081.0304854512606</v>
      </c>
      <c r="CF240" s="164">
        <f t="shared" si="85"/>
        <v>2834.6759675811163</v>
      </c>
      <c r="CG240" s="164">
        <f t="shared" si="86"/>
        <v>2980.8276373309996</v>
      </c>
      <c r="CH240" s="164">
        <f t="shared" si="87"/>
        <v>242.48511609728894</v>
      </c>
      <c r="CI240" s="164">
        <f t="shared" si="88"/>
        <v>260.53423504838139</v>
      </c>
      <c r="CJ240" s="164">
        <f t="shared" si="89"/>
        <v>261.4188678631217</v>
      </c>
      <c r="CK240" s="210">
        <f t="shared" si="90"/>
        <v>-246.35451787014426</v>
      </c>
      <c r="CL240" s="164">
        <f t="shared" si="91"/>
        <v>146.15166974988324</v>
      </c>
      <c r="CM240" s="164">
        <f t="shared" si="92"/>
        <v>-2738.3425212337106</v>
      </c>
      <c r="CN240" s="164">
        <f t="shared" si="93"/>
        <v>18.049118951092453</v>
      </c>
      <c r="CO240" s="164">
        <f t="shared" si="94"/>
        <v>0.88463281474031419</v>
      </c>
    </row>
    <row r="241" spans="1:93" ht="14.4" x14ac:dyDescent="0.3">
      <c r="A241" s="167">
        <v>742</v>
      </c>
      <c r="B241" s="166" t="s">
        <v>412</v>
      </c>
      <c r="C241" s="171"/>
      <c r="D241" s="171"/>
      <c r="E241" s="171"/>
      <c r="F241" s="171"/>
      <c r="G241" s="171"/>
      <c r="H241" s="171">
        <v>4530</v>
      </c>
      <c r="I241" s="171"/>
      <c r="J241" s="171"/>
      <c r="K241" s="171"/>
      <c r="L241" s="171"/>
      <c r="M241" s="171"/>
      <c r="N241" s="171">
        <v>4619</v>
      </c>
      <c r="O241" s="171"/>
      <c r="P241" s="171"/>
      <c r="Q241" s="171"/>
      <c r="R241" s="171"/>
      <c r="S241" s="171"/>
      <c r="T241" s="171">
        <v>4425</v>
      </c>
      <c r="U241" s="171"/>
      <c r="V241" s="171"/>
      <c r="W241" s="171"/>
      <c r="X241" s="171"/>
      <c r="Y241" s="171"/>
      <c r="Z241" s="171">
        <v>4517</v>
      </c>
      <c r="AA241" s="171"/>
      <c r="AB241" s="171"/>
      <c r="AC241" s="171"/>
      <c r="AD241" s="171"/>
      <c r="AE241" s="171"/>
      <c r="AF241" s="171">
        <v>4567</v>
      </c>
      <c r="AG241" s="171"/>
      <c r="AH241" s="175">
        <v>4184.6108326411313</v>
      </c>
      <c r="AI241" s="173"/>
      <c r="AJ241" s="172">
        <v>19.994600667692644</v>
      </c>
      <c r="AK241" s="173">
        <v>642.48785009767403</v>
      </c>
      <c r="AL241" s="171">
        <v>0</v>
      </c>
      <c r="AM241" s="172">
        <v>129.00200000000001</v>
      </c>
      <c r="AN241" s="171">
        <f t="shared" si="72"/>
        <v>4976.0952834064983</v>
      </c>
      <c r="AP241" s="171"/>
      <c r="AQ241" s="175">
        <v>4110.3054908227177</v>
      </c>
      <c r="AR241" s="173"/>
      <c r="AS241" s="172">
        <v>-14.927114711313132</v>
      </c>
      <c r="AT241" s="174">
        <v>680.25202432632284</v>
      </c>
      <c r="AU241" s="171">
        <v>0</v>
      </c>
      <c r="AV241" s="172">
        <v>183.376</v>
      </c>
      <c r="AW241" s="171">
        <f t="shared" si="73"/>
        <v>4959.0064004377273</v>
      </c>
      <c r="AX241" s="171"/>
      <c r="AY241" s="164">
        <v>3835.6598065098101</v>
      </c>
      <c r="AZ241" s="173"/>
      <c r="BA241" s="164">
        <v>-4.4756636003073149</v>
      </c>
      <c r="BB241" s="164">
        <v>731.19283359102292</v>
      </c>
      <c r="BC241" s="171">
        <v>0</v>
      </c>
      <c r="BD241" s="172">
        <f t="shared" si="74"/>
        <v>183.376</v>
      </c>
      <c r="BE241" s="171">
        <f t="shared" si="75"/>
        <v>4745.7529765005256</v>
      </c>
      <c r="BF241" s="171"/>
      <c r="BG241" s="164">
        <v>784.81325565032114</v>
      </c>
      <c r="BH241" s="173">
        <v>-258.93593464227251</v>
      </c>
      <c r="BI241" s="173">
        <v>75.262812555486889</v>
      </c>
      <c r="BJ241" s="164">
        <v>232.57584845448611</v>
      </c>
      <c r="BK241" s="171">
        <v>0</v>
      </c>
      <c r="BL241" s="172">
        <f t="shared" si="76"/>
        <v>183.376</v>
      </c>
      <c r="BM241" s="171">
        <f t="shared" si="77"/>
        <v>1017.0919820180216</v>
      </c>
      <c r="BN241" s="171"/>
      <c r="BO241" s="164">
        <v>806.44066764642105</v>
      </c>
      <c r="BP241" s="173">
        <f t="shared" si="78"/>
        <v>-258.93593464227251</v>
      </c>
      <c r="BQ241" s="173">
        <v>58.953161122996249</v>
      </c>
      <c r="BR241" s="164">
        <v>238.41234015513467</v>
      </c>
      <c r="BS241" s="171">
        <v>0</v>
      </c>
      <c r="BT241" s="172">
        <f t="shared" si="79"/>
        <v>183.376</v>
      </c>
      <c r="BU241" s="171">
        <f t="shared" si="80"/>
        <v>1028.2462342822794</v>
      </c>
      <c r="BV241" s="171"/>
      <c r="BW241" s="164">
        <v>871.15563218250838</v>
      </c>
      <c r="BX241" s="173">
        <f t="shared" si="81"/>
        <v>-258.93593464227251</v>
      </c>
      <c r="BY241" s="173">
        <v>42.5914895656149</v>
      </c>
      <c r="BZ241" s="164">
        <v>244.71461377106201</v>
      </c>
      <c r="CA241" s="171">
        <v>0</v>
      </c>
      <c r="CB241" s="172">
        <f t="shared" si="82"/>
        <v>183.376</v>
      </c>
      <c r="CC241" s="171">
        <f t="shared" si="83"/>
        <v>1082.9018008769128</v>
      </c>
      <c r="CD241" s="213">
        <v>1009</v>
      </c>
      <c r="CE241" s="210">
        <f t="shared" si="84"/>
        <v>4931.7098943572828</v>
      </c>
      <c r="CF241" s="164">
        <f t="shared" si="85"/>
        <v>4914.7734394823865</v>
      </c>
      <c r="CG241" s="164">
        <f t="shared" si="86"/>
        <v>4703.4221769083506</v>
      </c>
      <c r="CH241" s="164">
        <f t="shared" si="87"/>
        <v>1008.0198037839658</v>
      </c>
      <c r="CI241" s="164">
        <f t="shared" si="88"/>
        <v>1019.0745632133592</v>
      </c>
      <c r="CJ241" s="164">
        <f t="shared" si="89"/>
        <v>1073.2426173210238</v>
      </c>
      <c r="CK241" s="210">
        <f t="shared" si="90"/>
        <v>-16.936454874896299</v>
      </c>
      <c r="CL241" s="164">
        <f t="shared" si="91"/>
        <v>-211.3512625740359</v>
      </c>
      <c r="CM241" s="164">
        <f t="shared" si="92"/>
        <v>-3695.4023731243847</v>
      </c>
      <c r="CN241" s="164">
        <f t="shared" si="93"/>
        <v>11.054759429393357</v>
      </c>
      <c r="CO241" s="164">
        <f t="shared" si="94"/>
        <v>54.168054107664602</v>
      </c>
    </row>
    <row r="242" spans="1:93" ht="14.4" x14ac:dyDescent="0.3">
      <c r="A242" s="167">
        <v>743</v>
      </c>
      <c r="B242" s="166" t="s">
        <v>411</v>
      </c>
      <c r="C242" s="171"/>
      <c r="D242" s="171"/>
      <c r="E242" s="171"/>
      <c r="F242" s="171"/>
      <c r="G242" s="171"/>
      <c r="H242" s="171">
        <v>83041</v>
      </c>
      <c r="I242" s="171"/>
      <c r="J242" s="171"/>
      <c r="K242" s="171"/>
      <c r="L242" s="171"/>
      <c r="M242" s="171"/>
      <c r="N242" s="171">
        <v>93849</v>
      </c>
      <c r="O242" s="171"/>
      <c r="P242" s="171"/>
      <c r="Q242" s="171"/>
      <c r="R242" s="171"/>
      <c r="S242" s="171"/>
      <c r="T242" s="171">
        <v>94591</v>
      </c>
      <c r="U242" s="171"/>
      <c r="V242" s="171"/>
      <c r="W242" s="171"/>
      <c r="X242" s="171"/>
      <c r="Y242" s="171"/>
      <c r="Z242" s="171">
        <v>95527</v>
      </c>
      <c r="AA242" s="171"/>
      <c r="AB242" s="171"/>
      <c r="AC242" s="171"/>
      <c r="AD242" s="171"/>
      <c r="AE242" s="171"/>
      <c r="AF242" s="171">
        <v>97793</v>
      </c>
      <c r="AG242" s="171"/>
      <c r="AH242" s="175">
        <v>99936.676837857362</v>
      </c>
      <c r="AI242" s="173"/>
      <c r="AJ242" s="172">
        <v>1280.6887431785062</v>
      </c>
      <c r="AK242" s="173">
        <v>25951.871604328924</v>
      </c>
      <c r="AL242" s="171">
        <v>2800</v>
      </c>
      <c r="AM242" s="172">
        <v>-2900.0909999999999</v>
      </c>
      <c r="AN242" s="171">
        <f t="shared" si="72"/>
        <v>127069.14618536479</v>
      </c>
      <c r="AP242" s="171"/>
      <c r="AQ242" s="175">
        <v>91409.701483948491</v>
      </c>
      <c r="AR242" s="173"/>
      <c r="AS242" s="172">
        <v>-993.98766583262386</v>
      </c>
      <c r="AT242" s="174">
        <v>28139.042518646391</v>
      </c>
      <c r="AU242" s="171">
        <v>0</v>
      </c>
      <c r="AV242" s="172">
        <v>-2934.72</v>
      </c>
      <c r="AW242" s="171">
        <f t="shared" si="73"/>
        <v>115620.03633676225</v>
      </c>
      <c r="AX242" s="171"/>
      <c r="AY242" s="164">
        <v>94278.785937650318</v>
      </c>
      <c r="AZ242" s="173"/>
      <c r="BA242" s="164">
        <v>-306.2048320038632</v>
      </c>
      <c r="BB242" s="164">
        <v>30862.27775461115</v>
      </c>
      <c r="BC242" s="171">
        <v>0</v>
      </c>
      <c r="BD242" s="172">
        <f t="shared" si="74"/>
        <v>-2934.72</v>
      </c>
      <c r="BE242" s="171">
        <f t="shared" si="75"/>
        <v>121900.1388602576</v>
      </c>
      <c r="BF242" s="171"/>
      <c r="BG242" s="164">
        <v>34133.550568237646</v>
      </c>
      <c r="BH242" s="173">
        <v>-3933.1661199170894</v>
      </c>
      <c r="BI242" s="173">
        <v>-1570.8876997028556</v>
      </c>
      <c r="BJ242" s="164">
        <v>9838.5882608339234</v>
      </c>
      <c r="BK242" s="171">
        <v>0</v>
      </c>
      <c r="BL242" s="172">
        <f t="shared" si="76"/>
        <v>-2934.72</v>
      </c>
      <c r="BM242" s="171">
        <f t="shared" si="77"/>
        <v>35533.36500945162</v>
      </c>
      <c r="BN242" s="171"/>
      <c r="BO242" s="164">
        <v>36025.832931156234</v>
      </c>
      <c r="BP242" s="173">
        <f t="shared" si="78"/>
        <v>-3933.1661199170894</v>
      </c>
      <c r="BQ242" s="173">
        <v>-683.59616983726892</v>
      </c>
      <c r="BR242" s="164">
        <v>10177.559375490717</v>
      </c>
      <c r="BS242" s="171">
        <v>0</v>
      </c>
      <c r="BT242" s="172">
        <f t="shared" si="79"/>
        <v>-2934.72</v>
      </c>
      <c r="BU242" s="171">
        <f t="shared" si="80"/>
        <v>38651.910016892594</v>
      </c>
      <c r="BV242" s="171"/>
      <c r="BW242" s="164">
        <v>38217.833176208325</v>
      </c>
      <c r="BX242" s="173">
        <f t="shared" si="81"/>
        <v>-3933.1661199170894</v>
      </c>
      <c r="BY242" s="173">
        <v>110.55524715337299</v>
      </c>
      <c r="BZ242" s="164">
        <v>10549.211617991406</v>
      </c>
      <c r="CA242" s="171">
        <v>0</v>
      </c>
      <c r="CB242" s="172">
        <f t="shared" si="82"/>
        <v>-2934.72</v>
      </c>
      <c r="CC242" s="171">
        <f t="shared" si="83"/>
        <v>42009.713921436014</v>
      </c>
      <c r="CD242" s="213">
        <v>64130</v>
      </c>
      <c r="CE242" s="210">
        <f t="shared" si="84"/>
        <v>1981.4306281828285</v>
      </c>
      <c r="CF242" s="164">
        <f t="shared" si="85"/>
        <v>1802.9009252574808</v>
      </c>
      <c r="CG242" s="164">
        <f t="shared" si="86"/>
        <v>1900.8286115742649</v>
      </c>
      <c r="CH242" s="164">
        <f t="shared" si="87"/>
        <v>554.08334647515392</v>
      </c>
      <c r="CI242" s="164">
        <f t="shared" si="88"/>
        <v>602.71183559788858</v>
      </c>
      <c r="CJ242" s="164">
        <f t="shared" si="89"/>
        <v>655.07116671504775</v>
      </c>
      <c r="CK242" s="210">
        <f t="shared" si="90"/>
        <v>-178.52970292534769</v>
      </c>
      <c r="CL242" s="164">
        <f t="shared" si="91"/>
        <v>97.927686316784047</v>
      </c>
      <c r="CM242" s="164">
        <f t="shared" si="92"/>
        <v>-1346.7452650991108</v>
      </c>
      <c r="CN242" s="164">
        <f t="shared" si="93"/>
        <v>48.628489122734663</v>
      </c>
      <c r="CO242" s="164">
        <f t="shared" si="94"/>
        <v>52.359331117159172</v>
      </c>
    </row>
    <row r="243" spans="1:93" ht="14.4" x14ac:dyDescent="0.3">
      <c r="A243" s="167">
        <v>746</v>
      </c>
      <c r="B243" s="166" t="s">
        <v>410</v>
      </c>
      <c r="C243" s="171"/>
      <c r="D243" s="171"/>
      <c r="E243" s="171"/>
      <c r="F243" s="171"/>
      <c r="G243" s="171"/>
      <c r="H243" s="171">
        <v>17464</v>
      </c>
      <c r="I243" s="171"/>
      <c r="J243" s="171"/>
      <c r="K243" s="171"/>
      <c r="L243" s="171"/>
      <c r="M243" s="171"/>
      <c r="N243" s="171">
        <v>18781</v>
      </c>
      <c r="O243" s="171"/>
      <c r="P243" s="171"/>
      <c r="Q243" s="171"/>
      <c r="R243" s="171"/>
      <c r="S243" s="171"/>
      <c r="T243" s="171">
        <v>19047</v>
      </c>
      <c r="U243" s="171"/>
      <c r="V243" s="171"/>
      <c r="W243" s="171"/>
      <c r="X243" s="171"/>
      <c r="Y243" s="171"/>
      <c r="Z243" s="171">
        <v>18180</v>
      </c>
      <c r="AA243" s="171"/>
      <c r="AB243" s="171"/>
      <c r="AC243" s="171"/>
      <c r="AD243" s="171"/>
      <c r="AE243" s="171"/>
      <c r="AF243" s="171">
        <v>17922</v>
      </c>
      <c r="AG243" s="171"/>
      <c r="AH243" s="175">
        <v>18237.216448560976</v>
      </c>
      <c r="AI243" s="173"/>
      <c r="AJ243" s="172">
        <v>73.123884853023739</v>
      </c>
      <c r="AK243" s="173">
        <v>2469.7178579706283</v>
      </c>
      <c r="AL243" s="171">
        <v>0</v>
      </c>
      <c r="AM243" s="172">
        <v>137.065</v>
      </c>
      <c r="AN243" s="171">
        <f t="shared" si="72"/>
        <v>20917.123191384624</v>
      </c>
      <c r="AP243" s="171"/>
      <c r="AQ243" s="175">
        <v>17377.663221876472</v>
      </c>
      <c r="AR243" s="173"/>
      <c r="AS243" s="172">
        <v>-55.910806697782974</v>
      </c>
      <c r="AT243" s="174">
        <v>2639.6080932241116</v>
      </c>
      <c r="AU243" s="171">
        <v>0</v>
      </c>
      <c r="AV243" s="172">
        <v>178.416</v>
      </c>
      <c r="AW243" s="171">
        <f t="shared" si="73"/>
        <v>20139.776508402803</v>
      </c>
      <c r="AX243" s="171"/>
      <c r="AY243" s="164">
        <v>17888.130822591891</v>
      </c>
      <c r="AZ243" s="173"/>
      <c r="BA243" s="164">
        <v>-17.090051301072727</v>
      </c>
      <c r="BB243" s="164">
        <v>2857.0121099973603</v>
      </c>
      <c r="BC243" s="171">
        <v>0</v>
      </c>
      <c r="BD243" s="172">
        <f t="shared" si="74"/>
        <v>178.416</v>
      </c>
      <c r="BE243" s="171">
        <f t="shared" si="75"/>
        <v>20906.468881288183</v>
      </c>
      <c r="BF243" s="171"/>
      <c r="BG243" s="164">
        <v>7019.5318781273827</v>
      </c>
      <c r="BH243" s="173">
        <v>-7.0003754458426615</v>
      </c>
      <c r="BI243" s="173">
        <v>-502.65074859330372</v>
      </c>
      <c r="BJ243" s="164">
        <v>906.21247660975746</v>
      </c>
      <c r="BK243" s="171">
        <v>0</v>
      </c>
      <c r="BL243" s="172">
        <f t="shared" si="76"/>
        <v>178.416</v>
      </c>
      <c r="BM243" s="171">
        <f t="shared" si="77"/>
        <v>7594.5092306979941</v>
      </c>
      <c r="BN243" s="171"/>
      <c r="BO243" s="164">
        <v>7040.3937026834728</v>
      </c>
      <c r="BP243" s="173">
        <f t="shared" si="78"/>
        <v>-7.0003754458426615</v>
      </c>
      <c r="BQ243" s="173">
        <v>-435.76836506967607</v>
      </c>
      <c r="BR243" s="164">
        <v>932.06205816449017</v>
      </c>
      <c r="BS243" s="171">
        <v>0</v>
      </c>
      <c r="BT243" s="172">
        <f t="shared" si="79"/>
        <v>178.416</v>
      </c>
      <c r="BU243" s="171">
        <f t="shared" si="80"/>
        <v>7708.1030203324435</v>
      </c>
      <c r="BV243" s="171"/>
      <c r="BW243" s="164">
        <v>6712.2817014112779</v>
      </c>
      <c r="BX243" s="173">
        <f t="shared" si="81"/>
        <v>-7.0003754458426615</v>
      </c>
      <c r="BY243" s="173">
        <v>-369.13520382922161</v>
      </c>
      <c r="BZ243" s="164">
        <v>960.5322969174448</v>
      </c>
      <c r="CA243" s="171">
        <v>0</v>
      </c>
      <c r="CB243" s="172">
        <f t="shared" si="82"/>
        <v>178.416</v>
      </c>
      <c r="CC243" s="171">
        <f t="shared" si="83"/>
        <v>7475.0944190536584</v>
      </c>
      <c r="CD243" s="213">
        <v>4834</v>
      </c>
      <c r="CE243" s="210">
        <f t="shared" si="84"/>
        <v>4327.0838211387309</v>
      </c>
      <c r="CF243" s="164">
        <f t="shared" si="85"/>
        <v>4166.2756533725287</v>
      </c>
      <c r="CG243" s="164">
        <f t="shared" si="86"/>
        <v>4324.879785123745</v>
      </c>
      <c r="CH243" s="164">
        <f t="shared" si="87"/>
        <v>1571.0610737894071</v>
      </c>
      <c r="CI243" s="164">
        <f t="shared" si="88"/>
        <v>1594.5599959314115</v>
      </c>
      <c r="CJ243" s="164">
        <f t="shared" si="89"/>
        <v>1546.3579683602936</v>
      </c>
      <c r="CK243" s="210">
        <f t="shared" si="90"/>
        <v>-160.80816776620213</v>
      </c>
      <c r="CL243" s="164">
        <f t="shared" si="91"/>
        <v>158.6041317512163</v>
      </c>
      <c r="CM243" s="164">
        <f t="shared" si="92"/>
        <v>-2753.8187113343379</v>
      </c>
      <c r="CN243" s="164">
        <f t="shared" si="93"/>
        <v>23.498922142004403</v>
      </c>
      <c r="CO243" s="164">
        <f t="shared" si="94"/>
        <v>-48.202027571117924</v>
      </c>
    </row>
    <row r="244" spans="1:93" ht="14.4" x14ac:dyDescent="0.3">
      <c r="A244" s="167">
        <v>747</v>
      </c>
      <c r="B244" s="166" t="s">
        <v>409</v>
      </c>
      <c r="C244" s="171"/>
      <c r="D244" s="171"/>
      <c r="E244" s="171"/>
      <c r="F244" s="171"/>
      <c r="G244" s="171"/>
      <c r="H244" s="171">
        <v>5919</v>
      </c>
      <c r="I244" s="171"/>
      <c r="J244" s="171"/>
      <c r="K244" s="171"/>
      <c r="L244" s="171"/>
      <c r="M244" s="171"/>
      <c r="N244" s="171">
        <v>5750</v>
      </c>
      <c r="O244" s="171"/>
      <c r="P244" s="171"/>
      <c r="Q244" s="171"/>
      <c r="R244" s="171"/>
      <c r="S244" s="171"/>
      <c r="T244" s="171">
        <v>5131</v>
      </c>
      <c r="U244" s="171"/>
      <c r="V244" s="171"/>
      <c r="W244" s="171"/>
      <c r="X244" s="171"/>
      <c r="Y244" s="171"/>
      <c r="Z244" s="171">
        <v>4846</v>
      </c>
      <c r="AA244" s="171"/>
      <c r="AB244" s="171"/>
      <c r="AC244" s="171"/>
      <c r="AD244" s="171"/>
      <c r="AE244" s="171"/>
      <c r="AF244" s="171">
        <v>5050</v>
      </c>
      <c r="AG244" s="171"/>
      <c r="AH244" s="175">
        <v>4762.908437107375</v>
      </c>
      <c r="AI244" s="173"/>
      <c r="AJ244" s="172">
        <v>23.170869425806689</v>
      </c>
      <c r="AK244" s="173">
        <v>955.15002506898475</v>
      </c>
      <c r="AL244" s="171">
        <v>0</v>
      </c>
      <c r="AM244" s="172">
        <v>-198.63800000000001</v>
      </c>
      <c r="AN244" s="171">
        <f t="shared" si="72"/>
        <v>5542.591331602167</v>
      </c>
      <c r="AP244" s="171"/>
      <c r="AQ244" s="175">
        <v>4695.0961463684416</v>
      </c>
      <c r="AR244" s="173"/>
      <c r="AS244" s="172">
        <v>-17.734278628638297</v>
      </c>
      <c r="AT244" s="174">
        <v>1010.7117506158295</v>
      </c>
      <c r="AU244" s="171">
        <v>0</v>
      </c>
      <c r="AV244" s="172">
        <v>-368.899</v>
      </c>
      <c r="AW244" s="171">
        <f t="shared" si="73"/>
        <v>5319.1746183556324</v>
      </c>
      <c r="AX244" s="171"/>
      <c r="AY244" s="164">
        <v>4920.4286433708139</v>
      </c>
      <c r="AZ244" s="173"/>
      <c r="BA244" s="164">
        <v>-5.3824983641098916</v>
      </c>
      <c r="BB244" s="164">
        <v>1085.2010957457694</v>
      </c>
      <c r="BC244" s="171">
        <v>0</v>
      </c>
      <c r="BD244" s="172">
        <f t="shared" si="74"/>
        <v>-368.899</v>
      </c>
      <c r="BE244" s="171">
        <f t="shared" si="75"/>
        <v>5631.3482407524734</v>
      </c>
      <c r="BF244" s="171"/>
      <c r="BG244" s="164">
        <v>757.88703123978621</v>
      </c>
      <c r="BH244" s="173">
        <v>321.00557519594526</v>
      </c>
      <c r="BI244" s="173">
        <v>293.63279897436684</v>
      </c>
      <c r="BJ244" s="164">
        <v>348.35093002036621</v>
      </c>
      <c r="BK244" s="171">
        <v>0</v>
      </c>
      <c r="BL244" s="172">
        <f t="shared" si="76"/>
        <v>-368.899</v>
      </c>
      <c r="BM244" s="171">
        <f t="shared" si="77"/>
        <v>1351.9773354304643</v>
      </c>
      <c r="BN244" s="171"/>
      <c r="BO244" s="164">
        <v>812.33934627261897</v>
      </c>
      <c r="BP244" s="173">
        <f t="shared" si="78"/>
        <v>321.00557519594526</v>
      </c>
      <c r="BQ244" s="173">
        <v>271.24541816762797</v>
      </c>
      <c r="BR244" s="164">
        <v>356.95289333843289</v>
      </c>
      <c r="BS244" s="171">
        <v>0</v>
      </c>
      <c r="BT244" s="172">
        <f t="shared" si="79"/>
        <v>-368.899</v>
      </c>
      <c r="BU244" s="171">
        <f t="shared" si="80"/>
        <v>1392.6442329746251</v>
      </c>
      <c r="BV244" s="171"/>
      <c r="BW244" s="164">
        <v>819.29841865623814</v>
      </c>
      <c r="BX244" s="173">
        <f t="shared" si="81"/>
        <v>321.00557519594526</v>
      </c>
      <c r="BY244" s="173">
        <v>248.78663213494897</v>
      </c>
      <c r="BZ244" s="164">
        <v>366.14851313484729</v>
      </c>
      <c r="CA244" s="171">
        <v>0</v>
      </c>
      <c r="CB244" s="172">
        <f t="shared" si="82"/>
        <v>-368.899</v>
      </c>
      <c r="CC244" s="171">
        <f t="shared" si="83"/>
        <v>1386.3401391219795</v>
      </c>
      <c r="CD244" s="213">
        <v>1385</v>
      </c>
      <c r="CE244" s="210">
        <f t="shared" si="84"/>
        <v>4001.8709975466913</v>
      </c>
      <c r="CF244" s="164">
        <f t="shared" si="85"/>
        <v>3840.5592912315037</v>
      </c>
      <c r="CG244" s="164">
        <f t="shared" si="86"/>
        <v>4065.9554084855404</v>
      </c>
      <c r="CH244" s="164">
        <f t="shared" si="87"/>
        <v>976.15692088842184</v>
      </c>
      <c r="CI244" s="164">
        <f t="shared" si="88"/>
        <v>1005.519301786733</v>
      </c>
      <c r="CJ244" s="164">
        <f t="shared" si="89"/>
        <v>1000.9676094743534</v>
      </c>
      <c r="CK244" s="210">
        <f t="shared" si="90"/>
        <v>-161.31170631518762</v>
      </c>
      <c r="CL244" s="164">
        <f t="shared" si="91"/>
        <v>225.39611725403665</v>
      </c>
      <c r="CM244" s="164">
        <f t="shared" si="92"/>
        <v>-3089.7984875971188</v>
      </c>
      <c r="CN244" s="164">
        <f t="shared" si="93"/>
        <v>29.36238089831113</v>
      </c>
      <c r="CO244" s="164">
        <f t="shared" si="94"/>
        <v>-4.5516923123796005</v>
      </c>
    </row>
    <row r="245" spans="1:93" ht="14.4" x14ac:dyDescent="0.3">
      <c r="A245" s="167">
        <v>748</v>
      </c>
      <c r="B245" s="166" t="s">
        <v>408</v>
      </c>
      <c r="C245" s="171"/>
      <c r="D245" s="171"/>
      <c r="E245" s="171"/>
      <c r="F245" s="171"/>
      <c r="G245" s="171"/>
      <c r="H245" s="171">
        <v>18143</v>
      </c>
      <c r="I245" s="171"/>
      <c r="J245" s="171"/>
      <c r="K245" s="171"/>
      <c r="L245" s="171"/>
      <c r="M245" s="171"/>
      <c r="N245" s="171">
        <v>18596</v>
      </c>
      <c r="O245" s="171"/>
      <c r="P245" s="171"/>
      <c r="Q245" s="171"/>
      <c r="R245" s="171"/>
      <c r="S245" s="171"/>
      <c r="T245" s="171">
        <v>18340</v>
      </c>
      <c r="U245" s="171"/>
      <c r="V245" s="171"/>
      <c r="W245" s="171"/>
      <c r="X245" s="171"/>
      <c r="Y245" s="171"/>
      <c r="Z245" s="171">
        <v>17934</v>
      </c>
      <c r="AA245" s="171"/>
      <c r="AB245" s="171"/>
      <c r="AC245" s="171"/>
      <c r="AD245" s="171"/>
      <c r="AE245" s="171"/>
      <c r="AF245" s="171">
        <v>17753</v>
      </c>
      <c r="AG245" s="171"/>
      <c r="AH245" s="175">
        <v>17006.688490009874</v>
      </c>
      <c r="AI245" s="173"/>
      <c r="AJ245" s="172">
        <v>82.4549460265644</v>
      </c>
      <c r="AK245" s="173">
        <v>2649.03231816164</v>
      </c>
      <c r="AL245" s="171">
        <v>0</v>
      </c>
      <c r="AM245" s="172">
        <v>-10.656000000000001</v>
      </c>
      <c r="AN245" s="171">
        <f t="shared" si="72"/>
        <v>19727.519754198082</v>
      </c>
      <c r="AP245" s="171"/>
      <c r="AQ245" s="175">
        <v>16088.668901995581</v>
      </c>
      <c r="AR245" s="173"/>
      <c r="AS245" s="172">
        <v>-63.928033759726937</v>
      </c>
      <c r="AT245" s="174">
        <v>2828.2627699038417</v>
      </c>
      <c r="AU245" s="171">
        <v>0</v>
      </c>
      <c r="AV245" s="172">
        <v>-41.219000000000001</v>
      </c>
      <c r="AW245" s="171">
        <f t="shared" si="73"/>
        <v>18811.784638139696</v>
      </c>
      <c r="AX245" s="171"/>
      <c r="AY245" s="164">
        <v>16712.966917438596</v>
      </c>
      <c r="AZ245" s="173"/>
      <c r="BA245" s="164">
        <v>-19.703443586444926</v>
      </c>
      <c r="BB245" s="164">
        <v>3063.0652663635879</v>
      </c>
      <c r="BC245" s="171">
        <v>0</v>
      </c>
      <c r="BD245" s="172">
        <f t="shared" si="74"/>
        <v>-41.219000000000001</v>
      </c>
      <c r="BE245" s="171">
        <f t="shared" si="75"/>
        <v>19715.109740215739</v>
      </c>
      <c r="BF245" s="171"/>
      <c r="BG245" s="164">
        <v>7142.5106257386442</v>
      </c>
      <c r="BH245" s="173">
        <v>374.52835298424554</v>
      </c>
      <c r="BI245" s="173">
        <v>-109.26190255546894</v>
      </c>
      <c r="BJ245" s="164">
        <v>981.81166672339759</v>
      </c>
      <c r="BK245" s="171">
        <v>0</v>
      </c>
      <c r="BL245" s="172">
        <f t="shared" si="76"/>
        <v>-41.219000000000001</v>
      </c>
      <c r="BM245" s="171">
        <f t="shared" si="77"/>
        <v>8348.3697428908199</v>
      </c>
      <c r="BN245" s="171"/>
      <c r="BO245" s="164">
        <v>7218.1901528153721</v>
      </c>
      <c r="BP245" s="173">
        <f t="shared" si="78"/>
        <v>374.52835298424554</v>
      </c>
      <c r="BQ245" s="173">
        <v>-39.612353805377474</v>
      </c>
      <c r="BR245" s="164">
        <v>1008.7306700650114</v>
      </c>
      <c r="BS245" s="171">
        <v>0</v>
      </c>
      <c r="BT245" s="172">
        <f t="shared" si="79"/>
        <v>-41.219000000000001</v>
      </c>
      <c r="BU245" s="171">
        <f t="shared" si="80"/>
        <v>8520.6178220592519</v>
      </c>
      <c r="BV245" s="171"/>
      <c r="BW245" s="164">
        <v>7389.8292657779602</v>
      </c>
      <c r="BX245" s="173">
        <f t="shared" si="81"/>
        <v>374.52835298424554</v>
      </c>
      <c r="BY245" s="173">
        <v>8.6782334971164765</v>
      </c>
      <c r="BZ245" s="164">
        <v>1038.6779319540058</v>
      </c>
      <c r="CA245" s="171">
        <v>0</v>
      </c>
      <c r="CB245" s="172">
        <f t="shared" si="82"/>
        <v>-41.219000000000001</v>
      </c>
      <c r="CC245" s="171">
        <f t="shared" si="83"/>
        <v>8770.4947842133297</v>
      </c>
      <c r="CD245" s="213">
        <v>5034</v>
      </c>
      <c r="CE245" s="210">
        <f t="shared" si="84"/>
        <v>3918.8557318629482</v>
      </c>
      <c r="CF245" s="164">
        <f t="shared" si="85"/>
        <v>3736.9456968890931</v>
      </c>
      <c r="CG245" s="164">
        <f t="shared" si="86"/>
        <v>3916.3904926928371</v>
      </c>
      <c r="CH245" s="164">
        <f t="shared" si="87"/>
        <v>1658.3968499981763</v>
      </c>
      <c r="CI245" s="164">
        <f t="shared" si="88"/>
        <v>1692.6137906355286</v>
      </c>
      <c r="CJ245" s="164">
        <f t="shared" si="89"/>
        <v>1742.251645652231</v>
      </c>
      <c r="CK245" s="210">
        <f t="shared" si="90"/>
        <v>-181.91003497385509</v>
      </c>
      <c r="CL245" s="164">
        <f t="shared" si="91"/>
        <v>179.444795803744</v>
      </c>
      <c r="CM245" s="164">
        <f t="shared" si="92"/>
        <v>-2257.9936426946606</v>
      </c>
      <c r="CN245" s="164">
        <f t="shared" si="93"/>
        <v>34.216940637352309</v>
      </c>
      <c r="CO245" s="164">
        <f t="shared" si="94"/>
        <v>49.63785501670236</v>
      </c>
    </row>
    <row r="246" spans="1:93" ht="14.4" x14ac:dyDescent="0.3">
      <c r="A246" s="167">
        <v>749</v>
      </c>
      <c r="B246" s="166" t="s">
        <v>407</v>
      </c>
      <c r="C246" s="171"/>
      <c r="D246" s="171"/>
      <c r="E246" s="171"/>
      <c r="F246" s="171"/>
      <c r="G246" s="171"/>
      <c r="H246" s="171">
        <v>26155</v>
      </c>
      <c r="I246" s="171"/>
      <c r="J246" s="171"/>
      <c r="K246" s="171"/>
      <c r="L246" s="171"/>
      <c r="M246" s="171"/>
      <c r="N246" s="171">
        <v>29250</v>
      </c>
      <c r="O246" s="171"/>
      <c r="P246" s="171"/>
      <c r="Q246" s="171"/>
      <c r="R246" s="171"/>
      <c r="S246" s="171"/>
      <c r="T246" s="171">
        <v>31941</v>
      </c>
      <c r="U246" s="171"/>
      <c r="V246" s="171"/>
      <c r="W246" s="171"/>
      <c r="X246" s="171"/>
      <c r="Y246" s="171"/>
      <c r="Z246" s="171">
        <v>33139</v>
      </c>
      <c r="AA246" s="171"/>
      <c r="AB246" s="171"/>
      <c r="AC246" s="171"/>
      <c r="AD246" s="171"/>
      <c r="AE246" s="171"/>
      <c r="AF246" s="171">
        <v>33295</v>
      </c>
      <c r="AG246" s="171"/>
      <c r="AH246" s="175">
        <v>37118.760718788275</v>
      </c>
      <c r="AI246" s="173"/>
      <c r="AJ246" s="172">
        <v>451.03648683565643</v>
      </c>
      <c r="AK246" s="173">
        <v>8041.2220294758845</v>
      </c>
      <c r="AL246" s="171">
        <v>0</v>
      </c>
      <c r="AM246" s="172">
        <v>-1718.722</v>
      </c>
      <c r="AN246" s="171">
        <f t="shared" si="72"/>
        <v>43892.29723509981</v>
      </c>
      <c r="AP246" s="171"/>
      <c r="AQ246" s="175">
        <v>34326.811592456797</v>
      </c>
      <c r="AR246" s="173"/>
      <c r="AS246" s="172">
        <v>-350.37672221268451</v>
      </c>
      <c r="AT246" s="174">
        <v>8695.0801028030255</v>
      </c>
      <c r="AU246" s="171">
        <v>0</v>
      </c>
      <c r="AV246" s="172">
        <v>-1827.8130000000001</v>
      </c>
      <c r="AW246" s="171">
        <f t="shared" si="73"/>
        <v>40843.701973047137</v>
      </c>
      <c r="AX246" s="171"/>
      <c r="AY246" s="164">
        <v>35845.74558940826</v>
      </c>
      <c r="AZ246" s="173"/>
      <c r="BA246" s="164">
        <v>-108.34747232287368</v>
      </c>
      <c r="BB246" s="164">
        <v>9549.8065273887041</v>
      </c>
      <c r="BC246" s="171">
        <v>0</v>
      </c>
      <c r="BD246" s="172">
        <f t="shared" si="74"/>
        <v>-1827.8130000000001</v>
      </c>
      <c r="BE246" s="171">
        <f t="shared" si="75"/>
        <v>43459.39164447409</v>
      </c>
      <c r="BF246" s="171"/>
      <c r="BG246" s="164">
        <v>16246.83726965534</v>
      </c>
      <c r="BH246" s="173">
        <v>-4811.4955415515569</v>
      </c>
      <c r="BI246" s="173">
        <v>-4225.3977636621721</v>
      </c>
      <c r="BJ246" s="164">
        <v>3027.1990917218609</v>
      </c>
      <c r="BK246" s="171">
        <v>0</v>
      </c>
      <c r="BL246" s="172">
        <f t="shared" si="76"/>
        <v>-1827.8130000000001</v>
      </c>
      <c r="BM246" s="171">
        <f t="shared" si="77"/>
        <v>8409.3300561634733</v>
      </c>
      <c r="BN246" s="171"/>
      <c r="BO246" s="164">
        <v>17520.848638872092</v>
      </c>
      <c r="BP246" s="173">
        <f t="shared" si="78"/>
        <v>-4811.4955415515569</v>
      </c>
      <c r="BQ246" s="173">
        <v>-3931.3726225242713</v>
      </c>
      <c r="BR246" s="164">
        <v>3123.8745363378098</v>
      </c>
      <c r="BS246" s="171">
        <v>0</v>
      </c>
      <c r="BT246" s="172">
        <f t="shared" si="79"/>
        <v>-1827.8130000000001</v>
      </c>
      <c r="BU246" s="171">
        <f t="shared" si="80"/>
        <v>10074.042011134072</v>
      </c>
      <c r="BV246" s="171"/>
      <c r="BW246" s="164">
        <v>17672.921116430498</v>
      </c>
      <c r="BX246" s="173">
        <f t="shared" si="81"/>
        <v>-4811.4955415515569</v>
      </c>
      <c r="BY246" s="173">
        <v>-3638.4431004885037</v>
      </c>
      <c r="BZ246" s="164">
        <v>3235.1096230561843</v>
      </c>
      <c r="CA246" s="171">
        <v>0</v>
      </c>
      <c r="CB246" s="172">
        <f t="shared" si="82"/>
        <v>-1827.8130000000001</v>
      </c>
      <c r="CC246" s="171">
        <f t="shared" si="83"/>
        <v>10630.279097446621</v>
      </c>
      <c r="CD246" s="213">
        <v>21251</v>
      </c>
      <c r="CE246" s="210">
        <f t="shared" si="84"/>
        <v>2065.4226735259426</v>
      </c>
      <c r="CF246" s="164">
        <f t="shared" si="85"/>
        <v>1921.9661179731372</v>
      </c>
      <c r="CG246" s="164">
        <f t="shared" si="86"/>
        <v>2045.0516043703396</v>
      </c>
      <c r="CH246" s="164">
        <f t="shared" si="87"/>
        <v>395.71455725205743</v>
      </c>
      <c r="CI246" s="164">
        <f t="shared" si="88"/>
        <v>474.05025698245123</v>
      </c>
      <c r="CJ246" s="164">
        <f t="shared" si="89"/>
        <v>500.22488812040001</v>
      </c>
      <c r="CK246" s="210">
        <f t="shared" si="90"/>
        <v>-143.45655555280541</v>
      </c>
      <c r="CL246" s="164">
        <f t="shared" si="91"/>
        <v>123.08548639720243</v>
      </c>
      <c r="CM246" s="164">
        <f t="shared" si="92"/>
        <v>-1649.3370471182823</v>
      </c>
      <c r="CN246" s="164">
        <f t="shared" si="93"/>
        <v>78.335699730393799</v>
      </c>
      <c r="CO246" s="164">
        <f t="shared" si="94"/>
        <v>26.174631137948779</v>
      </c>
    </row>
    <row r="247" spans="1:93" ht="14.4" x14ac:dyDescent="0.3">
      <c r="A247" s="167">
        <v>751</v>
      </c>
      <c r="B247" s="166" t="s">
        <v>406</v>
      </c>
      <c r="C247" s="171"/>
      <c r="D247" s="171"/>
      <c r="E247" s="171"/>
      <c r="F247" s="171"/>
      <c r="G247" s="171"/>
      <c r="H247" s="171">
        <v>8821</v>
      </c>
      <c r="I247" s="171"/>
      <c r="J247" s="171"/>
      <c r="K247" s="171"/>
      <c r="L247" s="171"/>
      <c r="M247" s="171"/>
      <c r="N247" s="171">
        <v>9150</v>
      </c>
      <c r="O247" s="171"/>
      <c r="P247" s="171"/>
      <c r="Q247" s="171"/>
      <c r="R247" s="171"/>
      <c r="S247" s="171"/>
      <c r="T247" s="171">
        <v>8746</v>
      </c>
      <c r="U247" s="171"/>
      <c r="V247" s="171"/>
      <c r="W247" s="171"/>
      <c r="X247" s="171"/>
      <c r="Y247" s="171"/>
      <c r="Z247" s="171">
        <v>8395</v>
      </c>
      <c r="AA247" s="171"/>
      <c r="AB247" s="171"/>
      <c r="AC247" s="171"/>
      <c r="AD247" s="171"/>
      <c r="AE247" s="171"/>
      <c r="AF247" s="171">
        <v>8128</v>
      </c>
      <c r="AG247" s="171"/>
      <c r="AH247" s="175">
        <v>7911.0710010971025</v>
      </c>
      <c r="AI247" s="173"/>
      <c r="AJ247" s="172">
        <v>60.237342182930234</v>
      </c>
      <c r="AK247" s="173">
        <v>1443.4104640068083</v>
      </c>
      <c r="AL247" s="171">
        <v>420</v>
      </c>
      <c r="AM247" s="172">
        <v>178.798</v>
      </c>
      <c r="AN247" s="171">
        <f t="shared" si="72"/>
        <v>10013.516807286842</v>
      </c>
      <c r="AP247" s="171"/>
      <c r="AQ247" s="175">
        <v>7649.4295286928191</v>
      </c>
      <c r="AR247" s="173"/>
      <c r="AS247" s="172">
        <v>-47.09867984102106</v>
      </c>
      <c r="AT247" s="174">
        <v>1532.8645795015195</v>
      </c>
      <c r="AU247" s="171">
        <v>0</v>
      </c>
      <c r="AV247" s="172">
        <v>285.25</v>
      </c>
      <c r="AW247" s="171">
        <f t="shared" si="73"/>
        <v>9420.4454283533178</v>
      </c>
      <c r="AX247" s="171"/>
      <c r="AY247" s="164">
        <v>8049.1815752160746</v>
      </c>
      <c r="AZ247" s="173"/>
      <c r="BA247" s="164">
        <v>-14.539424498537606</v>
      </c>
      <c r="BB247" s="164">
        <v>1663.6921733537722</v>
      </c>
      <c r="BC247" s="171">
        <v>0</v>
      </c>
      <c r="BD247" s="172">
        <f t="shared" si="74"/>
        <v>285.25</v>
      </c>
      <c r="BE247" s="171">
        <f t="shared" si="75"/>
        <v>9983.5843240713093</v>
      </c>
      <c r="BF247" s="171"/>
      <c r="BG247" s="164">
        <v>2058.2792075840039</v>
      </c>
      <c r="BH247" s="173">
        <v>-33.130722182188748</v>
      </c>
      <c r="BI247" s="173">
        <v>-286.94064766880217</v>
      </c>
      <c r="BJ247" s="164">
        <v>528.13055381127117</v>
      </c>
      <c r="BK247" s="171">
        <v>0</v>
      </c>
      <c r="BL247" s="172">
        <f t="shared" si="76"/>
        <v>285.25</v>
      </c>
      <c r="BM247" s="171">
        <f t="shared" si="77"/>
        <v>2551.5883915442841</v>
      </c>
      <c r="BN247" s="171"/>
      <c r="BO247" s="164">
        <v>1764.5340935151676</v>
      </c>
      <c r="BP247" s="173">
        <f t="shared" si="78"/>
        <v>-33.130722182188748</v>
      </c>
      <c r="BQ247" s="173">
        <v>-246.12496057846261</v>
      </c>
      <c r="BR247" s="164">
        <v>541.144230237942</v>
      </c>
      <c r="BS247" s="171">
        <v>0</v>
      </c>
      <c r="BT247" s="172">
        <f t="shared" si="79"/>
        <v>285.25</v>
      </c>
      <c r="BU247" s="171">
        <f t="shared" si="80"/>
        <v>2311.6726409924581</v>
      </c>
      <c r="BV247" s="171"/>
      <c r="BW247" s="164">
        <v>1668.0705040917351</v>
      </c>
      <c r="BX247" s="173">
        <f t="shared" si="81"/>
        <v>-33.130722182188748</v>
      </c>
      <c r="BY247" s="173">
        <v>-205.46136404156962</v>
      </c>
      <c r="BZ247" s="164">
        <v>556.60683272661902</v>
      </c>
      <c r="CA247" s="171">
        <v>0</v>
      </c>
      <c r="CB247" s="172">
        <f t="shared" si="82"/>
        <v>285.25</v>
      </c>
      <c r="CC247" s="171">
        <f t="shared" si="83"/>
        <v>2271.3352505945959</v>
      </c>
      <c r="CD247" s="213">
        <v>2950</v>
      </c>
      <c r="CE247" s="210">
        <f t="shared" si="84"/>
        <v>3394.4124770463873</v>
      </c>
      <c r="CF247" s="164">
        <f t="shared" si="85"/>
        <v>3193.3713316451922</v>
      </c>
      <c r="CG247" s="164">
        <f t="shared" si="86"/>
        <v>3384.2658725665451</v>
      </c>
      <c r="CH247" s="164">
        <f t="shared" si="87"/>
        <v>864.94521747263877</v>
      </c>
      <c r="CI247" s="164">
        <f t="shared" si="88"/>
        <v>783.61784440422309</v>
      </c>
      <c r="CJ247" s="164">
        <f t="shared" si="89"/>
        <v>769.94415274393077</v>
      </c>
      <c r="CK247" s="210">
        <f t="shared" si="90"/>
        <v>-201.04114540119508</v>
      </c>
      <c r="CL247" s="164">
        <f t="shared" si="91"/>
        <v>190.89454092135293</v>
      </c>
      <c r="CM247" s="164">
        <f t="shared" si="92"/>
        <v>-2519.3206550939062</v>
      </c>
      <c r="CN247" s="164">
        <f t="shared" si="93"/>
        <v>-81.327373068415682</v>
      </c>
      <c r="CO247" s="164">
        <f t="shared" si="94"/>
        <v>-13.67369166029232</v>
      </c>
    </row>
    <row r="248" spans="1:93" ht="14.4" x14ac:dyDescent="0.3">
      <c r="A248" s="167">
        <v>753</v>
      </c>
      <c r="B248" s="166" t="s">
        <v>405</v>
      </c>
      <c r="C248" s="171"/>
      <c r="D248" s="171"/>
      <c r="E248" s="171"/>
      <c r="F248" s="171"/>
      <c r="G248" s="171"/>
      <c r="H248" s="171">
        <v>14643</v>
      </c>
      <c r="I248" s="171"/>
      <c r="J248" s="171"/>
      <c r="K248" s="171"/>
      <c r="L248" s="171"/>
      <c r="M248" s="171"/>
      <c r="N248" s="171">
        <v>15815</v>
      </c>
      <c r="O248" s="171"/>
      <c r="P248" s="171"/>
      <c r="Q248" s="171"/>
      <c r="R248" s="171"/>
      <c r="S248" s="171"/>
      <c r="T248" s="171">
        <v>14621</v>
      </c>
      <c r="U248" s="171"/>
      <c r="V248" s="171"/>
      <c r="W248" s="171"/>
      <c r="X248" s="171"/>
      <c r="Y248" s="171"/>
      <c r="Z248" s="171">
        <v>13390</v>
      </c>
      <c r="AA248" s="171"/>
      <c r="AB248" s="171"/>
      <c r="AC248" s="171"/>
      <c r="AD248" s="171"/>
      <c r="AE248" s="171"/>
      <c r="AF248" s="171">
        <v>15114</v>
      </c>
      <c r="AG248" s="171"/>
      <c r="AH248" s="175">
        <v>18576.957533214751</v>
      </c>
      <c r="AI248" s="173"/>
      <c r="AJ248" s="172">
        <v>511.34724090584155</v>
      </c>
      <c r="AK248" s="173">
        <v>6244.0792665352637</v>
      </c>
      <c r="AL248" s="171">
        <v>0</v>
      </c>
      <c r="AM248" s="172">
        <v>-1733.7729999999999</v>
      </c>
      <c r="AN248" s="171">
        <f t="shared" si="72"/>
        <v>23598.611040655855</v>
      </c>
      <c r="AP248" s="171"/>
      <c r="AQ248" s="175">
        <v>13699.578931466533</v>
      </c>
      <c r="AR248" s="173"/>
      <c r="AS248" s="172">
        <v>-397.66509337655765</v>
      </c>
      <c r="AT248" s="174">
        <v>6825.7241777551035</v>
      </c>
      <c r="AU248" s="171">
        <v>0</v>
      </c>
      <c r="AV248" s="172">
        <v>-2521.701</v>
      </c>
      <c r="AW248" s="171">
        <f t="shared" si="73"/>
        <v>17605.937015845077</v>
      </c>
      <c r="AX248" s="171"/>
      <c r="AY248" s="164">
        <v>13352.271437568594</v>
      </c>
      <c r="AZ248" s="173"/>
      <c r="BA248" s="164">
        <v>-122.69470600169484</v>
      </c>
      <c r="BB248" s="164">
        <v>7548.0287120748199</v>
      </c>
      <c r="BC248" s="171">
        <v>0</v>
      </c>
      <c r="BD248" s="172">
        <f t="shared" si="74"/>
        <v>-2521.701</v>
      </c>
      <c r="BE248" s="171">
        <f t="shared" si="75"/>
        <v>18255.904443641717</v>
      </c>
      <c r="BF248" s="171"/>
      <c r="BG248" s="164">
        <v>12854.444923281664</v>
      </c>
      <c r="BH248" s="173">
        <v>1727.0315334465542</v>
      </c>
      <c r="BI248" s="173">
        <v>1112.4724706645616</v>
      </c>
      <c r="BJ248" s="164">
        <v>2408.2804621225596</v>
      </c>
      <c r="BK248" s="171">
        <v>0</v>
      </c>
      <c r="BL248" s="172">
        <f t="shared" si="76"/>
        <v>-2521.701</v>
      </c>
      <c r="BM248" s="171">
        <f t="shared" si="77"/>
        <v>15580.528389515337</v>
      </c>
      <c r="BN248" s="171"/>
      <c r="BO248" s="164">
        <v>13162.631284510557</v>
      </c>
      <c r="BP248" s="173">
        <f t="shared" si="78"/>
        <v>1727.0315334465542</v>
      </c>
      <c r="BQ248" s="173">
        <v>761.92003199615272</v>
      </c>
      <c r="BR248" s="164">
        <v>2490.3168120103628</v>
      </c>
      <c r="BS248" s="171">
        <v>0</v>
      </c>
      <c r="BT248" s="172">
        <f t="shared" si="79"/>
        <v>-2521.701</v>
      </c>
      <c r="BU248" s="171">
        <f t="shared" si="80"/>
        <v>15620.198661963626</v>
      </c>
      <c r="BV248" s="171"/>
      <c r="BW248" s="164">
        <v>13504.057351787029</v>
      </c>
      <c r="BX248" s="173">
        <f t="shared" si="81"/>
        <v>1727.0315334465542</v>
      </c>
      <c r="BY248" s="173">
        <v>410.24949575737253</v>
      </c>
      <c r="BZ248" s="164">
        <v>2584.9234827262871</v>
      </c>
      <c r="CA248" s="171">
        <v>0</v>
      </c>
      <c r="CB248" s="172">
        <f t="shared" si="82"/>
        <v>-2521.701</v>
      </c>
      <c r="CC248" s="171">
        <f t="shared" si="83"/>
        <v>15704.560863717241</v>
      </c>
      <c r="CD248" s="213">
        <v>21687</v>
      </c>
      <c r="CE248" s="210">
        <f t="shared" si="84"/>
        <v>1088.1454807329669</v>
      </c>
      <c r="CF248" s="164">
        <f t="shared" si="85"/>
        <v>811.81984672131114</v>
      </c>
      <c r="CG248" s="164">
        <f t="shared" si="86"/>
        <v>841.79021734872128</v>
      </c>
      <c r="CH248" s="164">
        <f t="shared" si="87"/>
        <v>718.42709408933172</v>
      </c>
      <c r="CI248" s="164">
        <f t="shared" si="88"/>
        <v>720.25631308911454</v>
      </c>
      <c r="CJ248" s="164">
        <f t="shared" si="89"/>
        <v>724.14630256454291</v>
      </c>
      <c r="CK248" s="210">
        <f t="shared" si="90"/>
        <v>-276.32563401165578</v>
      </c>
      <c r="CL248" s="164">
        <f t="shared" si="91"/>
        <v>29.970370627410148</v>
      </c>
      <c r="CM248" s="164">
        <f t="shared" si="92"/>
        <v>-123.36312325938957</v>
      </c>
      <c r="CN248" s="164">
        <f t="shared" si="93"/>
        <v>1.8292189997828245</v>
      </c>
      <c r="CO248" s="164">
        <f t="shared" si="94"/>
        <v>3.889989475428365</v>
      </c>
    </row>
    <row r="249" spans="1:93" ht="14.4" x14ac:dyDescent="0.3">
      <c r="A249" s="167">
        <v>755</v>
      </c>
      <c r="B249" s="166" t="s">
        <v>404</v>
      </c>
      <c r="C249" s="171"/>
      <c r="D249" s="171"/>
      <c r="E249" s="171"/>
      <c r="F249" s="171"/>
      <c r="G249" s="171"/>
      <c r="H249" s="171">
        <v>4219</v>
      </c>
      <c r="I249" s="171"/>
      <c r="J249" s="171"/>
      <c r="K249" s="171"/>
      <c r="L249" s="171"/>
      <c r="M249" s="171"/>
      <c r="N249" s="171">
        <v>4792</v>
      </c>
      <c r="O249" s="171"/>
      <c r="P249" s="171"/>
      <c r="Q249" s="171"/>
      <c r="R249" s="171"/>
      <c r="S249" s="171"/>
      <c r="T249" s="171">
        <v>4417</v>
      </c>
      <c r="U249" s="171"/>
      <c r="V249" s="171"/>
      <c r="W249" s="171"/>
      <c r="X249" s="171"/>
      <c r="Y249" s="171"/>
      <c r="Z249" s="171">
        <v>4534</v>
      </c>
      <c r="AA249" s="171"/>
      <c r="AB249" s="171"/>
      <c r="AC249" s="171"/>
      <c r="AD249" s="171"/>
      <c r="AE249" s="171"/>
      <c r="AF249" s="171">
        <v>4808</v>
      </c>
      <c r="AG249" s="171"/>
      <c r="AH249" s="175">
        <v>6168.230186032355</v>
      </c>
      <c r="AI249" s="173"/>
      <c r="AJ249" s="172">
        <v>147.16381217696093</v>
      </c>
      <c r="AK249" s="173">
        <v>2294.7952103457101</v>
      </c>
      <c r="AL249" s="171">
        <v>0</v>
      </c>
      <c r="AM249" s="172">
        <v>-1417.3119999999999</v>
      </c>
      <c r="AN249" s="171">
        <f t="shared" si="72"/>
        <v>7192.8772085550263</v>
      </c>
      <c r="AP249" s="171"/>
      <c r="AQ249" s="175">
        <v>4764.0707244754658</v>
      </c>
      <c r="AR249" s="173"/>
      <c r="AS249" s="172">
        <v>-115.01124634860597</v>
      </c>
      <c r="AT249" s="174">
        <v>2482.7144121190331</v>
      </c>
      <c r="AU249" s="171">
        <v>0</v>
      </c>
      <c r="AV249" s="172">
        <v>-1434.78</v>
      </c>
      <c r="AW249" s="171">
        <f t="shared" si="73"/>
        <v>5696.9938902458935</v>
      </c>
      <c r="AX249" s="171"/>
      <c r="AY249" s="164">
        <v>5122.7644653797443</v>
      </c>
      <c r="AZ249" s="173"/>
      <c r="BA249" s="164">
        <v>-35.662551009639522</v>
      </c>
      <c r="BB249" s="164">
        <v>2719.4549993210844</v>
      </c>
      <c r="BC249" s="171">
        <v>0</v>
      </c>
      <c r="BD249" s="172">
        <f t="shared" si="74"/>
        <v>-1434.78</v>
      </c>
      <c r="BE249" s="171">
        <f t="shared" si="75"/>
        <v>6371.7769136911893</v>
      </c>
      <c r="BF249" s="171"/>
      <c r="BG249" s="164">
        <v>3344.2198176048832</v>
      </c>
      <c r="BH249" s="173">
        <v>1030.82854513703</v>
      </c>
      <c r="BI249" s="173">
        <v>1134.7440384933434</v>
      </c>
      <c r="BJ249" s="164">
        <v>852.58325479958933</v>
      </c>
      <c r="BK249" s="171">
        <v>0</v>
      </c>
      <c r="BL249" s="172">
        <f t="shared" si="76"/>
        <v>-1434.78</v>
      </c>
      <c r="BM249" s="171">
        <f t="shared" si="77"/>
        <v>4927.5956560348468</v>
      </c>
      <c r="BN249" s="171"/>
      <c r="BO249" s="164">
        <v>3091.5643508507437</v>
      </c>
      <c r="BP249" s="173">
        <f t="shared" si="78"/>
        <v>1030.82854513703</v>
      </c>
      <c r="BQ249" s="173">
        <v>1035.3505333809699</v>
      </c>
      <c r="BR249" s="164">
        <v>879.45712082815282</v>
      </c>
      <c r="BS249" s="171">
        <v>0</v>
      </c>
      <c r="BT249" s="172">
        <f t="shared" si="79"/>
        <v>-1434.78</v>
      </c>
      <c r="BU249" s="171">
        <f t="shared" si="80"/>
        <v>4602.4205501968972</v>
      </c>
      <c r="BV249" s="171"/>
      <c r="BW249" s="164">
        <v>3023.4505209241297</v>
      </c>
      <c r="BX249" s="173">
        <f t="shared" si="81"/>
        <v>1030.82854513703</v>
      </c>
      <c r="BY249" s="173">
        <v>935.64000968786991</v>
      </c>
      <c r="BZ249" s="164">
        <v>910.21588504722502</v>
      </c>
      <c r="CA249" s="171">
        <v>0</v>
      </c>
      <c r="CB249" s="172">
        <f t="shared" si="82"/>
        <v>-1434.78</v>
      </c>
      <c r="CC249" s="171">
        <f t="shared" si="83"/>
        <v>4465.354960796255</v>
      </c>
      <c r="CD249" s="213">
        <v>6149</v>
      </c>
      <c r="CE249" s="210">
        <f t="shared" si="84"/>
        <v>1169.7637353317655</v>
      </c>
      <c r="CF249" s="164">
        <f t="shared" si="85"/>
        <v>926.49111892110795</v>
      </c>
      <c r="CG249" s="164">
        <f t="shared" si="86"/>
        <v>1036.2297794261162</v>
      </c>
      <c r="CH249" s="164">
        <f t="shared" si="87"/>
        <v>801.36536933401317</v>
      </c>
      <c r="CI249" s="164">
        <f t="shared" si="88"/>
        <v>748.48276958804638</v>
      </c>
      <c r="CJ249" s="164">
        <f t="shared" si="89"/>
        <v>726.19205737457389</v>
      </c>
      <c r="CK249" s="210">
        <f t="shared" si="90"/>
        <v>-243.27261641065752</v>
      </c>
      <c r="CL249" s="164">
        <f t="shared" si="91"/>
        <v>109.73866050500828</v>
      </c>
      <c r="CM249" s="164">
        <f t="shared" si="92"/>
        <v>-234.86441009210307</v>
      </c>
      <c r="CN249" s="164">
        <f t="shared" si="93"/>
        <v>-52.882599745966786</v>
      </c>
      <c r="CO249" s="164">
        <f t="shared" si="94"/>
        <v>-22.290712213472489</v>
      </c>
    </row>
    <row r="250" spans="1:93" ht="14.4" x14ac:dyDescent="0.3">
      <c r="A250" s="167">
        <v>758</v>
      </c>
      <c r="B250" s="166" t="s">
        <v>403</v>
      </c>
      <c r="C250" s="171"/>
      <c r="D250" s="171"/>
      <c r="E250" s="171"/>
      <c r="F250" s="171"/>
      <c r="G250" s="171"/>
      <c r="H250" s="171">
        <v>25278</v>
      </c>
      <c r="I250" s="171"/>
      <c r="J250" s="171"/>
      <c r="K250" s="171"/>
      <c r="L250" s="171"/>
      <c r="M250" s="171"/>
      <c r="N250" s="171">
        <v>26198</v>
      </c>
      <c r="O250" s="171"/>
      <c r="P250" s="171"/>
      <c r="Q250" s="171"/>
      <c r="R250" s="171"/>
      <c r="S250" s="171"/>
      <c r="T250" s="171">
        <v>26016</v>
      </c>
      <c r="U250" s="171"/>
      <c r="V250" s="171"/>
      <c r="W250" s="171"/>
      <c r="X250" s="171"/>
      <c r="Y250" s="171"/>
      <c r="Z250" s="171">
        <v>25673</v>
      </c>
      <c r="AA250" s="171"/>
      <c r="AB250" s="171"/>
      <c r="AC250" s="171"/>
      <c r="AD250" s="171"/>
      <c r="AE250" s="171"/>
      <c r="AF250" s="171">
        <v>25302</v>
      </c>
      <c r="AG250" s="171"/>
      <c r="AH250" s="175">
        <v>26064.94127675072</v>
      </c>
      <c r="AI250" s="173"/>
      <c r="AJ250" s="172">
        <v>194.47064285074617</v>
      </c>
      <c r="AK250" s="173">
        <v>4148.8193086721885</v>
      </c>
      <c r="AL250" s="171">
        <v>1000</v>
      </c>
      <c r="AM250" s="172">
        <v>-999.92899999999997</v>
      </c>
      <c r="AN250" s="171">
        <f t="shared" si="72"/>
        <v>30408.302228273653</v>
      </c>
      <c r="AP250" s="171"/>
      <c r="AQ250" s="175">
        <v>23966.704879772627</v>
      </c>
      <c r="AR250" s="173"/>
      <c r="AS250" s="172">
        <v>-149.90151207012389</v>
      </c>
      <c r="AT250" s="174">
        <v>4435.1909990196455</v>
      </c>
      <c r="AU250" s="171">
        <v>0</v>
      </c>
      <c r="AV250" s="172">
        <v>-1262.0840000000001</v>
      </c>
      <c r="AW250" s="171">
        <f t="shared" si="73"/>
        <v>26989.910366722153</v>
      </c>
      <c r="AX250" s="171"/>
      <c r="AY250" s="164">
        <v>23303.751951952883</v>
      </c>
      <c r="AZ250" s="173"/>
      <c r="BA250" s="164">
        <v>-45.577067929259172</v>
      </c>
      <c r="BB250" s="164">
        <v>4807.0745364410932</v>
      </c>
      <c r="BC250" s="171">
        <v>0</v>
      </c>
      <c r="BD250" s="172">
        <f t="shared" si="74"/>
        <v>-1262.0840000000001</v>
      </c>
      <c r="BE250" s="171">
        <f t="shared" si="75"/>
        <v>26803.16542046472</v>
      </c>
      <c r="BF250" s="171"/>
      <c r="BG250" s="164">
        <v>7764.7462204016683</v>
      </c>
      <c r="BH250" s="173">
        <v>2570.4378207319564</v>
      </c>
      <c r="BI250" s="173">
        <v>2243.8319118502636</v>
      </c>
      <c r="BJ250" s="164">
        <v>1524.000026239554</v>
      </c>
      <c r="BK250" s="171">
        <v>0</v>
      </c>
      <c r="BL250" s="172">
        <f t="shared" si="76"/>
        <v>-1262.0840000000001</v>
      </c>
      <c r="BM250" s="171">
        <f t="shared" si="77"/>
        <v>12840.931979223442</v>
      </c>
      <c r="BN250" s="171"/>
      <c r="BO250" s="164">
        <v>8061.6409402837435</v>
      </c>
      <c r="BP250" s="173">
        <f t="shared" si="78"/>
        <v>2570.4378207319564</v>
      </c>
      <c r="BQ250" s="173">
        <v>2110.2188506600082</v>
      </c>
      <c r="BR250" s="164">
        <v>1569.4074583667168</v>
      </c>
      <c r="BS250" s="171">
        <v>0</v>
      </c>
      <c r="BT250" s="172">
        <f t="shared" si="79"/>
        <v>-1262.0840000000001</v>
      </c>
      <c r="BU250" s="171">
        <f t="shared" si="80"/>
        <v>13049.621070042425</v>
      </c>
      <c r="BV250" s="171"/>
      <c r="BW250" s="164">
        <v>8173.647786144681</v>
      </c>
      <c r="BX250" s="173">
        <f t="shared" si="81"/>
        <v>2570.4378207319564</v>
      </c>
      <c r="BY250" s="173">
        <v>1976.1796265833841</v>
      </c>
      <c r="BZ250" s="164">
        <v>1618.9815541262342</v>
      </c>
      <c r="CA250" s="171">
        <v>0</v>
      </c>
      <c r="CB250" s="172">
        <f t="shared" si="82"/>
        <v>-1262.0840000000001</v>
      </c>
      <c r="CC250" s="171">
        <f t="shared" si="83"/>
        <v>13077.162787586254</v>
      </c>
      <c r="CD250" s="213">
        <v>8266</v>
      </c>
      <c r="CE250" s="210">
        <f t="shared" si="84"/>
        <v>3678.720327640171</v>
      </c>
      <c r="CF250" s="164">
        <f t="shared" si="85"/>
        <v>3265.1718324125518</v>
      </c>
      <c r="CG250" s="164">
        <f t="shared" si="86"/>
        <v>3242.5798960155721</v>
      </c>
      <c r="CH250" s="164">
        <f t="shared" si="87"/>
        <v>1553.4638252145464</v>
      </c>
      <c r="CI250" s="164">
        <f t="shared" si="88"/>
        <v>1578.7105093204</v>
      </c>
      <c r="CJ250" s="164">
        <f t="shared" si="89"/>
        <v>1582.0424374045797</v>
      </c>
      <c r="CK250" s="210">
        <f t="shared" si="90"/>
        <v>-413.54849522761924</v>
      </c>
      <c r="CL250" s="164">
        <f t="shared" si="91"/>
        <v>-22.59193639697969</v>
      </c>
      <c r="CM250" s="164">
        <f t="shared" si="92"/>
        <v>-1689.1160708010257</v>
      </c>
      <c r="CN250" s="164">
        <f t="shared" si="93"/>
        <v>25.246684105853546</v>
      </c>
      <c r="CO250" s="164">
        <f t="shared" si="94"/>
        <v>3.3319280841797081</v>
      </c>
    </row>
    <row r="251" spans="1:93" ht="14.4" x14ac:dyDescent="0.3">
      <c r="A251" s="167">
        <v>759</v>
      </c>
      <c r="B251" s="166" t="s">
        <v>402</v>
      </c>
      <c r="C251" s="171"/>
      <c r="D251" s="171"/>
      <c r="E251" s="171"/>
      <c r="F251" s="171"/>
      <c r="G251" s="171"/>
      <c r="H251" s="171">
        <v>8075</v>
      </c>
      <c r="I251" s="171"/>
      <c r="J251" s="171"/>
      <c r="K251" s="171"/>
      <c r="L251" s="171"/>
      <c r="M251" s="171"/>
      <c r="N251" s="171">
        <v>8375</v>
      </c>
      <c r="O251" s="171"/>
      <c r="P251" s="171"/>
      <c r="Q251" s="171"/>
      <c r="R251" s="171"/>
      <c r="S251" s="171"/>
      <c r="T251" s="171">
        <v>8323</v>
      </c>
      <c r="U251" s="171"/>
      <c r="V251" s="171"/>
      <c r="W251" s="171"/>
      <c r="X251" s="171"/>
      <c r="Y251" s="171"/>
      <c r="Z251" s="171">
        <v>8120</v>
      </c>
      <c r="AA251" s="171"/>
      <c r="AB251" s="171"/>
      <c r="AC251" s="171"/>
      <c r="AD251" s="171"/>
      <c r="AE251" s="171"/>
      <c r="AF251" s="171">
        <v>7696</v>
      </c>
      <c r="AG251" s="171"/>
      <c r="AH251" s="175">
        <v>7335.8536097406522</v>
      </c>
      <c r="AI251" s="173"/>
      <c r="AJ251" s="172">
        <v>29.54808653478327</v>
      </c>
      <c r="AK251" s="173">
        <v>1323.2961455685695</v>
      </c>
      <c r="AL251" s="171">
        <v>0</v>
      </c>
      <c r="AM251" s="172">
        <v>-504.10199999999998</v>
      </c>
      <c r="AN251" s="171">
        <f t="shared" si="72"/>
        <v>8184.595841844005</v>
      </c>
      <c r="AP251" s="171"/>
      <c r="AQ251" s="175">
        <v>7183.7487330638651</v>
      </c>
      <c r="AR251" s="173"/>
      <c r="AS251" s="172">
        <v>-22.683266412893332</v>
      </c>
      <c r="AT251" s="174">
        <v>1403.9467224237046</v>
      </c>
      <c r="AU251" s="171">
        <v>0</v>
      </c>
      <c r="AV251" s="172">
        <v>-523.53200000000004</v>
      </c>
      <c r="AW251" s="171">
        <f t="shared" si="73"/>
        <v>8041.4801890746758</v>
      </c>
      <c r="AX251" s="171"/>
      <c r="AY251" s="164">
        <v>7530.7410036323809</v>
      </c>
      <c r="AZ251" s="173"/>
      <c r="BA251" s="164">
        <v>-6.9367897170271728</v>
      </c>
      <c r="BB251" s="164">
        <v>1512.9154905702267</v>
      </c>
      <c r="BC251" s="171">
        <v>0</v>
      </c>
      <c r="BD251" s="172">
        <f t="shared" si="74"/>
        <v>-523.53200000000004</v>
      </c>
      <c r="BE251" s="171">
        <f t="shared" si="75"/>
        <v>8513.187704485581</v>
      </c>
      <c r="BF251" s="171"/>
      <c r="BG251" s="164">
        <v>1928.4465894859375</v>
      </c>
      <c r="BH251" s="173">
        <v>385.84868023317517</v>
      </c>
      <c r="BI251" s="173">
        <v>62.484586967033593</v>
      </c>
      <c r="BJ251" s="164">
        <v>482.65203938668441</v>
      </c>
      <c r="BK251" s="171">
        <v>0</v>
      </c>
      <c r="BL251" s="172">
        <f t="shared" si="76"/>
        <v>-523.53200000000004</v>
      </c>
      <c r="BM251" s="171">
        <f t="shared" si="77"/>
        <v>2335.8998960728304</v>
      </c>
      <c r="BN251" s="171"/>
      <c r="BO251" s="164">
        <v>2012.6293314085435</v>
      </c>
      <c r="BP251" s="173">
        <f t="shared" si="78"/>
        <v>385.84868023317517</v>
      </c>
      <c r="BQ251" s="173">
        <v>30.043090014596871</v>
      </c>
      <c r="BR251" s="164">
        <v>495.23278483390936</v>
      </c>
      <c r="BS251" s="171">
        <v>0</v>
      </c>
      <c r="BT251" s="172">
        <f t="shared" si="79"/>
        <v>-523.53200000000004</v>
      </c>
      <c r="BU251" s="171">
        <f t="shared" si="80"/>
        <v>2400.2218864902252</v>
      </c>
      <c r="BV251" s="171"/>
      <c r="BW251" s="164">
        <v>1928.0307210916803</v>
      </c>
      <c r="BX251" s="173">
        <f t="shared" si="81"/>
        <v>385.84868023317517</v>
      </c>
      <c r="BY251" s="173">
        <v>3.45991550034024</v>
      </c>
      <c r="BZ251" s="164">
        <v>508.94944399485632</v>
      </c>
      <c r="CA251" s="171">
        <v>0</v>
      </c>
      <c r="CB251" s="172">
        <f t="shared" si="82"/>
        <v>-523.53200000000004</v>
      </c>
      <c r="CC251" s="171">
        <f t="shared" si="83"/>
        <v>2302.7567608200516</v>
      </c>
      <c r="CD251" s="213">
        <v>2007</v>
      </c>
      <c r="CE251" s="210">
        <f t="shared" si="84"/>
        <v>4078.0248340029916</v>
      </c>
      <c r="CF251" s="164">
        <f t="shared" si="85"/>
        <v>4006.7165864846415</v>
      </c>
      <c r="CG251" s="164">
        <f t="shared" si="86"/>
        <v>4241.7477351696962</v>
      </c>
      <c r="CH251" s="164">
        <f t="shared" si="87"/>
        <v>1163.8763807039513</v>
      </c>
      <c r="CI251" s="164">
        <f t="shared" si="88"/>
        <v>1195.9252050275163</v>
      </c>
      <c r="CJ251" s="164">
        <f t="shared" si="89"/>
        <v>1147.3626112705788</v>
      </c>
      <c r="CK251" s="210">
        <f t="shared" si="90"/>
        <v>-71.308247518350072</v>
      </c>
      <c r="CL251" s="164">
        <f t="shared" si="91"/>
        <v>235.03114868505463</v>
      </c>
      <c r="CM251" s="164">
        <f t="shared" si="92"/>
        <v>-3077.8713544657448</v>
      </c>
      <c r="CN251" s="164">
        <f t="shared" si="93"/>
        <v>32.048824323564986</v>
      </c>
      <c r="CO251" s="164">
        <f t="shared" si="94"/>
        <v>-48.562593756937531</v>
      </c>
    </row>
    <row r="252" spans="1:93" ht="14.4" x14ac:dyDescent="0.3">
      <c r="A252" s="167">
        <v>761</v>
      </c>
      <c r="B252" s="166" t="s">
        <v>401</v>
      </c>
      <c r="C252" s="171"/>
      <c r="D252" s="171"/>
      <c r="E252" s="171"/>
      <c r="F252" s="171"/>
      <c r="G252" s="171"/>
      <c r="H252" s="171">
        <v>24761</v>
      </c>
      <c r="I252" s="171"/>
      <c r="J252" s="171"/>
      <c r="K252" s="171"/>
      <c r="L252" s="171"/>
      <c r="M252" s="171"/>
      <c r="N252" s="171">
        <v>26003</v>
      </c>
      <c r="O252" s="171"/>
      <c r="P252" s="171"/>
      <c r="Q252" s="171"/>
      <c r="R252" s="171"/>
      <c r="S252" s="171"/>
      <c r="T252" s="171">
        <v>25968</v>
      </c>
      <c r="U252" s="171"/>
      <c r="V252" s="171"/>
      <c r="W252" s="171"/>
      <c r="X252" s="171"/>
      <c r="Y252" s="171"/>
      <c r="Z252" s="171">
        <v>25262</v>
      </c>
      <c r="AA252" s="171"/>
      <c r="AB252" s="171"/>
      <c r="AC252" s="171"/>
      <c r="AD252" s="171"/>
      <c r="AE252" s="171"/>
      <c r="AF252" s="171">
        <v>25650</v>
      </c>
      <c r="AG252" s="171"/>
      <c r="AH252" s="175">
        <v>24420.976780978046</v>
      </c>
      <c r="AI252" s="173"/>
      <c r="AJ252" s="172">
        <v>138.88113143025754</v>
      </c>
      <c r="AK252" s="173">
        <v>4924.1406891967745</v>
      </c>
      <c r="AL252" s="171">
        <v>0</v>
      </c>
      <c r="AM252" s="172">
        <v>-185.886</v>
      </c>
      <c r="AN252" s="171">
        <f t="shared" si="72"/>
        <v>29298.11260160508</v>
      </c>
      <c r="AP252" s="171"/>
      <c r="AQ252" s="175">
        <v>22810.896811516348</v>
      </c>
      <c r="AR252" s="173"/>
      <c r="AS252" s="172">
        <v>-107.90311409604197</v>
      </c>
      <c r="AT252" s="174">
        <v>5257.2959754448539</v>
      </c>
      <c r="AU252" s="171">
        <v>0</v>
      </c>
      <c r="AV252" s="172">
        <v>-162.16300000000001</v>
      </c>
      <c r="AW252" s="171">
        <f t="shared" si="73"/>
        <v>27798.126672865157</v>
      </c>
      <c r="AX252" s="171"/>
      <c r="AY252" s="164">
        <v>24110.073250711008</v>
      </c>
      <c r="AZ252" s="173"/>
      <c r="BA252" s="164">
        <v>-33.355660045759628</v>
      </c>
      <c r="BB252" s="164">
        <v>5688.8018565402663</v>
      </c>
      <c r="BC252" s="171">
        <v>0</v>
      </c>
      <c r="BD252" s="172">
        <f t="shared" si="74"/>
        <v>-162.16300000000001</v>
      </c>
      <c r="BE252" s="171">
        <f t="shared" si="75"/>
        <v>29603.356447205515</v>
      </c>
      <c r="BF252" s="171"/>
      <c r="BG252" s="164">
        <v>4892.5870227223968</v>
      </c>
      <c r="BH252" s="173">
        <v>3254.6690785865389</v>
      </c>
      <c r="BI252" s="173">
        <v>2257.6790931149308</v>
      </c>
      <c r="BJ252" s="164">
        <v>1804.4231682261452</v>
      </c>
      <c r="BK252" s="171">
        <v>0</v>
      </c>
      <c r="BL252" s="172">
        <f t="shared" si="76"/>
        <v>-162.16300000000001</v>
      </c>
      <c r="BM252" s="171">
        <f t="shared" si="77"/>
        <v>12047.195362650011</v>
      </c>
      <c r="BN252" s="171"/>
      <c r="BO252" s="164">
        <v>4801.7190311172872</v>
      </c>
      <c r="BP252" s="173">
        <f t="shared" si="78"/>
        <v>3254.6690785865389</v>
      </c>
      <c r="BQ252" s="173">
        <v>2117.9236458549562</v>
      </c>
      <c r="BR252" s="164">
        <v>1853.8502271738416</v>
      </c>
      <c r="BS252" s="171">
        <v>0</v>
      </c>
      <c r="BT252" s="172">
        <f t="shared" si="79"/>
        <v>-162.16300000000001</v>
      </c>
      <c r="BU252" s="171">
        <f t="shared" si="80"/>
        <v>11865.998982732624</v>
      </c>
      <c r="BV252" s="171"/>
      <c r="BW252" s="164">
        <v>4751.6749805107447</v>
      </c>
      <c r="BX252" s="173">
        <f t="shared" si="81"/>
        <v>3254.6690785865389</v>
      </c>
      <c r="BY252" s="173">
        <v>1977.7224443830846</v>
      </c>
      <c r="BZ252" s="164">
        <v>1908.8480015685418</v>
      </c>
      <c r="CA252" s="171">
        <v>0</v>
      </c>
      <c r="CB252" s="172">
        <f t="shared" si="82"/>
        <v>-162.16300000000001</v>
      </c>
      <c r="CC252" s="171">
        <f t="shared" si="83"/>
        <v>11730.751505048909</v>
      </c>
      <c r="CD252" s="213">
        <v>8646</v>
      </c>
      <c r="CE252" s="210">
        <f t="shared" si="84"/>
        <v>3388.6320381222622</v>
      </c>
      <c r="CF252" s="164">
        <f t="shared" si="85"/>
        <v>3215.1430341042283</v>
      </c>
      <c r="CG252" s="164">
        <f t="shared" si="86"/>
        <v>3423.9366698132681</v>
      </c>
      <c r="CH252" s="164">
        <f t="shared" si="87"/>
        <v>1393.383687560723</v>
      </c>
      <c r="CI252" s="164">
        <f t="shared" si="88"/>
        <v>1372.4264379750896</v>
      </c>
      <c r="CJ252" s="164">
        <f t="shared" si="89"/>
        <v>1356.7836577664709</v>
      </c>
      <c r="CK252" s="210">
        <f t="shared" si="90"/>
        <v>-173.48900401803394</v>
      </c>
      <c r="CL252" s="164">
        <f t="shared" si="91"/>
        <v>208.79363570903979</v>
      </c>
      <c r="CM252" s="164">
        <f t="shared" si="92"/>
        <v>-2030.552982252545</v>
      </c>
      <c r="CN252" s="164">
        <f t="shared" si="93"/>
        <v>-20.957249585633463</v>
      </c>
      <c r="CO252" s="164">
        <f t="shared" si="94"/>
        <v>-15.64278020861866</v>
      </c>
    </row>
    <row r="253" spans="1:93" ht="14.4" x14ac:dyDescent="0.3">
      <c r="A253" s="167">
        <v>762</v>
      </c>
      <c r="B253" s="166" t="s">
        <v>400</v>
      </c>
      <c r="C253" s="171"/>
      <c r="D253" s="171"/>
      <c r="E253" s="171"/>
      <c r="F253" s="171"/>
      <c r="G253" s="171"/>
      <c r="H253" s="171">
        <v>14677</v>
      </c>
      <c r="I253" s="171"/>
      <c r="J253" s="171"/>
      <c r="K253" s="171"/>
      <c r="L253" s="171"/>
      <c r="M253" s="171"/>
      <c r="N253" s="171">
        <v>15346</v>
      </c>
      <c r="O253" s="171"/>
      <c r="P253" s="171"/>
      <c r="Q253" s="171"/>
      <c r="R253" s="171"/>
      <c r="S253" s="171"/>
      <c r="T253" s="171">
        <v>15586</v>
      </c>
      <c r="U253" s="171"/>
      <c r="V253" s="171"/>
      <c r="W253" s="171"/>
      <c r="X253" s="171"/>
      <c r="Y253" s="171"/>
      <c r="Z253" s="171">
        <v>15657</v>
      </c>
      <c r="AA253" s="171"/>
      <c r="AB253" s="171"/>
      <c r="AC253" s="171"/>
      <c r="AD253" s="171"/>
      <c r="AE253" s="171"/>
      <c r="AF253" s="171">
        <v>15241</v>
      </c>
      <c r="AG253" s="171"/>
      <c r="AH253" s="175">
        <v>14195.149937408389</v>
      </c>
      <c r="AI253" s="173"/>
      <c r="AJ253" s="172">
        <v>63.713110416424605</v>
      </c>
      <c r="AK253" s="173">
        <v>2395.3079426465579</v>
      </c>
      <c r="AL253" s="171">
        <v>0</v>
      </c>
      <c r="AM253" s="172">
        <v>-131.61000000000001</v>
      </c>
      <c r="AN253" s="171">
        <f t="shared" si="72"/>
        <v>16522.560990471371</v>
      </c>
      <c r="AP253" s="171"/>
      <c r="AQ253" s="175">
        <v>13792.169770594868</v>
      </c>
      <c r="AR253" s="173"/>
      <c r="AS253" s="172">
        <v>-48.01554442762945</v>
      </c>
      <c r="AT253" s="174">
        <v>2542.7012162125734</v>
      </c>
      <c r="AU253" s="171">
        <v>0</v>
      </c>
      <c r="AV253" s="172">
        <v>-194.03700000000001</v>
      </c>
      <c r="AW253" s="171">
        <f t="shared" si="73"/>
        <v>16092.818442379812</v>
      </c>
      <c r="AX253" s="171"/>
      <c r="AY253" s="164">
        <v>13539.846631201615</v>
      </c>
      <c r="AZ253" s="173"/>
      <c r="BA253" s="164">
        <v>-14.532807182318818</v>
      </c>
      <c r="BB253" s="164">
        <v>2738.448720490137</v>
      </c>
      <c r="BC253" s="171">
        <v>0</v>
      </c>
      <c r="BD253" s="172">
        <f t="shared" si="74"/>
        <v>-194.03700000000001</v>
      </c>
      <c r="BE253" s="171">
        <f t="shared" si="75"/>
        <v>16069.725544509434</v>
      </c>
      <c r="BF253" s="171"/>
      <c r="BG253" s="164">
        <v>1785.8279185162621</v>
      </c>
      <c r="BH253" s="173">
        <v>1142.5124479328956</v>
      </c>
      <c r="BI253" s="173">
        <v>682.19479395946473</v>
      </c>
      <c r="BJ253" s="164">
        <v>870.65292363673314</v>
      </c>
      <c r="BK253" s="171">
        <v>0</v>
      </c>
      <c r="BL253" s="172">
        <f t="shared" si="76"/>
        <v>-194.03700000000001</v>
      </c>
      <c r="BM253" s="171">
        <f t="shared" si="77"/>
        <v>4287.1510840453557</v>
      </c>
      <c r="BN253" s="171"/>
      <c r="BO253" s="164">
        <v>1731.7444952107076</v>
      </c>
      <c r="BP253" s="173">
        <f t="shared" si="78"/>
        <v>1142.5124479328956</v>
      </c>
      <c r="BQ253" s="173">
        <v>620.10820213370005</v>
      </c>
      <c r="BR253" s="164">
        <v>893.36276741391976</v>
      </c>
      <c r="BS253" s="171">
        <v>0</v>
      </c>
      <c r="BT253" s="172">
        <f t="shared" si="79"/>
        <v>-194.03700000000001</v>
      </c>
      <c r="BU253" s="171">
        <f t="shared" si="80"/>
        <v>4193.6909126912233</v>
      </c>
      <c r="BV253" s="171"/>
      <c r="BW253" s="164">
        <v>1544.2075773500574</v>
      </c>
      <c r="BX253" s="173">
        <f t="shared" si="81"/>
        <v>1142.5124479328956</v>
      </c>
      <c r="BY253" s="173">
        <v>557.82358325173595</v>
      </c>
      <c r="BZ253" s="164">
        <v>918.08422202586621</v>
      </c>
      <c r="CA253" s="171">
        <v>0</v>
      </c>
      <c r="CB253" s="172">
        <f t="shared" si="82"/>
        <v>-194.03700000000001</v>
      </c>
      <c r="CC253" s="171">
        <f t="shared" si="83"/>
        <v>3968.5908305605558</v>
      </c>
      <c r="CD253" s="213">
        <v>3841</v>
      </c>
      <c r="CE253" s="210">
        <f t="shared" si="84"/>
        <v>4301.6300417785396</v>
      </c>
      <c r="CF253" s="164">
        <f t="shared" si="85"/>
        <v>4189.7470560738902</v>
      </c>
      <c r="CG253" s="164">
        <f t="shared" si="86"/>
        <v>4183.7348462664504</v>
      </c>
      <c r="CH253" s="164">
        <f t="shared" si="87"/>
        <v>1116.1549294572653</v>
      </c>
      <c r="CI253" s="164">
        <f t="shared" si="88"/>
        <v>1091.8226796905033</v>
      </c>
      <c r="CJ253" s="164">
        <f t="shared" si="89"/>
        <v>1033.2181282375827</v>
      </c>
      <c r="CK253" s="210">
        <f t="shared" si="90"/>
        <v>-111.8829857046494</v>
      </c>
      <c r="CL253" s="164">
        <f t="shared" si="91"/>
        <v>-6.0122098074398309</v>
      </c>
      <c r="CM253" s="164">
        <f t="shared" si="92"/>
        <v>-3067.5799168091853</v>
      </c>
      <c r="CN253" s="164">
        <f t="shared" si="93"/>
        <v>-24.332249766762061</v>
      </c>
      <c r="CO253" s="164">
        <f t="shared" si="94"/>
        <v>-58.604551452920532</v>
      </c>
    </row>
    <row r="254" spans="1:93" ht="14.4" x14ac:dyDescent="0.3">
      <c r="A254" s="167">
        <v>765</v>
      </c>
      <c r="B254" s="166" t="s">
        <v>399</v>
      </c>
      <c r="C254" s="171"/>
      <c r="D254" s="171"/>
      <c r="E254" s="171"/>
      <c r="F254" s="171"/>
      <c r="G254" s="171"/>
      <c r="H254" s="171">
        <v>24880</v>
      </c>
      <c r="I254" s="171"/>
      <c r="J254" s="171"/>
      <c r="K254" s="171"/>
      <c r="L254" s="171"/>
      <c r="M254" s="171"/>
      <c r="N254" s="171">
        <v>26881</v>
      </c>
      <c r="O254" s="171"/>
      <c r="P254" s="171"/>
      <c r="Q254" s="171"/>
      <c r="R254" s="171"/>
      <c r="S254" s="171"/>
      <c r="T254" s="171">
        <v>27017</v>
      </c>
      <c r="U254" s="171"/>
      <c r="V254" s="171"/>
      <c r="W254" s="171"/>
      <c r="X254" s="171"/>
      <c r="Y254" s="171"/>
      <c r="Z254" s="171">
        <v>26394</v>
      </c>
      <c r="AA254" s="171"/>
      <c r="AB254" s="171"/>
      <c r="AC254" s="171"/>
      <c r="AD254" s="171"/>
      <c r="AE254" s="171"/>
      <c r="AF254" s="171">
        <v>26715</v>
      </c>
      <c r="AG254" s="171"/>
      <c r="AH254" s="175">
        <v>25266.96878745178</v>
      </c>
      <c r="AI254" s="173"/>
      <c r="AJ254" s="172">
        <v>185.53111612514772</v>
      </c>
      <c r="AK254" s="173">
        <v>5100.5716904423725</v>
      </c>
      <c r="AL254" s="171">
        <v>0</v>
      </c>
      <c r="AM254" s="172">
        <v>634.928</v>
      </c>
      <c r="AN254" s="171">
        <f t="shared" si="72"/>
        <v>31187.9995940193</v>
      </c>
      <c r="AP254" s="171"/>
      <c r="AQ254" s="175">
        <v>22711.423724935892</v>
      </c>
      <c r="AR254" s="173"/>
      <c r="AS254" s="172">
        <v>-143.24950243967055</v>
      </c>
      <c r="AT254" s="174">
        <v>5466.9054827926439</v>
      </c>
      <c r="AU254" s="171">
        <v>0</v>
      </c>
      <c r="AV254" s="172">
        <v>646.38099999999997</v>
      </c>
      <c r="AW254" s="171">
        <f t="shared" si="73"/>
        <v>28681.460705288868</v>
      </c>
      <c r="AX254" s="171"/>
      <c r="AY254" s="164">
        <v>23116.991508520718</v>
      </c>
      <c r="AZ254" s="173"/>
      <c r="BA254" s="164">
        <v>-43.931904176601542</v>
      </c>
      <c r="BB254" s="164">
        <v>5935.0544754583088</v>
      </c>
      <c r="BC254" s="171">
        <v>0</v>
      </c>
      <c r="BD254" s="172">
        <f t="shared" si="74"/>
        <v>646.38099999999997</v>
      </c>
      <c r="BE254" s="171">
        <f t="shared" si="75"/>
        <v>29654.495079802426</v>
      </c>
      <c r="BF254" s="171"/>
      <c r="BG254" s="164">
        <v>6257.4307922109292</v>
      </c>
      <c r="BH254" s="173">
        <v>-724.0911405754656</v>
      </c>
      <c r="BI254" s="173">
        <v>169.38454781855808</v>
      </c>
      <c r="BJ254" s="164">
        <v>1883.3122946584224</v>
      </c>
      <c r="BK254" s="171">
        <v>0</v>
      </c>
      <c r="BL254" s="172">
        <f t="shared" si="76"/>
        <v>646.38099999999997</v>
      </c>
      <c r="BM254" s="171">
        <f t="shared" si="77"/>
        <v>8232.4174941124438</v>
      </c>
      <c r="BN254" s="171"/>
      <c r="BO254" s="164">
        <v>6519.007470422117</v>
      </c>
      <c r="BP254" s="173">
        <f t="shared" si="78"/>
        <v>-724.0911405754656</v>
      </c>
      <c r="BQ254" s="173">
        <v>30.281375891162114</v>
      </c>
      <c r="BR254" s="164">
        <v>1939.0826094284662</v>
      </c>
      <c r="BS254" s="171">
        <v>0</v>
      </c>
      <c r="BT254" s="172">
        <f t="shared" si="79"/>
        <v>646.38099999999997</v>
      </c>
      <c r="BU254" s="171">
        <f t="shared" si="80"/>
        <v>8410.6613151662787</v>
      </c>
      <c r="BV254" s="171"/>
      <c r="BW254" s="164">
        <v>6429.6380904200751</v>
      </c>
      <c r="BX254" s="173">
        <f t="shared" si="81"/>
        <v>-724.0911405754656</v>
      </c>
      <c r="BY254" s="173">
        <v>17.758141289987449</v>
      </c>
      <c r="BZ254" s="164">
        <v>2000.8547562957881</v>
      </c>
      <c r="CA254" s="171">
        <v>0</v>
      </c>
      <c r="CB254" s="172">
        <f t="shared" si="82"/>
        <v>646.38099999999997</v>
      </c>
      <c r="CC254" s="171">
        <f t="shared" si="83"/>
        <v>8370.540847430384</v>
      </c>
      <c r="CD254" s="213">
        <v>10301</v>
      </c>
      <c r="CE254" s="210">
        <f t="shared" si="84"/>
        <v>3027.6671773632947</v>
      </c>
      <c r="CF254" s="164">
        <f t="shared" si="85"/>
        <v>2784.3375114347023</v>
      </c>
      <c r="CG254" s="164">
        <f t="shared" si="86"/>
        <v>2878.7976972917609</v>
      </c>
      <c r="CH254" s="164">
        <f t="shared" si="87"/>
        <v>799.18624348242349</v>
      </c>
      <c r="CI254" s="164">
        <f t="shared" si="88"/>
        <v>816.48978887159285</v>
      </c>
      <c r="CJ254" s="164">
        <f t="shared" si="89"/>
        <v>812.59497596644826</v>
      </c>
      <c r="CK254" s="210">
        <f t="shared" si="90"/>
        <v>-243.32966592859248</v>
      </c>
      <c r="CL254" s="164">
        <f t="shared" si="91"/>
        <v>94.460185857058605</v>
      </c>
      <c r="CM254" s="164">
        <f t="shared" si="92"/>
        <v>-2079.6114538093375</v>
      </c>
      <c r="CN254" s="164">
        <f t="shared" si="93"/>
        <v>17.303545389169358</v>
      </c>
      <c r="CO254" s="164">
        <f t="shared" si="94"/>
        <v>-3.8948129051445903</v>
      </c>
    </row>
    <row r="255" spans="1:93" ht="14.4" x14ac:dyDescent="0.3">
      <c r="A255" s="167">
        <v>768</v>
      </c>
      <c r="B255" s="166" t="s">
        <v>398</v>
      </c>
      <c r="C255" s="171"/>
      <c r="D255" s="171"/>
      <c r="E255" s="171"/>
      <c r="F255" s="171"/>
      <c r="G255" s="171"/>
      <c r="H255" s="171">
        <v>10773</v>
      </c>
      <c r="I255" s="171"/>
      <c r="J255" s="171"/>
      <c r="K255" s="171"/>
      <c r="L255" s="171"/>
      <c r="M255" s="171"/>
      <c r="N255" s="171">
        <v>11412</v>
      </c>
      <c r="O255" s="171"/>
      <c r="P255" s="171"/>
      <c r="Q255" s="171"/>
      <c r="R255" s="171"/>
      <c r="S255" s="171"/>
      <c r="T255" s="171">
        <v>11375</v>
      </c>
      <c r="U255" s="171"/>
      <c r="V255" s="171"/>
      <c r="W255" s="171"/>
      <c r="X255" s="171"/>
      <c r="Y255" s="171"/>
      <c r="Z255" s="171">
        <v>11185</v>
      </c>
      <c r="AA255" s="171"/>
      <c r="AB255" s="171"/>
      <c r="AC255" s="171"/>
      <c r="AD255" s="171"/>
      <c r="AE255" s="171"/>
      <c r="AF255" s="171">
        <v>11154</v>
      </c>
      <c r="AG255" s="171"/>
      <c r="AH255" s="175">
        <v>10078.452938476214</v>
      </c>
      <c r="AI255" s="173"/>
      <c r="AJ255" s="172">
        <v>41.420854476932682</v>
      </c>
      <c r="AK255" s="173">
        <v>1612.685717225495</v>
      </c>
      <c r="AL255" s="171">
        <v>0</v>
      </c>
      <c r="AM255" s="172">
        <v>397.15100000000001</v>
      </c>
      <c r="AN255" s="171">
        <f t="shared" si="72"/>
        <v>12129.710510178642</v>
      </c>
      <c r="AP255" s="171"/>
      <c r="AQ255" s="175">
        <v>9219.4854076141364</v>
      </c>
      <c r="AR255" s="173"/>
      <c r="AS255" s="172">
        <v>-31.452070845176411</v>
      </c>
      <c r="AT255" s="174">
        <v>1708.1143285196988</v>
      </c>
      <c r="AU255" s="171">
        <v>0</v>
      </c>
      <c r="AV255" s="172">
        <v>383.46699999999998</v>
      </c>
      <c r="AW255" s="171">
        <f t="shared" si="73"/>
        <v>11279.61466528866</v>
      </c>
      <c r="AX255" s="171"/>
      <c r="AY255" s="164">
        <v>9137.3233616471407</v>
      </c>
      <c r="AZ255" s="173"/>
      <c r="BA255" s="164">
        <v>-9.5310763220461894</v>
      </c>
      <c r="BB255" s="164">
        <v>1843.9243263028904</v>
      </c>
      <c r="BC255" s="171">
        <v>0</v>
      </c>
      <c r="BD255" s="172">
        <f t="shared" si="74"/>
        <v>383.46699999999998</v>
      </c>
      <c r="BE255" s="171">
        <f t="shared" si="75"/>
        <v>11355.183611627986</v>
      </c>
      <c r="BF255" s="171"/>
      <c r="BG255" s="164">
        <v>1152.7014885160961</v>
      </c>
      <c r="BH255" s="173">
        <v>144.63092924306042</v>
      </c>
      <c r="BI255" s="173">
        <v>488.84360165792685</v>
      </c>
      <c r="BJ255" s="164">
        <v>588.78180099985798</v>
      </c>
      <c r="BK255" s="171">
        <v>0</v>
      </c>
      <c r="BL255" s="172">
        <f t="shared" si="76"/>
        <v>383.46699999999998</v>
      </c>
      <c r="BM255" s="171">
        <f t="shared" si="77"/>
        <v>2758.4248204169412</v>
      </c>
      <c r="BN255" s="171"/>
      <c r="BO255" s="164">
        <v>979.07421164691527</v>
      </c>
      <c r="BP255" s="173">
        <f t="shared" si="78"/>
        <v>144.63092924306042</v>
      </c>
      <c r="BQ255" s="173">
        <v>448.72412211834137</v>
      </c>
      <c r="BR255" s="164">
        <v>602.72135019597135</v>
      </c>
      <c r="BS255" s="171">
        <v>0</v>
      </c>
      <c r="BT255" s="172">
        <f t="shared" si="79"/>
        <v>383.46699999999998</v>
      </c>
      <c r="BU255" s="171">
        <f t="shared" si="80"/>
        <v>2558.6176132042883</v>
      </c>
      <c r="BV255" s="171"/>
      <c r="BW255" s="164">
        <v>968.32958553696892</v>
      </c>
      <c r="BX255" s="173">
        <f t="shared" si="81"/>
        <v>144.63092924306042</v>
      </c>
      <c r="BY255" s="173">
        <v>408.47668028938159</v>
      </c>
      <c r="BZ255" s="164">
        <v>618.68712212328012</v>
      </c>
      <c r="CA255" s="171">
        <v>0</v>
      </c>
      <c r="CB255" s="172">
        <f t="shared" si="82"/>
        <v>383.46699999999998</v>
      </c>
      <c r="CC255" s="171">
        <f t="shared" si="83"/>
        <v>2523.5913171926913</v>
      </c>
      <c r="CD255" s="213">
        <v>2482</v>
      </c>
      <c r="CE255" s="210">
        <f t="shared" si="84"/>
        <v>4887.0711161074305</v>
      </c>
      <c r="CF255" s="164">
        <f t="shared" si="85"/>
        <v>4544.5667466916439</v>
      </c>
      <c r="CG255" s="164">
        <f t="shared" si="86"/>
        <v>4575.0135421547084</v>
      </c>
      <c r="CH255" s="164">
        <f t="shared" si="87"/>
        <v>1111.3718051639571</v>
      </c>
      <c r="CI255" s="164">
        <f t="shared" si="88"/>
        <v>1030.8693042724772</v>
      </c>
      <c r="CJ255" s="164">
        <f t="shared" si="89"/>
        <v>1016.7571785627282</v>
      </c>
      <c r="CK255" s="210">
        <f t="shared" si="90"/>
        <v>-342.50436941578664</v>
      </c>
      <c r="CL255" s="164">
        <f t="shared" si="91"/>
        <v>30.446795463064518</v>
      </c>
      <c r="CM255" s="164">
        <f t="shared" si="92"/>
        <v>-3463.6417369907513</v>
      </c>
      <c r="CN255" s="164">
        <f t="shared" si="93"/>
        <v>-80.50250089147994</v>
      </c>
      <c r="CO255" s="164">
        <f t="shared" si="94"/>
        <v>-14.112125709748966</v>
      </c>
    </row>
    <row r="256" spans="1:93" ht="14.4" x14ac:dyDescent="0.3">
      <c r="A256" s="167">
        <v>777</v>
      </c>
      <c r="B256" s="166" t="s">
        <v>397</v>
      </c>
      <c r="C256" s="171"/>
      <c r="D256" s="171"/>
      <c r="E256" s="171"/>
      <c r="F256" s="171"/>
      <c r="G256" s="171"/>
      <c r="H256" s="171">
        <v>33058</v>
      </c>
      <c r="I256" s="171"/>
      <c r="J256" s="171"/>
      <c r="K256" s="171"/>
      <c r="L256" s="171"/>
      <c r="M256" s="171"/>
      <c r="N256" s="171">
        <v>32777</v>
      </c>
      <c r="O256" s="171"/>
      <c r="P256" s="171"/>
      <c r="Q256" s="171"/>
      <c r="R256" s="171"/>
      <c r="S256" s="171"/>
      <c r="T256" s="171">
        <v>32246</v>
      </c>
      <c r="U256" s="171"/>
      <c r="V256" s="171"/>
      <c r="W256" s="171"/>
      <c r="X256" s="171"/>
      <c r="Y256" s="171"/>
      <c r="Z256" s="171">
        <v>31363</v>
      </c>
      <c r="AA256" s="171"/>
      <c r="AB256" s="171"/>
      <c r="AC256" s="171"/>
      <c r="AD256" s="171"/>
      <c r="AE256" s="171"/>
      <c r="AF256" s="171">
        <v>30747</v>
      </c>
      <c r="AG256" s="171"/>
      <c r="AH256" s="175">
        <v>30257.064904204002</v>
      </c>
      <c r="AI256" s="173"/>
      <c r="AJ256" s="172">
        <v>133.49681344746972</v>
      </c>
      <c r="AK256" s="173">
        <v>4364.7293374004348</v>
      </c>
      <c r="AL256" s="171">
        <v>0</v>
      </c>
      <c r="AM256" s="172">
        <v>-407.46</v>
      </c>
      <c r="AN256" s="171">
        <f t="shared" si="72"/>
        <v>34347.831055051909</v>
      </c>
      <c r="AP256" s="171"/>
      <c r="AQ256" s="175">
        <v>29320.837826381907</v>
      </c>
      <c r="AR256" s="173"/>
      <c r="AS256" s="172">
        <v>-102.72761941816637</v>
      </c>
      <c r="AT256" s="174">
        <v>4639.4443111565506</v>
      </c>
      <c r="AU256" s="171">
        <v>0</v>
      </c>
      <c r="AV256" s="172">
        <v>-223.39599999999999</v>
      </c>
      <c r="AW256" s="171">
        <f t="shared" si="73"/>
        <v>33634.15851812029</v>
      </c>
      <c r="AX256" s="171"/>
      <c r="AY256" s="164">
        <v>30619.506407343837</v>
      </c>
      <c r="AZ256" s="173"/>
      <c r="BA256" s="164">
        <v>-31.424070590941266</v>
      </c>
      <c r="BB256" s="164">
        <v>5028.129855671722</v>
      </c>
      <c r="BC256" s="171">
        <v>0</v>
      </c>
      <c r="BD256" s="172">
        <f t="shared" si="74"/>
        <v>-223.39599999999999</v>
      </c>
      <c r="BE256" s="171">
        <f t="shared" si="75"/>
        <v>35392.816192424616</v>
      </c>
      <c r="BF256" s="171"/>
      <c r="BG256" s="164">
        <v>5210.1762985456726</v>
      </c>
      <c r="BH256" s="173">
        <v>2259.3889233931245</v>
      </c>
      <c r="BI256" s="173">
        <v>2058.0896843647783</v>
      </c>
      <c r="BJ256" s="164">
        <v>1604.9945787344627</v>
      </c>
      <c r="BK256" s="171">
        <v>0</v>
      </c>
      <c r="BL256" s="172">
        <f t="shared" si="76"/>
        <v>-223.39599999999999</v>
      </c>
      <c r="BM256" s="171">
        <f t="shared" si="77"/>
        <v>10909.253485038038</v>
      </c>
      <c r="BN256" s="171"/>
      <c r="BO256" s="164">
        <v>5098.7599216599065</v>
      </c>
      <c r="BP256" s="173">
        <f t="shared" si="78"/>
        <v>2259.3889233931245</v>
      </c>
      <c r="BQ256" s="173">
        <v>1935.3389480136047</v>
      </c>
      <c r="BR256" s="164">
        <v>1647.2455051311995</v>
      </c>
      <c r="BS256" s="171">
        <v>0</v>
      </c>
      <c r="BT256" s="172">
        <f t="shared" si="79"/>
        <v>-223.39599999999999</v>
      </c>
      <c r="BU256" s="171">
        <f t="shared" si="80"/>
        <v>10717.337298197834</v>
      </c>
      <c r="BV256" s="171"/>
      <c r="BW256" s="164">
        <v>4740.3166557325339</v>
      </c>
      <c r="BX256" s="173">
        <f t="shared" si="81"/>
        <v>2259.3889233931245</v>
      </c>
      <c r="BY256" s="173">
        <v>1812.1966944885762</v>
      </c>
      <c r="BZ256" s="164">
        <v>1694.7692440468236</v>
      </c>
      <c r="CA256" s="171">
        <v>0</v>
      </c>
      <c r="CB256" s="172">
        <f t="shared" si="82"/>
        <v>-223.39599999999999</v>
      </c>
      <c r="CC256" s="171">
        <f t="shared" si="83"/>
        <v>10283.275517661059</v>
      </c>
      <c r="CD256" s="213">
        <v>7594</v>
      </c>
      <c r="CE256" s="210">
        <f t="shared" si="84"/>
        <v>4523.0222616607725</v>
      </c>
      <c r="CF256" s="164">
        <f t="shared" si="85"/>
        <v>4429.043786952896</v>
      </c>
      <c r="CG256" s="164">
        <f t="shared" si="86"/>
        <v>4660.6289429055332</v>
      </c>
      <c r="CH256" s="164">
        <f t="shared" si="87"/>
        <v>1436.5622182035868</v>
      </c>
      <c r="CI256" s="164">
        <f t="shared" si="88"/>
        <v>1411.2901367129093</v>
      </c>
      <c r="CJ256" s="164">
        <f t="shared" si="89"/>
        <v>1354.1316193917644</v>
      </c>
      <c r="CK256" s="210">
        <f t="shared" si="90"/>
        <v>-93.978474707876558</v>
      </c>
      <c r="CL256" s="164">
        <f t="shared" si="91"/>
        <v>231.58515595263725</v>
      </c>
      <c r="CM256" s="164">
        <f t="shared" si="92"/>
        <v>-3224.0667247019464</v>
      </c>
      <c r="CN256" s="164">
        <f t="shared" si="93"/>
        <v>-25.272081490677465</v>
      </c>
      <c r="CO256" s="164">
        <f t="shared" si="94"/>
        <v>-57.158517321144927</v>
      </c>
    </row>
    <row r="257" spans="1:93" ht="14.4" x14ac:dyDescent="0.3">
      <c r="A257" s="167">
        <v>778</v>
      </c>
      <c r="B257" s="166" t="s">
        <v>396</v>
      </c>
      <c r="C257" s="171"/>
      <c r="D257" s="171"/>
      <c r="E257" s="171"/>
      <c r="F257" s="171"/>
      <c r="G257" s="171"/>
      <c r="H257" s="171">
        <v>22979</v>
      </c>
      <c r="I257" s="171"/>
      <c r="J257" s="171"/>
      <c r="K257" s="171"/>
      <c r="L257" s="171"/>
      <c r="M257" s="171"/>
      <c r="N257" s="171">
        <v>24464</v>
      </c>
      <c r="O257" s="171"/>
      <c r="P257" s="171"/>
      <c r="Q257" s="171"/>
      <c r="R257" s="171"/>
      <c r="S257" s="171"/>
      <c r="T257" s="171">
        <v>24739</v>
      </c>
      <c r="U257" s="171"/>
      <c r="V257" s="171"/>
      <c r="W257" s="171"/>
      <c r="X257" s="171"/>
      <c r="Y257" s="171"/>
      <c r="Z257" s="171">
        <v>24749</v>
      </c>
      <c r="AA257" s="171"/>
      <c r="AB257" s="171"/>
      <c r="AC257" s="171"/>
      <c r="AD257" s="171"/>
      <c r="AE257" s="171"/>
      <c r="AF257" s="171">
        <v>25500</v>
      </c>
      <c r="AG257" s="171"/>
      <c r="AH257" s="175">
        <v>23510.877153282592</v>
      </c>
      <c r="AI257" s="173"/>
      <c r="AJ257" s="172">
        <v>118.12055501908613</v>
      </c>
      <c r="AK257" s="173">
        <v>3738.7928282188732</v>
      </c>
      <c r="AL257" s="171">
        <v>0</v>
      </c>
      <c r="AM257" s="172">
        <v>22.943000000000001</v>
      </c>
      <c r="AN257" s="171">
        <f t="shared" si="72"/>
        <v>27390.733536520551</v>
      </c>
      <c r="AP257" s="171"/>
      <c r="AQ257" s="175">
        <v>22289.494673019133</v>
      </c>
      <c r="AR257" s="173"/>
      <c r="AS257" s="172">
        <v>-91.330051863782671</v>
      </c>
      <c r="AT257" s="174">
        <v>3990.7544169905814</v>
      </c>
      <c r="AU257" s="171">
        <v>0</v>
      </c>
      <c r="AV257" s="172">
        <v>-210.774</v>
      </c>
      <c r="AW257" s="171">
        <f t="shared" si="73"/>
        <v>25978.145038145929</v>
      </c>
      <c r="AX257" s="171"/>
      <c r="AY257" s="164">
        <v>23146.335933420076</v>
      </c>
      <c r="AZ257" s="173"/>
      <c r="BA257" s="164">
        <v>-28.113721918422847</v>
      </c>
      <c r="BB257" s="164">
        <v>4329.2784314775063</v>
      </c>
      <c r="BC257" s="171">
        <v>0</v>
      </c>
      <c r="BD257" s="172">
        <f t="shared" si="74"/>
        <v>-210.774</v>
      </c>
      <c r="BE257" s="171">
        <f t="shared" si="75"/>
        <v>27236.726642979156</v>
      </c>
      <c r="BF257" s="171"/>
      <c r="BG257" s="164">
        <v>3682.8875028692282</v>
      </c>
      <c r="BH257" s="173">
        <v>221.51937113586402</v>
      </c>
      <c r="BI257" s="173">
        <v>31.613250841765534</v>
      </c>
      <c r="BJ257" s="164">
        <v>1390.1446945397379</v>
      </c>
      <c r="BK257" s="171">
        <v>0</v>
      </c>
      <c r="BL257" s="172">
        <f t="shared" si="76"/>
        <v>-210.774</v>
      </c>
      <c r="BM257" s="171">
        <f t="shared" si="77"/>
        <v>5115.3908193865946</v>
      </c>
      <c r="BN257" s="171"/>
      <c r="BO257" s="164">
        <v>3908.0714603227134</v>
      </c>
      <c r="BP257" s="173">
        <f t="shared" si="78"/>
        <v>221.51937113586402</v>
      </c>
      <c r="BQ257" s="173">
        <v>20.374741899004427</v>
      </c>
      <c r="BR257" s="164">
        <v>1428.6261431031601</v>
      </c>
      <c r="BS257" s="171">
        <v>0</v>
      </c>
      <c r="BT257" s="172">
        <f t="shared" si="79"/>
        <v>-210.774</v>
      </c>
      <c r="BU257" s="171">
        <f t="shared" si="80"/>
        <v>5367.8177164607414</v>
      </c>
      <c r="BV257" s="171"/>
      <c r="BW257" s="164">
        <v>3863.637565364194</v>
      </c>
      <c r="BX257" s="173">
        <f t="shared" si="81"/>
        <v>221.51937113586402</v>
      </c>
      <c r="BY257" s="173">
        <v>11.948517355684208</v>
      </c>
      <c r="BZ257" s="164">
        <v>1470.9850512054777</v>
      </c>
      <c r="CA257" s="171">
        <v>0</v>
      </c>
      <c r="CB257" s="172">
        <f t="shared" si="82"/>
        <v>-210.774</v>
      </c>
      <c r="CC257" s="171">
        <f t="shared" si="83"/>
        <v>5357.3165050612197</v>
      </c>
      <c r="CD257" s="213">
        <v>6931</v>
      </c>
      <c r="CE257" s="210">
        <f t="shared" si="84"/>
        <v>3951.9165396797794</v>
      </c>
      <c r="CF257" s="164">
        <f t="shared" si="85"/>
        <v>3748.1092249525218</v>
      </c>
      <c r="CG257" s="164">
        <f t="shared" si="86"/>
        <v>3929.6965290692765</v>
      </c>
      <c r="CH257" s="164">
        <f t="shared" si="87"/>
        <v>738.04513336987372</v>
      </c>
      <c r="CI257" s="164">
        <f t="shared" si="88"/>
        <v>774.46511563421461</v>
      </c>
      <c r="CJ257" s="164">
        <f t="shared" si="89"/>
        <v>772.95000794419559</v>
      </c>
      <c r="CK257" s="210">
        <f t="shared" si="90"/>
        <v>-203.80731472725756</v>
      </c>
      <c r="CL257" s="164">
        <f t="shared" si="91"/>
        <v>181.58730411675469</v>
      </c>
      <c r="CM257" s="164">
        <f t="shared" si="92"/>
        <v>-3191.6513956994027</v>
      </c>
      <c r="CN257" s="164">
        <f t="shared" si="93"/>
        <v>36.419982264340888</v>
      </c>
      <c r="CO257" s="164">
        <f t="shared" si="94"/>
        <v>-1.5151076900190219</v>
      </c>
    </row>
    <row r="258" spans="1:93" ht="14.4" x14ac:dyDescent="0.3">
      <c r="A258" s="167">
        <v>781</v>
      </c>
      <c r="B258" s="166" t="s">
        <v>395</v>
      </c>
      <c r="C258" s="171"/>
      <c r="D258" s="171"/>
      <c r="E258" s="171"/>
      <c r="F258" s="171"/>
      <c r="G258" s="171"/>
      <c r="H258" s="171">
        <v>13810</v>
      </c>
      <c r="I258" s="171"/>
      <c r="J258" s="171"/>
      <c r="K258" s="171"/>
      <c r="L258" s="171"/>
      <c r="M258" s="171"/>
      <c r="N258" s="171">
        <v>14178</v>
      </c>
      <c r="O258" s="171"/>
      <c r="P258" s="171"/>
      <c r="Q258" s="171"/>
      <c r="R258" s="171"/>
      <c r="S258" s="171"/>
      <c r="T258" s="171">
        <v>14241</v>
      </c>
      <c r="U258" s="171"/>
      <c r="V258" s="171"/>
      <c r="W258" s="171"/>
      <c r="X258" s="171"/>
      <c r="Y258" s="171"/>
      <c r="Z258" s="171">
        <v>13511</v>
      </c>
      <c r="AA258" s="171"/>
      <c r="AB258" s="171"/>
      <c r="AC258" s="171"/>
      <c r="AD258" s="171"/>
      <c r="AE258" s="171"/>
      <c r="AF258" s="171">
        <v>13218</v>
      </c>
      <c r="AG258" s="171"/>
      <c r="AH258" s="175">
        <v>12714.508066089064</v>
      </c>
      <c r="AI258" s="173"/>
      <c r="AJ258" s="172">
        <v>57.815656206647866</v>
      </c>
      <c r="AK258" s="173">
        <v>2271.7840149852154</v>
      </c>
      <c r="AL258" s="171">
        <v>0</v>
      </c>
      <c r="AM258" s="172">
        <v>-426.74</v>
      </c>
      <c r="AN258" s="171">
        <f t="shared" si="72"/>
        <v>14617.367737280927</v>
      </c>
      <c r="AP258" s="171"/>
      <c r="AQ258" s="175">
        <v>12677.292281832228</v>
      </c>
      <c r="AR258" s="173"/>
      <c r="AS258" s="172">
        <v>-44.325312429330793</v>
      </c>
      <c r="AT258" s="174">
        <v>2409.9529531291782</v>
      </c>
      <c r="AU258" s="171">
        <v>0</v>
      </c>
      <c r="AV258" s="172">
        <v>-527.26800000000003</v>
      </c>
      <c r="AW258" s="171">
        <f t="shared" si="73"/>
        <v>14515.651922532074</v>
      </c>
      <c r="AX258" s="171"/>
      <c r="AY258" s="164">
        <v>13182.29206264586</v>
      </c>
      <c r="AZ258" s="173"/>
      <c r="BA258" s="164">
        <v>-13.464364219958988</v>
      </c>
      <c r="BB258" s="164">
        <v>2596.2180930004224</v>
      </c>
      <c r="BC258" s="171">
        <v>0</v>
      </c>
      <c r="BD258" s="172">
        <f t="shared" si="74"/>
        <v>-527.26800000000003</v>
      </c>
      <c r="BE258" s="171">
        <f t="shared" si="75"/>
        <v>15237.777791426324</v>
      </c>
      <c r="BF258" s="171"/>
      <c r="BG258" s="164">
        <v>190.72649935807928</v>
      </c>
      <c r="BH258" s="173">
        <v>2113.4824306255064</v>
      </c>
      <c r="BI258" s="173">
        <v>1902.2129256388218</v>
      </c>
      <c r="BJ258" s="164">
        <v>823.25794638545995</v>
      </c>
      <c r="BK258" s="171">
        <v>0</v>
      </c>
      <c r="BL258" s="172">
        <f t="shared" si="76"/>
        <v>-527.26800000000003</v>
      </c>
      <c r="BM258" s="171">
        <f t="shared" si="77"/>
        <v>4502.4118020078677</v>
      </c>
      <c r="BN258" s="171"/>
      <c r="BO258" s="164">
        <v>52.689321303659</v>
      </c>
      <c r="BP258" s="173">
        <f t="shared" si="78"/>
        <v>2113.4824306255064</v>
      </c>
      <c r="BQ258" s="173">
        <v>1843.5208103252705</v>
      </c>
      <c r="BR258" s="164">
        <v>843.79592005306392</v>
      </c>
      <c r="BS258" s="171">
        <v>0</v>
      </c>
      <c r="BT258" s="172">
        <f t="shared" si="79"/>
        <v>-527.26800000000003</v>
      </c>
      <c r="BU258" s="171">
        <f t="shared" si="80"/>
        <v>4326.2204823074999</v>
      </c>
      <c r="BV258" s="171"/>
      <c r="BW258" s="164">
        <v>-78.276737769609952</v>
      </c>
      <c r="BX258" s="173">
        <f t="shared" si="81"/>
        <v>2113.4824306255064</v>
      </c>
      <c r="BY258" s="173">
        <v>1784.6414947406799</v>
      </c>
      <c r="BZ258" s="164">
        <v>866.70843947665298</v>
      </c>
      <c r="CA258" s="171">
        <v>0</v>
      </c>
      <c r="CB258" s="172">
        <f t="shared" si="82"/>
        <v>-527.26800000000003</v>
      </c>
      <c r="CC258" s="171">
        <f t="shared" si="83"/>
        <v>4159.2876270732286</v>
      </c>
      <c r="CD258" s="213">
        <v>3631</v>
      </c>
      <c r="CE258" s="210">
        <f t="shared" si="84"/>
        <v>4025.7140559848326</v>
      </c>
      <c r="CF258" s="164">
        <f t="shared" si="85"/>
        <v>3997.7008875053907</v>
      </c>
      <c r="CG258" s="164">
        <f t="shared" si="86"/>
        <v>4196.5788464407387</v>
      </c>
      <c r="CH258" s="164">
        <f t="shared" si="87"/>
        <v>1239.9922340974574</v>
      </c>
      <c r="CI258" s="164">
        <f t="shared" si="88"/>
        <v>1191.4680480053705</v>
      </c>
      <c r="CJ258" s="164">
        <f t="shared" si="89"/>
        <v>1145.4937006536018</v>
      </c>
      <c r="CK258" s="210">
        <f t="shared" si="90"/>
        <v>-28.013168479441902</v>
      </c>
      <c r="CL258" s="164">
        <f t="shared" si="91"/>
        <v>198.87795893534803</v>
      </c>
      <c r="CM258" s="164">
        <f t="shared" si="92"/>
        <v>-2956.5866123432816</v>
      </c>
      <c r="CN258" s="164">
        <f t="shared" si="93"/>
        <v>-48.524186092086893</v>
      </c>
      <c r="CO258" s="164">
        <f t="shared" si="94"/>
        <v>-45.974347351768756</v>
      </c>
    </row>
    <row r="259" spans="1:93" ht="14.4" x14ac:dyDescent="0.3">
      <c r="A259" s="167">
        <v>783</v>
      </c>
      <c r="B259" s="166" t="s">
        <v>394</v>
      </c>
      <c r="C259" s="171"/>
      <c r="D259" s="171"/>
      <c r="E259" s="171"/>
      <c r="F259" s="171"/>
      <c r="G259" s="171"/>
      <c r="H259" s="171">
        <v>11666</v>
      </c>
      <c r="I259" s="171"/>
      <c r="J259" s="171"/>
      <c r="K259" s="171"/>
      <c r="L259" s="171"/>
      <c r="M259" s="171"/>
      <c r="N259" s="171">
        <v>11832</v>
      </c>
      <c r="O259" s="171"/>
      <c r="P259" s="171"/>
      <c r="Q259" s="171"/>
      <c r="R259" s="171"/>
      <c r="S259" s="171"/>
      <c r="T259" s="171">
        <v>11782</v>
      </c>
      <c r="U259" s="171"/>
      <c r="V259" s="171"/>
      <c r="W259" s="171"/>
      <c r="X259" s="171"/>
      <c r="Y259" s="171"/>
      <c r="Z259" s="171">
        <v>11354</v>
      </c>
      <c r="AA259" s="171"/>
      <c r="AB259" s="171"/>
      <c r="AC259" s="171"/>
      <c r="AD259" s="171"/>
      <c r="AE259" s="171"/>
      <c r="AF259" s="171">
        <v>11689</v>
      </c>
      <c r="AG259" s="171"/>
      <c r="AH259" s="175">
        <v>12068.464013806033</v>
      </c>
      <c r="AI259" s="173"/>
      <c r="AJ259" s="172">
        <v>136.73243019671736</v>
      </c>
      <c r="AK259" s="173">
        <v>3386.8904257103459</v>
      </c>
      <c r="AL259" s="171">
        <v>0</v>
      </c>
      <c r="AM259" s="172">
        <v>-545.93799999999999</v>
      </c>
      <c r="AN259" s="171">
        <f t="shared" si="72"/>
        <v>15046.148869713097</v>
      </c>
      <c r="AP259" s="171"/>
      <c r="AQ259" s="175">
        <v>11597.153190814624</v>
      </c>
      <c r="AR259" s="173"/>
      <c r="AS259" s="172">
        <v>-106.3449672093854</v>
      </c>
      <c r="AT259" s="174">
        <v>3621.9299008489088</v>
      </c>
      <c r="AU259" s="171">
        <v>0</v>
      </c>
      <c r="AV259" s="172">
        <v>-385.053</v>
      </c>
      <c r="AW259" s="171">
        <f t="shared" si="73"/>
        <v>14727.685124454149</v>
      </c>
      <c r="AX259" s="171"/>
      <c r="AY259" s="164">
        <v>12395.871351377493</v>
      </c>
      <c r="AZ259" s="173"/>
      <c r="BA259" s="164">
        <v>-32.870237073642542</v>
      </c>
      <c r="BB259" s="164">
        <v>3939.0415328803756</v>
      </c>
      <c r="BC259" s="171">
        <v>0</v>
      </c>
      <c r="BD259" s="172">
        <f t="shared" si="74"/>
        <v>-385.053</v>
      </c>
      <c r="BE259" s="171">
        <f t="shared" si="75"/>
        <v>15916.989647184226</v>
      </c>
      <c r="BF259" s="171"/>
      <c r="BG259" s="164">
        <v>1935.8864949505041</v>
      </c>
      <c r="BH259" s="173">
        <v>-560.75905795736981</v>
      </c>
      <c r="BI259" s="173">
        <v>-386.27898758618414</v>
      </c>
      <c r="BJ259" s="164">
        <v>1246.4043205248067</v>
      </c>
      <c r="BK259" s="171">
        <v>0</v>
      </c>
      <c r="BL259" s="172">
        <f t="shared" si="76"/>
        <v>-385.053</v>
      </c>
      <c r="BM259" s="171">
        <f t="shared" si="77"/>
        <v>1850.1997699317571</v>
      </c>
      <c r="BN259" s="171"/>
      <c r="BO259" s="164">
        <v>1904.9971765005635</v>
      </c>
      <c r="BP259" s="173">
        <f t="shared" si="78"/>
        <v>-560.75905795736981</v>
      </c>
      <c r="BQ259" s="173">
        <v>-294.32608711079524</v>
      </c>
      <c r="BR259" s="164">
        <v>1280.0666657331517</v>
      </c>
      <c r="BS259" s="171">
        <v>0</v>
      </c>
      <c r="BT259" s="172">
        <f t="shared" si="79"/>
        <v>-385.053</v>
      </c>
      <c r="BU259" s="171">
        <f t="shared" si="80"/>
        <v>1944.9256971655504</v>
      </c>
      <c r="BV259" s="171"/>
      <c r="BW259" s="164">
        <v>1826.3153653367226</v>
      </c>
      <c r="BX259" s="173">
        <f t="shared" si="81"/>
        <v>-560.75905795736981</v>
      </c>
      <c r="BY259" s="173">
        <v>-202.71582860767975</v>
      </c>
      <c r="BZ259" s="164">
        <v>1319.2520485378554</v>
      </c>
      <c r="CA259" s="171">
        <v>0</v>
      </c>
      <c r="CB259" s="172">
        <f t="shared" si="82"/>
        <v>-385.053</v>
      </c>
      <c r="CC259" s="171">
        <f t="shared" si="83"/>
        <v>1997.0395273095287</v>
      </c>
      <c r="CD259" s="213">
        <v>6646</v>
      </c>
      <c r="CE259" s="210">
        <f t="shared" si="84"/>
        <v>2263.9405461500296</v>
      </c>
      <c r="CF259" s="164">
        <f t="shared" si="85"/>
        <v>2216.0224382266247</v>
      </c>
      <c r="CG259" s="164">
        <f t="shared" si="86"/>
        <v>2394.9728629527876</v>
      </c>
      <c r="CH259" s="164">
        <f t="shared" si="87"/>
        <v>278.39298373935554</v>
      </c>
      <c r="CI259" s="164">
        <f t="shared" si="88"/>
        <v>292.64605735262569</v>
      </c>
      <c r="CJ259" s="164">
        <f t="shared" si="89"/>
        <v>300.4874401609282</v>
      </c>
      <c r="CK259" s="210">
        <f t="shared" si="90"/>
        <v>-47.918107923404932</v>
      </c>
      <c r="CL259" s="164">
        <f t="shared" si="91"/>
        <v>178.95042472616296</v>
      </c>
      <c r="CM259" s="164">
        <f t="shared" si="92"/>
        <v>-2116.5798792134319</v>
      </c>
      <c r="CN259" s="164">
        <f t="shared" si="93"/>
        <v>14.253073613270146</v>
      </c>
      <c r="CO259" s="164">
        <f t="shared" si="94"/>
        <v>7.8413828083025123</v>
      </c>
    </row>
    <row r="260" spans="1:93" ht="14.4" x14ac:dyDescent="0.3">
      <c r="A260" s="167">
        <v>785</v>
      </c>
      <c r="B260" s="166" t="s">
        <v>393</v>
      </c>
      <c r="C260" s="171"/>
      <c r="D260" s="171"/>
      <c r="E260" s="171"/>
      <c r="F260" s="171"/>
      <c r="G260" s="171"/>
      <c r="H260" s="171">
        <v>13039</v>
      </c>
      <c r="I260" s="171"/>
      <c r="J260" s="171"/>
      <c r="K260" s="171"/>
      <c r="L260" s="171"/>
      <c r="M260" s="171"/>
      <c r="N260" s="171">
        <v>13176</v>
      </c>
      <c r="O260" s="171"/>
      <c r="P260" s="171"/>
      <c r="Q260" s="171"/>
      <c r="R260" s="171"/>
      <c r="S260" s="171"/>
      <c r="T260" s="171">
        <v>13212</v>
      </c>
      <c r="U260" s="171"/>
      <c r="V260" s="171"/>
      <c r="W260" s="171"/>
      <c r="X260" s="171"/>
      <c r="Y260" s="171"/>
      <c r="Z260" s="171">
        <v>13128</v>
      </c>
      <c r="AA260" s="171"/>
      <c r="AB260" s="171"/>
      <c r="AC260" s="171"/>
      <c r="AD260" s="171"/>
      <c r="AE260" s="171"/>
      <c r="AF260" s="171">
        <v>12811</v>
      </c>
      <c r="AG260" s="171"/>
      <c r="AH260" s="175">
        <v>12063.44628725127</v>
      </c>
      <c r="AI260" s="173"/>
      <c r="AJ260" s="172">
        <v>54.284773938949392</v>
      </c>
      <c r="AK260" s="173">
        <v>1672.5891670495912</v>
      </c>
      <c r="AL260" s="171">
        <v>0</v>
      </c>
      <c r="AM260" s="172">
        <v>251.43799999999999</v>
      </c>
      <c r="AN260" s="171">
        <f t="shared" si="72"/>
        <v>14041.758228239811</v>
      </c>
      <c r="AP260" s="171"/>
      <c r="AQ260" s="175">
        <v>11440.36408381511</v>
      </c>
      <c r="AR260" s="173"/>
      <c r="AS260" s="172">
        <v>-42.245337620929831</v>
      </c>
      <c r="AT260" s="174">
        <v>1770.5485980421179</v>
      </c>
      <c r="AU260" s="171">
        <v>0</v>
      </c>
      <c r="AV260" s="172">
        <v>53.372999999999998</v>
      </c>
      <c r="AW260" s="171">
        <f t="shared" si="73"/>
        <v>13222.040344236297</v>
      </c>
      <c r="AX260" s="171"/>
      <c r="AY260" s="164">
        <v>13246.892227117642</v>
      </c>
      <c r="AZ260" s="173"/>
      <c r="BA260" s="164">
        <v>-12.877240530084217</v>
      </c>
      <c r="BB260" s="164">
        <v>1911.412186809139</v>
      </c>
      <c r="BC260" s="171">
        <v>0</v>
      </c>
      <c r="BD260" s="172">
        <f t="shared" si="74"/>
        <v>53.372999999999998</v>
      </c>
      <c r="BE260" s="171">
        <f t="shared" si="75"/>
        <v>15198.800173396696</v>
      </c>
      <c r="BF260" s="171"/>
      <c r="BG260" s="164">
        <v>2303.3211477891964</v>
      </c>
      <c r="BH260" s="173">
        <v>861.21595556227612</v>
      </c>
      <c r="BI260" s="173">
        <v>710.40039863584775</v>
      </c>
      <c r="BJ260" s="164">
        <v>610.74203892607363</v>
      </c>
      <c r="BK260" s="171">
        <v>0</v>
      </c>
      <c r="BL260" s="172">
        <f t="shared" si="76"/>
        <v>53.372999999999998</v>
      </c>
      <c r="BM260" s="171">
        <f t="shared" si="77"/>
        <v>4539.0525409133934</v>
      </c>
      <c r="BN260" s="171"/>
      <c r="BO260" s="164">
        <v>2159.6739098184798</v>
      </c>
      <c r="BP260" s="173">
        <f t="shared" si="78"/>
        <v>861.21595556227612</v>
      </c>
      <c r="BQ260" s="173">
        <v>666.15905476000353</v>
      </c>
      <c r="BR260" s="164">
        <v>625.07371629309682</v>
      </c>
      <c r="BS260" s="171">
        <v>0</v>
      </c>
      <c r="BT260" s="172">
        <f t="shared" si="79"/>
        <v>53.372999999999998</v>
      </c>
      <c r="BU260" s="171">
        <f t="shared" si="80"/>
        <v>4365.4956364338559</v>
      </c>
      <c r="BV260" s="171"/>
      <c r="BW260" s="164">
        <v>2006.7322632287321</v>
      </c>
      <c r="BX260" s="173">
        <f t="shared" si="81"/>
        <v>861.21595556227612</v>
      </c>
      <c r="BY260" s="173">
        <v>621.77660178423275</v>
      </c>
      <c r="BZ260" s="164">
        <v>641.44035591138663</v>
      </c>
      <c r="CA260" s="171">
        <v>0</v>
      </c>
      <c r="CB260" s="172">
        <f t="shared" si="82"/>
        <v>53.372999999999998</v>
      </c>
      <c r="CC260" s="171">
        <f t="shared" si="83"/>
        <v>4184.538176486627</v>
      </c>
      <c r="CD260" s="213">
        <v>2737</v>
      </c>
      <c r="CE260" s="210">
        <f t="shared" si="84"/>
        <v>5130.3464480233142</v>
      </c>
      <c r="CF260" s="164">
        <f t="shared" si="85"/>
        <v>4830.8514228119466</v>
      </c>
      <c r="CG260" s="164">
        <f t="shared" si="86"/>
        <v>5553.0873852381055</v>
      </c>
      <c r="CH260" s="164">
        <f t="shared" si="87"/>
        <v>1658.4042897016418</v>
      </c>
      <c r="CI260" s="164">
        <f t="shared" si="88"/>
        <v>1594.99292525899</v>
      </c>
      <c r="CJ260" s="164">
        <f t="shared" si="89"/>
        <v>1528.8776676969774</v>
      </c>
      <c r="CK260" s="210">
        <f t="shared" si="90"/>
        <v>-299.49502521136765</v>
      </c>
      <c r="CL260" s="164">
        <f t="shared" si="91"/>
        <v>722.23596242615895</v>
      </c>
      <c r="CM260" s="164">
        <f t="shared" si="92"/>
        <v>-3894.683095536464</v>
      </c>
      <c r="CN260" s="164">
        <f t="shared" si="93"/>
        <v>-63.411364442651802</v>
      </c>
      <c r="CO260" s="164">
        <f t="shared" si="94"/>
        <v>-66.11525756201263</v>
      </c>
    </row>
    <row r="261" spans="1:93" ht="14.4" x14ac:dyDescent="0.3">
      <c r="A261" s="167">
        <v>790</v>
      </c>
      <c r="B261" s="166" t="s">
        <v>392</v>
      </c>
      <c r="C261" s="171"/>
      <c r="D261" s="171"/>
      <c r="E261" s="171"/>
      <c r="F261" s="171"/>
      <c r="G261" s="171"/>
      <c r="H261" s="171">
        <v>62720</v>
      </c>
      <c r="I261" s="171"/>
      <c r="J261" s="171"/>
      <c r="K261" s="171"/>
      <c r="L261" s="171"/>
      <c r="M261" s="171"/>
      <c r="N261" s="171">
        <v>65045</v>
      </c>
      <c r="O261" s="171"/>
      <c r="P261" s="171"/>
      <c r="Q261" s="171"/>
      <c r="R261" s="171"/>
      <c r="S261" s="171"/>
      <c r="T261" s="171">
        <v>63752</v>
      </c>
      <c r="U261" s="171"/>
      <c r="V261" s="171"/>
      <c r="W261" s="171"/>
      <c r="X261" s="171"/>
      <c r="Y261" s="171"/>
      <c r="Z261" s="171">
        <v>63346</v>
      </c>
      <c r="AA261" s="171"/>
      <c r="AB261" s="171"/>
      <c r="AC261" s="171"/>
      <c r="AD261" s="171"/>
      <c r="AE261" s="171"/>
      <c r="AF261" s="171">
        <v>62751</v>
      </c>
      <c r="AG261" s="171"/>
      <c r="AH261" s="175">
        <v>62225.576746682942</v>
      </c>
      <c r="AI261" s="173"/>
      <c r="AJ261" s="172">
        <v>408.00871640197062</v>
      </c>
      <c r="AK261" s="173">
        <v>12037.883120214266</v>
      </c>
      <c r="AL261" s="171">
        <v>0</v>
      </c>
      <c r="AM261" s="172">
        <v>-2041.48</v>
      </c>
      <c r="AN261" s="171">
        <f t="shared" si="72"/>
        <v>72629.988583299186</v>
      </c>
      <c r="AP261" s="171"/>
      <c r="AQ261" s="175">
        <v>59416.724320072397</v>
      </c>
      <c r="AR261" s="173"/>
      <c r="AS261" s="172">
        <v>-316.59727415866104</v>
      </c>
      <c r="AT261" s="174">
        <v>12902.307975558697</v>
      </c>
      <c r="AU261" s="171">
        <v>0</v>
      </c>
      <c r="AV261" s="172">
        <v>-2889.5810000000001</v>
      </c>
      <c r="AW261" s="171">
        <f t="shared" si="73"/>
        <v>69112.854021472434</v>
      </c>
      <c r="AX261" s="171"/>
      <c r="AY261" s="164">
        <v>63151.351919967659</v>
      </c>
      <c r="AZ261" s="173"/>
      <c r="BA261" s="164">
        <v>-97.736646265441536</v>
      </c>
      <c r="BB261" s="164">
        <v>14072.360401952054</v>
      </c>
      <c r="BC261" s="171">
        <v>0</v>
      </c>
      <c r="BD261" s="172">
        <f t="shared" si="74"/>
        <v>-2889.5810000000001</v>
      </c>
      <c r="BE261" s="171">
        <f t="shared" si="75"/>
        <v>74236.394675654272</v>
      </c>
      <c r="BF261" s="171"/>
      <c r="BG261" s="164">
        <v>11885.235181190179</v>
      </c>
      <c r="BH261" s="173">
        <v>3061.6211620635172</v>
      </c>
      <c r="BI261" s="173">
        <v>1988.3233886313897</v>
      </c>
      <c r="BJ261" s="164">
        <v>4477.1998612715824</v>
      </c>
      <c r="BK261" s="171">
        <v>0</v>
      </c>
      <c r="BL261" s="172">
        <f t="shared" si="76"/>
        <v>-2889.5810000000001</v>
      </c>
      <c r="BM261" s="171">
        <f t="shared" si="77"/>
        <v>18522.798593156665</v>
      </c>
      <c r="BN261" s="171"/>
      <c r="BO261" s="164">
        <v>10876.16876715999</v>
      </c>
      <c r="BP261" s="173">
        <f t="shared" si="78"/>
        <v>3061.6211620635172</v>
      </c>
      <c r="BQ261" s="173">
        <v>1599.5426787659155</v>
      </c>
      <c r="BR261" s="164">
        <v>4605.3385441227801</v>
      </c>
      <c r="BS261" s="171">
        <v>0</v>
      </c>
      <c r="BT261" s="172">
        <f t="shared" si="79"/>
        <v>-2889.5810000000001</v>
      </c>
      <c r="BU261" s="171">
        <f t="shared" si="80"/>
        <v>17253.090152112207</v>
      </c>
      <c r="BV261" s="171"/>
      <c r="BW261" s="164">
        <v>9826.8915638992712</v>
      </c>
      <c r="BX261" s="173">
        <f t="shared" si="81"/>
        <v>3061.6211620635172</v>
      </c>
      <c r="BY261" s="173">
        <v>1209.5219411067121</v>
      </c>
      <c r="BZ261" s="164">
        <v>4750.7190023057237</v>
      </c>
      <c r="CA261" s="171">
        <v>0</v>
      </c>
      <c r="CB261" s="172">
        <f t="shared" si="82"/>
        <v>-2889.5810000000001</v>
      </c>
      <c r="CC261" s="171">
        <f t="shared" si="83"/>
        <v>15959.172669375223</v>
      </c>
      <c r="CD261" s="213">
        <v>24052</v>
      </c>
      <c r="CE261" s="210">
        <f t="shared" si="84"/>
        <v>3019.7068261807412</v>
      </c>
      <c r="CF261" s="164">
        <f t="shared" si="85"/>
        <v>2873.4763853930003</v>
      </c>
      <c r="CG261" s="164">
        <f t="shared" si="86"/>
        <v>3086.4957041266539</v>
      </c>
      <c r="CH261" s="164">
        <f t="shared" si="87"/>
        <v>770.11469288028707</v>
      </c>
      <c r="CI261" s="164">
        <f t="shared" si="88"/>
        <v>717.32455313953972</v>
      </c>
      <c r="CJ261" s="164">
        <f t="shared" si="89"/>
        <v>663.52788414166071</v>
      </c>
      <c r="CK261" s="210">
        <f t="shared" si="90"/>
        <v>-146.23044078774092</v>
      </c>
      <c r="CL261" s="164">
        <f t="shared" si="91"/>
        <v>213.01931873365356</v>
      </c>
      <c r="CM261" s="164">
        <f t="shared" si="92"/>
        <v>-2316.3810112463671</v>
      </c>
      <c r="CN261" s="164">
        <f t="shared" si="93"/>
        <v>-52.79013974074735</v>
      </c>
      <c r="CO261" s="164">
        <f t="shared" si="94"/>
        <v>-53.79666899787901</v>
      </c>
    </row>
    <row r="262" spans="1:93" ht="14.4" x14ac:dyDescent="0.3">
      <c r="A262" s="167">
        <v>791</v>
      </c>
      <c r="B262" s="166" t="s">
        <v>391</v>
      </c>
      <c r="C262" s="171"/>
      <c r="D262" s="171"/>
      <c r="E262" s="171"/>
      <c r="F262" s="171"/>
      <c r="G262" s="171"/>
      <c r="H262" s="171">
        <v>22946</v>
      </c>
      <c r="I262" s="171"/>
      <c r="J262" s="171"/>
      <c r="K262" s="171"/>
      <c r="L262" s="171"/>
      <c r="M262" s="171"/>
      <c r="N262" s="171">
        <v>23635</v>
      </c>
      <c r="O262" s="171"/>
      <c r="P262" s="171"/>
      <c r="Q262" s="171"/>
      <c r="R262" s="171"/>
      <c r="S262" s="171"/>
      <c r="T262" s="171">
        <v>22703</v>
      </c>
      <c r="U262" s="171"/>
      <c r="V262" s="171"/>
      <c r="W262" s="171"/>
      <c r="X262" s="171"/>
      <c r="Y262" s="171"/>
      <c r="Z262" s="171">
        <v>22501</v>
      </c>
      <c r="AA262" s="171"/>
      <c r="AB262" s="171"/>
      <c r="AC262" s="171"/>
      <c r="AD262" s="171"/>
      <c r="AE262" s="171"/>
      <c r="AF262" s="171">
        <v>22504</v>
      </c>
      <c r="AG262" s="171"/>
      <c r="AH262" s="175">
        <v>21286.076676181892</v>
      </c>
      <c r="AI262" s="173"/>
      <c r="AJ262" s="172">
        <v>78.881279511627667</v>
      </c>
      <c r="AK262" s="173">
        <v>3432.7887514881659</v>
      </c>
      <c r="AL262" s="171">
        <v>0</v>
      </c>
      <c r="AM262" s="172">
        <v>-271.18700000000001</v>
      </c>
      <c r="AN262" s="171">
        <f t="shared" si="72"/>
        <v>24526.559707181685</v>
      </c>
      <c r="AP262" s="171"/>
      <c r="AQ262" s="175">
        <v>20317.94220650617</v>
      </c>
      <c r="AR262" s="173"/>
      <c r="AS262" s="172">
        <v>-60.919973758699754</v>
      </c>
      <c r="AT262" s="174">
        <v>3639.1972953687568</v>
      </c>
      <c r="AU262" s="171">
        <v>0</v>
      </c>
      <c r="AV262" s="172">
        <v>-580.79399999999998</v>
      </c>
      <c r="AW262" s="171">
        <f t="shared" si="73"/>
        <v>23315.425528116226</v>
      </c>
      <c r="AX262" s="171"/>
      <c r="AY262" s="164">
        <v>21149.04053397875</v>
      </c>
      <c r="AZ262" s="173"/>
      <c r="BA262" s="164">
        <v>-18.724497366889825</v>
      </c>
      <c r="BB262" s="164">
        <v>3913.631579667353</v>
      </c>
      <c r="BC262" s="171">
        <v>0</v>
      </c>
      <c r="BD262" s="172">
        <f t="shared" si="74"/>
        <v>-580.79399999999998</v>
      </c>
      <c r="BE262" s="171">
        <f t="shared" si="75"/>
        <v>24463.153616279211</v>
      </c>
      <c r="BF262" s="171"/>
      <c r="BG262" s="164">
        <v>5492.472526917385</v>
      </c>
      <c r="BH262" s="173">
        <v>1117.5230395661879</v>
      </c>
      <c r="BI262" s="173">
        <v>301.21059246027079</v>
      </c>
      <c r="BJ262" s="164">
        <v>1232.4256458343727</v>
      </c>
      <c r="BK262" s="171">
        <v>0</v>
      </c>
      <c r="BL262" s="172">
        <f t="shared" si="76"/>
        <v>-580.79399999999998</v>
      </c>
      <c r="BM262" s="171">
        <f t="shared" si="77"/>
        <v>7562.8378047782162</v>
      </c>
      <c r="BN262" s="171"/>
      <c r="BO262" s="164">
        <v>5003.85997471264</v>
      </c>
      <c r="BP262" s="173">
        <f t="shared" si="78"/>
        <v>1117.5230395661879</v>
      </c>
      <c r="BQ262" s="173">
        <v>217.10839582672392</v>
      </c>
      <c r="BR262" s="164">
        <v>1264.0894368834254</v>
      </c>
      <c r="BS262" s="171">
        <v>0</v>
      </c>
      <c r="BT262" s="172">
        <f t="shared" si="79"/>
        <v>-580.79399999999998</v>
      </c>
      <c r="BU262" s="171">
        <f t="shared" si="80"/>
        <v>7021.7868469889772</v>
      </c>
      <c r="BV262" s="171"/>
      <c r="BW262" s="164">
        <v>4852.680692848031</v>
      </c>
      <c r="BX262" s="173">
        <f t="shared" si="81"/>
        <v>1117.5230395661879</v>
      </c>
      <c r="BY262" s="173">
        <v>132.73795270179315</v>
      </c>
      <c r="BZ262" s="164">
        <v>1298.7648851343017</v>
      </c>
      <c r="CA262" s="171">
        <v>0</v>
      </c>
      <c r="CB262" s="172">
        <f t="shared" si="82"/>
        <v>-580.79399999999998</v>
      </c>
      <c r="CC262" s="171">
        <f t="shared" si="83"/>
        <v>6820.9125702503134</v>
      </c>
      <c r="CD262" s="213">
        <v>5203</v>
      </c>
      <c r="CE262" s="210">
        <f t="shared" si="84"/>
        <v>4713.926524540012</v>
      </c>
      <c r="CF262" s="164">
        <f t="shared" si="85"/>
        <v>4481.1503994073082</v>
      </c>
      <c r="CG262" s="164">
        <f t="shared" si="86"/>
        <v>4701.7400761636</v>
      </c>
      <c r="CH262" s="164">
        <f t="shared" si="87"/>
        <v>1453.5532970936415</v>
      </c>
      <c r="CI262" s="164">
        <f t="shared" si="88"/>
        <v>1349.5650292117964</v>
      </c>
      <c r="CJ262" s="164">
        <f t="shared" si="89"/>
        <v>1310.9576341053842</v>
      </c>
      <c r="CK262" s="210">
        <f t="shared" si="90"/>
        <v>-232.77612513270378</v>
      </c>
      <c r="CL262" s="164">
        <f t="shared" si="91"/>
        <v>220.58967675629174</v>
      </c>
      <c r="CM262" s="164">
        <f t="shared" si="92"/>
        <v>-3248.1867790699584</v>
      </c>
      <c r="CN262" s="164">
        <f t="shared" si="93"/>
        <v>-103.9882678818451</v>
      </c>
      <c r="CO262" s="164">
        <f t="shared" si="94"/>
        <v>-38.607395106412241</v>
      </c>
    </row>
    <row r="263" spans="1:93" ht="14.4" x14ac:dyDescent="0.3">
      <c r="A263" s="167">
        <v>831</v>
      </c>
      <c r="B263" s="166" t="s">
        <v>390</v>
      </c>
      <c r="C263" s="171"/>
      <c r="D263" s="171"/>
      <c r="E263" s="171"/>
      <c r="F263" s="171"/>
      <c r="G263" s="171"/>
      <c r="H263" s="171">
        <v>5598</v>
      </c>
      <c r="I263" s="171"/>
      <c r="J263" s="171"/>
      <c r="K263" s="171"/>
      <c r="L263" s="171"/>
      <c r="M263" s="171"/>
      <c r="N263" s="171">
        <v>5685</v>
      </c>
      <c r="O263" s="171"/>
      <c r="P263" s="171"/>
      <c r="Q263" s="171"/>
      <c r="R263" s="171"/>
      <c r="S263" s="171"/>
      <c r="T263" s="171">
        <v>6147</v>
      </c>
      <c r="U263" s="171"/>
      <c r="V263" s="171"/>
      <c r="W263" s="171"/>
      <c r="X263" s="171"/>
      <c r="Y263" s="171"/>
      <c r="Z263" s="171">
        <v>6085</v>
      </c>
      <c r="AA263" s="171"/>
      <c r="AB263" s="171"/>
      <c r="AC263" s="171"/>
      <c r="AD263" s="171"/>
      <c r="AE263" s="171"/>
      <c r="AF263" s="171">
        <v>6042</v>
      </c>
      <c r="AG263" s="171"/>
      <c r="AH263" s="175">
        <v>6820.7839264712666</v>
      </c>
      <c r="AI263" s="173"/>
      <c r="AJ263" s="172">
        <v>99.833434742462018</v>
      </c>
      <c r="AK263" s="173">
        <v>1882.059573559935</v>
      </c>
      <c r="AL263" s="171">
        <v>330</v>
      </c>
      <c r="AM263" s="172">
        <v>-975.59100000000001</v>
      </c>
      <c r="AN263" s="171">
        <f t="shared" si="72"/>
        <v>8157.0859347736623</v>
      </c>
      <c r="AP263" s="171"/>
      <c r="AQ263" s="175">
        <v>6141.9925949172721</v>
      </c>
      <c r="AR263" s="173"/>
      <c r="AS263" s="172">
        <v>-77.785236498781757</v>
      </c>
      <c r="AT263" s="174">
        <v>2020.7278858707793</v>
      </c>
      <c r="AU263" s="171">
        <v>0</v>
      </c>
      <c r="AV263" s="172">
        <v>-1065.4380000000001</v>
      </c>
      <c r="AW263" s="171">
        <f t="shared" si="73"/>
        <v>7019.4972442892695</v>
      </c>
      <c r="AX263" s="171"/>
      <c r="AY263" s="164">
        <v>5977.3685823150472</v>
      </c>
      <c r="AZ263" s="173"/>
      <c r="BA263" s="164">
        <v>-24.018274231082529</v>
      </c>
      <c r="BB263" s="164">
        <v>2207.5608333225114</v>
      </c>
      <c r="BC263" s="171">
        <v>0</v>
      </c>
      <c r="BD263" s="172">
        <f t="shared" si="74"/>
        <v>-1065.4380000000001</v>
      </c>
      <c r="BE263" s="171">
        <f t="shared" si="75"/>
        <v>7095.4731414064754</v>
      </c>
      <c r="BF263" s="171"/>
      <c r="BG263" s="164">
        <v>2661.5072184182245</v>
      </c>
      <c r="BH263" s="173">
        <v>-63.937530423623762</v>
      </c>
      <c r="BI263" s="173">
        <v>174.62620751405063</v>
      </c>
      <c r="BJ263" s="164">
        <v>699.49413700689001</v>
      </c>
      <c r="BK263" s="171">
        <v>0</v>
      </c>
      <c r="BL263" s="172">
        <f t="shared" si="76"/>
        <v>-1065.4380000000001</v>
      </c>
      <c r="BM263" s="171">
        <f t="shared" si="77"/>
        <v>2406.2520325155415</v>
      </c>
      <c r="BN263" s="171"/>
      <c r="BO263" s="164">
        <v>2598.8052684174249</v>
      </c>
      <c r="BP263" s="173">
        <f t="shared" si="78"/>
        <v>-63.937530423623762</v>
      </c>
      <c r="BQ263" s="173">
        <v>99.818410854420762</v>
      </c>
      <c r="BR263" s="164">
        <v>719.62192433216092</v>
      </c>
      <c r="BS263" s="171">
        <v>0</v>
      </c>
      <c r="BT263" s="172">
        <f t="shared" si="79"/>
        <v>-1065.4380000000001</v>
      </c>
      <c r="BU263" s="171">
        <f t="shared" si="80"/>
        <v>2288.8700731803829</v>
      </c>
      <c r="BV263" s="171"/>
      <c r="BW263" s="164">
        <v>2531.0601866494271</v>
      </c>
      <c r="BX263" s="173">
        <f t="shared" si="81"/>
        <v>-63.937530423623762</v>
      </c>
      <c r="BY263" s="173">
        <v>24.772012472298989</v>
      </c>
      <c r="BZ263" s="164">
        <v>743.09623643303291</v>
      </c>
      <c r="CA263" s="171">
        <v>0</v>
      </c>
      <c r="CB263" s="172">
        <f t="shared" si="82"/>
        <v>-1065.4380000000001</v>
      </c>
      <c r="CC263" s="171">
        <f t="shared" si="83"/>
        <v>2169.5529051311355</v>
      </c>
      <c r="CD263" s="213">
        <v>4628</v>
      </c>
      <c r="CE263" s="210">
        <f t="shared" si="84"/>
        <v>1762.5509798560204</v>
      </c>
      <c r="CF263" s="164">
        <f t="shared" si="85"/>
        <v>1516.7452991117696</v>
      </c>
      <c r="CG263" s="164">
        <f t="shared" si="86"/>
        <v>1533.1618715225748</v>
      </c>
      <c r="CH263" s="164">
        <f t="shared" si="87"/>
        <v>519.93345559972806</v>
      </c>
      <c r="CI263" s="164">
        <f t="shared" si="88"/>
        <v>494.57002445557112</v>
      </c>
      <c r="CJ263" s="164">
        <f t="shared" si="89"/>
        <v>468.78844103957124</v>
      </c>
      <c r="CK263" s="210">
        <f t="shared" si="90"/>
        <v>-245.80568074425082</v>
      </c>
      <c r="CL263" s="164">
        <f t="shared" si="91"/>
        <v>16.416572410805202</v>
      </c>
      <c r="CM263" s="164">
        <f t="shared" si="92"/>
        <v>-1013.2284159228467</v>
      </c>
      <c r="CN263" s="164">
        <f t="shared" si="93"/>
        <v>-25.363431144156948</v>
      </c>
      <c r="CO263" s="164">
        <f t="shared" si="94"/>
        <v>-25.781583415999876</v>
      </c>
    </row>
    <row r="264" spans="1:93" ht="14.4" x14ac:dyDescent="0.3">
      <c r="A264" s="167">
        <v>832</v>
      </c>
      <c r="B264" s="166" t="s">
        <v>389</v>
      </c>
      <c r="C264" s="171"/>
      <c r="D264" s="171"/>
      <c r="E264" s="171"/>
      <c r="F264" s="171"/>
      <c r="G264" s="171"/>
      <c r="H264" s="171">
        <v>18275</v>
      </c>
      <c r="I264" s="171"/>
      <c r="J264" s="171"/>
      <c r="K264" s="171"/>
      <c r="L264" s="171"/>
      <c r="M264" s="171"/>
      <c r="N264" s="171">
        <v>18848</v>
      </c>
      <c r="O264" s="171"/>
      <c r="P264" s="171"/>
      <c r="Q264" s="171"/>
      <c r="R264" s="171"/>
      <c r="S264" s="171"/>
      <c r="T264" s="171">
        <v>18338</v>
      </c>
      <c r="U264" s="171"/>
      <c r="V264" s="171"/>
      <c r="W264" s="171"/>
      <c r="X264" s="171"/>
      <c r="Y264" s="171"/>
      <c r="Z264" s="171">
        <v>17936</v>
      </c>
      <c r="AA264" s="171"/>
      <c r="AB264" s="171"/>
      <c r="AC264" s="171"/>
      <c r="AD264" s="171"/>
      <c r="AE264" s="171"/>
      <c r="AF264" s="171">
        <v>18059</v>
      </c>
      <c r="AG264" s="171"/>
      <c r="AH264" s="175">
        <v>18353.331860636157</v>
      </c>
      <c r="AI264" s="173"/>
      <c r="AJ264" s="172">
        <v>60.363895051861988</v>
      </c>
      <c r="AK264" s="173">
        <v>2159.2040960068566</v>
      </c>
      <c r="AL264" s="171">
        <v>0</v>
      </c>
      <c r="AM264" s="172">
        <v>-109.64</v>
      </c>
      <c r="AN264" s="171">
        <f t="shared" si="72"/>
        <v>20463.259851694875</v>
      </c>
      <c r="AP264" s="171"/>
      <c r="AQ264" s="175">
        <v>17785.663927329155</v>
      </c>
      <c r="AR264" s="173"/>
      <c r="AS264" s="172">
        <v>-46.257102747766474</v>
      </c>
      <c r="AT264" s="174">
        <v>2297.4858554884017</v>
      </c>
      <c r="AU264" s="171">
        <v>0</v>
      </c>
      <c r="AV264" s="172">
        <v>-120.261</v>
      </c>
      <c r="AW264" s="171">
        <f t="shared" si="73"/>
        <v>19916.63168006979</v>
      </c>
      <c r="AX264" s="171"/>
      <c r="AY264" s="164">
        <v>18089.439215963637</v>
      </c>
      <c r="AZ264" s="173"/>
      <c r="BA264" s="164">
        <v>-14.155701174321672</v>
      </c>
      <c r="BB264" s="164">
        <v>2490.170897503463</v>
      </c>
      <c r="BC264" s="171">
        <v>0</v>
      </c>
      <c r="BD264" s="172">
        <f t="shared" si="74"/>
        <v>-120.261</v>
      </c>
      <c r="BE264" s="171">
        <f t="shared" si="75"/>
        <v>20445.193412292781</v>
      </c>
      <c r="BF264" s="171"/>
      <c r="BG264" s="164">
        <v>4888.7555211021499</v>
      </c>
      <c r="BH264" s="173">
        <v>2451.5778244626663</v>
      </c>
      <c r="BI264" s="173">
        <v>1638.4349046417406</v>
      </c>
      <c r="BJ264" s="164">
        <v>789.16212870105267</v>
      </c>
      <c r="BK264" s="171">
        <v>0</v>
      </c>
      <c r="BL264" s="172">
        <f t="shared" si="76"/>
        <v>-120.261</v>
      </c>
      <c r="BM264" s="171">
        <f t="shared" si="77"/>
        <v>9647.6693789076089</v>
      </c>
      <c r="BN264" s="171"/>
      <c r="BO264" s="164">
        <v>4993.7075389374604</v>
      </c>
      <c r="BP264" s="173">
        <f t="shared" si="78"/>
        <v>2451.5778244626663</v>
      </c>
      <c r="BQ264" s="173">
        <v>1575.1359997758998</v>
      </c>
      <c r="BR264" s="164">
        <v>810.2574055400263</v>
      </c>
      <c r="BS264" s="171">
        <v>0</v>
      </c>
      <c r="BT264" s="172">
        <f t="shared" si="79"/>
        <v>-120.261</v>
      </c>
      <c r="BU264" s="171">
        <f t="shared" si="80"/>
        <v>9710.4177687160518</v>
      </c>
      <c r="BV264" s="171"/>
      <c r="BW264" s="164">
        <v>4929.774895235445</v>
      </c>
      <c r="BX264" s="173">
        <f t="shared" si="81"/>
        <v>2451.5778244626663</v>
      </c>
      <c r="BY264" s="173">
        <v>1511.6352011448737</v>
      </c>
      <c r="BZ264" s="164">
        <v>834.169245829273</v>
      </c>
      <c r="CA264" s="171">
        <v>0</v>
      </c>
      <c r="CB264" s="172">
        <f t="shared" si="82"/>
        <v>-120.261</v>
      </c>
      <c r="CC264" s="171">
        <f t="shared" si="83"/>
        <v>9606.8961666722571</v>
      </c>
      <c r="CD264" s="213">
        <v>3916</v>
      </c>
      <c r="CE264" s="210">
        <f t="shared" si="84"/>
        <v>5225.5515453766275</v>
      </c>
      <c r="CF264" s="164">
        <f t="shared" si="85"/>
        <v>5085.963146085237</v>
      </c>
      <c r="CG264" s="164">
        <f t="shared" si="86"/>
        <v>5220.938052168739</v>
      </c>
      <c r="CH264" s="164">
        <f t="shared" si="87"/>
        <v>2463.6540804156307</v>
      </c>
      <c r="CI264" s="164">
        <f t="shared" si="88"/>
        <v>2479.6776733187057</v>
      </c>
      <c r="CJ264" s="164">
        <f t="shared" si="89"/>
        <v>2453.2421263208012</v>
      </c>
      <c r="CK264" s="210">
        <f t="shared" si="90"/>
        <v>-139.58839929139049</v>
      </c>
      <c r="CL264" s="164">
        <f t="shared" si="91"/>
        <v>134.97490608350199</v>
      </c>
      <c r="CM264" s="164">
        <f t="shared" si="92"/>
        <v>-2757.2839717531083</v>
      </c>
      <c r="CN264" s="164">
        <f t="shared" si="93"/>
        <v>16.023592903075041</v>
      </c>
      <c r="CO264" s="164">
        <f t="shared" si="94"/>
        <v>-26.435546997904567</v>
      </c>
    </row>
    <row r="265" spans="1:93" ht="14.4" x14ac:dyDescent="0.3">
      <c r="A265" s="167">
        <v>833</v>
      </c>
      <c r="B265" s="166" t="s">
        <v>388</v>
      </c>
      <c r="C265" s="171"/>
      <c r="D265" s="171"/>
      <c r="E265" s="171"/>
      <c r="F265" s="171"/>
      <c r="G265" s="171"/>
      <c r="H265" s="171">
        <v>4278</v>
      </c>
      <c r="I265" s="171"/>
      <c r="J265" s="171"/>
      <c r="K265" s="171"/>
      <c r="L265" s="171"/>
      <c r="M265" s="171"/>
      <c r="N265" s="171">
        <v>4440</v>
      </c>
      <c r="O265" s="171"/>
      <c r="P265" s="171"/>
      <c r="Q265" s="171"/>
      <c r="R265" s="171"/>
      <c r="S265" s="171"/>
      <c r="T265" s="171">
        <v>4446</v>
      </c>
      <c r="U265" s="171"/>
      <c r="V265" s="171"/>
      <c r="W265" s="171"/>
      <c r="X265" s="171"/>
      <c r="Y265" s="171"/>
      <c r="Z265" s="171">
        <v>4335</v>
      </c>
      <c r="AA265" s="171"/>
      <c r="AB265" s="171"/>
      <c r="AC265" s="171"/>
      <c r="AD265" s="171"/>
      <c r="AE265" s="171"/>
      <c r="AF265" s="171">
        <v>4064</v>
      </c>
      <c r="AG265" s="171"/>
      <c r="AH265" s="175">
        <v>4340.3782403454252</v>
      </c>
      <c r="AI265" s="173"/>
      <c r="AJ265" s="172">
        <v>32.669214776521379</v>
      </c>
      <c r="AK265" s="173">
        <v>896.88515541959089</v>
      </c>
      <c r="AL265" s="171">
        <v>0</v>
      </c>
      <c r="AM265" s="172">
        <v>-338.18299999999999</v>
      </c>
      <c r="AN265" s="171">
        <f t="shared" si="72"/>
        <v>4931.7496105415375</v>
      </c>
      <c r="AP265" s="171"/>
      <c r="AQ265" s="175">
        <v>4039.6571655117059</v>
      </c>
      <c r="AR265" s="173"/>
      <c r="AS265" s="172">
        <v>-25.506493326769181</v>
      </c>
      <c r="AT265" s="174">
        <v>958.25810530527929</v>
      </c>
      <c r="AU265" s="171">
        <v>0</v>
      </c>
      <c r="AV265" s="172">
        <v>-401.846</v>
      </c>
      <c r="AW265" s="171">
        <f t="shared" si="73"/>
        <v>4570.5627774902168</v>
      </c>
      <c r="AX265" s="171"/>
      <c r="AY265" s="164">
        <v>4334.6432710405888</v>
      </c>
      <c r="AZ265" s="173"/>
      <c r="BA265" s="164">
        <v>-7.8336879260056014</v>
      </c>
      <c r="BB265" s="164">
        <v>1040.8458783805097</v>
      </c>
      <c r="BC265" s="171">
        <v>0</v>
      </c>
      <c r="BD265" s="172">
        <f t="shared" si="74"/>
        <v>-401.846</v>
      </c>
      <c r="BE265" s="171">
        <f t="shared" si="75"/>
        <v>4965.8094614950933</v>
      </c>
      <c r="BF265" s="171"/>
      <c r="BG265" s="164">
        <v>564.4186276416433</v>
      </c>
      <c r="BH265" s="173">
        <v>291.79898570766852</v>
      </c>
      <c r="BI265" s="173">
        <v>503.19219488755249</v>
      </c>
      <c r="BJ265" s="164">
        <v>327.53092059368151</v>
      </c>
      <c r="BK265" s="171">
        <v>0</v>
      </c>
      <c r="BL265" s="172">
        <f t="shared" si="76"/>
        <v>-401.846</v>
      </c>
      <c r="BM265" s="171">
        <f t="shared" si="77"/>
        <v>1285.0947288305458</v>
      </c>
      <c r="BN265" s="171"/>
      <c r="BO265" s="164">
        <v>541.26914340846383</v>
      </c>
      <c r="BP265" s="173">
        <f t="shared" si="78"/>
        <v>291.79898570766852</v>
      </c>
      <c r="BQ265" s="173">
        <v>476.3758304410689</v>
      </c>
      <c r="BR265" s="164">
        <v>336.21496594183111</v>
      </c>
      <c r="BS265" s="171">
        <v>0</v>
      </c>
      <c r="BT265" s="172">
        <f t="shared" si="79"/>
        <v>-401.846</v>
      </c>
      <c r="BU265" s="171">
        <f t="shared" si="80"/>
        <v>1243.8129254990322</v>
      </c>
      <c r="BV265" s="171"/>
      <c r="BW265" s="164">
        <v>576.1540454344547</v>
      </c>
      <c r="BX265" s="173">
        <f t="shared" si="81"/>
        <v>291.79898570766852</v>
      </c>
      <c r="BY265" s="173">
        <v>449.47393439181644</v>
      </c>
      <c r="BZ265" s="164">
        <v>346.34339633647016</v>
      </c>
      <c r="CA265" s="171">
        <v>0</v>
      </c>
      <c r="CB265" s="172">
        <f t="shared" si="82"/>
        <v>-401.846</v>
      </c>
      <c r="CC265" s="171">
        <f t="shared" si="83"/>
        <v>1261.9243618704099</v>
      </c>
      <c r="CD265" s="213">
        <v>1659</v>
      </c>
      <c r="CE265" s="210">
        <f t="shared" si="84"/>
        <v>2972.7242980961646</v>
      </c>
      <c r="CF265" s="164">
        <f t="shared" si="85"/>
        <v>2755.0107157867492</v>
      </c>
      <c r="CG265" s="164">
        <f t="shared" si="86"/>
        <v>2993.2546482791399</v>
      </c>
      <c r="CH265" s="164">
        <f t="shared" si="87"/>
        <v>774.62008971099817</v>
      </c>
      <c r="CI265" s="164">
        <f t="shared" si="88"/>
        <v>749.73654339905499</v>
      </c>
      <c r="CJ265" s="164">
        <f t="shared" si="89"/>
        <v>760.65362379168766</v>
      </c>
      <c r="CK265" s="210">
        <f t="shared" si="90"/>
        <v>-217.71358230941541</v>
      </c>
      <c r="CL265" s="164">
        <f t="shared" si="91"/>
        <v>238.24393249239074</v>
      </c>
      <c r="CM265" s="164">
        <f t="shared" si="92"/>
        <v>-2218.634558568142</v>
      </c>
      <c r="CN265" s="164">
        <f t="shared" si="93"/>
        <v>-24.883546311943178</v>
      </c>
      <c r="CO265" s="164">
        <f t="shared" si="94"/>
        <v>10.91708039263267</v>
      </c>
    </row>
    <row r="266" spans="1:93" ht="14.4" x14ac:dyDescent="0.3">
      <c r="A266" s="167">
        <v>834</v>
      </c>
      <c r="B266" s="166" t="s">
        <v>387</v>
      </c>
      <c r="C266" s="171"/>
      <c r="D266" s="171"/>
      <c r="E266" s="171"/>
      <c r="F266" s="171"/>
      <c r="G266" s="171"/>
      <c r="H266" s="171">
        <v>12909</v>
      </c>
      <c r="I266" s="171"/>
      <c r="J266" s="171"/>
      <c r="K266" s="171"/>
      <c r="L266" s="171"/>
      <c r="M266" s="171"/>
      <c r="N266" s="171">
        <v>13111</v>
      </c>
      <c r="O266" s="171"/>
      <c r="P266" s="171"/>
      <c r="Q266" s="171"/>
      <c r="R266" s="171"/>
      <c r="S266" s="171"/>
      <c r="T266" s="171">
        <v>12299</v>
      </c>
      <c r="U266" s="171"/>
      <c r="V266" s="171"/>
      <c r="W266" s="171"/>
      <c r="X266" s="171"/>
      <c r="Y266" s="171"/>
      <c r="Z266" s="171">
        <v>11585</v>
      </c>
      <c r="AA266" s="171"/>
      <c r="AB266" s="171"/>
      <c r="AC266" s="171"/>
      <c r="AD266" s="171"/>
      <c r="AE266" s="171"/>
      <c r="AF266" s="171">
        <v>11795</v>
      </c>
      <c r="AG266" s="171"/>
      <c r="AH266" s="175">
        <v>11972.284548863758</v>
      </c>
      <c r="AI266" s="173"/>
      <c r="AJ266" s="172">
        <v>108.41458673571601</v>
      </c>
      <c r="AK266" s="173">
        <v>3029.8176600308771</v>
      </c>
      <c r="AL266" s="171">
        <v>0</v>
      </c>
      <c r="AM266" s="172">
        <v>-1338.9570000000001</v>
      </c>
      <c r="AN266" s="171">
        <f t="shared" si="72"/>
        <v>13771.559795630352</v>
      </c>
      <c r="AP266" s="171"/>
      <c r="AQ266" s="175">
        <v>11139.288065097551</v>
      </c>
      <c r="AR266" s="173"/>
      <c r="AS266" s="172">
        <v>-84.057795791836554</v>
      </c>
      <c r="AT266" s="174">
        <v>3239.6372243210653</v>
      </c>
      <c r="AU266" s="171">
        <v>0</v>
      </c>
      <c r="AV266" s="172">
        <v>-1430.316</v>
      </c>
      <c r="AW266" s="171">
        <f t="shared" si="73"/>
        <v>12864.551493626781</v>
      </c>
      <c r="AX266" s="171"/>
      <c r="AY266" s="164">
        <v>12002.43481345178</v>
      </c>
      <c r="AZ266" s="173"/>
      <c r="BA266" s="164">
        <v>-25.933185494355246</v>
      </c>
      <c r="BB266" s="164">
        <v>3513.3579408367145</v>
      </c>
      <c r="BC266" s="171">
        <v>0</v>
      </c>
      <c r="BD266" s="172">
        <f t="shared" si="74"/>
        <v>-1430.316</v>
      </c>
      <c r="BE266" s="171">
        <f t="shared" si="75"/>
        <v>14059.543568794139</v>
      </c>
      <c r="BF266" s="171"/>
      <c r="BG266" s="164">
        <v>2342.9151916185729</v>
      </c>
      <c r="BH266" s="173">
        <v>1299.5494349611604</v>
      </c>
      <c r="BI266" s="173">
        <v>881.84436921594886</v>
      </c>
      <c r="BJ266" s="164">
        <v>1108.9457533001266</v>
      </c>
      <c r="BK266" s="171">
        <v>0</v>
      </c>
      <c r="BL266" s="172">
        <f t="shared" si="76"/>
        <v>-1430.316</v>
      </c>
      <c r="BM266" s="171">
        <f t="shared" si="77"/>
        <v>4202.9387490958088</v>
      </c>
      <c r="BN266" s="171"/>
      <c r="BO266" s="164">
        <v>1763.5853890924934</v>
      </c>
      <c r="BP266" s="173">
        <f t="shared" si="78"/>
        <v>1299.5494349611604</v>
      </c>
      <c r="BQ266" s="173">
        <v>784.6006992279772</v>
      </c>
      <c r="BR266" s="164">
        <v>1140.3573489032281</v>
      </c>
      <c r="BS266" s="171">
        <v>0</v>
      </c>
      <c r="BT266" s="172">
        <f t="shared" si="79"/>
        <v>-1430.316</v>
      </c>
      <c r="BU266" s="171">
        <f t="shared" si="80"/>
        <v>3557.7768721848588</v>
      </c>
      <c r="BV266" s="171"/>
      <c r="BW266" s="164">
        <v>1490.9120873798397</v>
      </c>
      <c r="BX266" s="173">
        <f t="shared" si="81"/>
        <v>1299.5494349611604</v>
      </c>
      <c r="BY266" s="173">
        <v>687.04686762321398</v>
      </c>
      <c r="BZ266" s="164">
        <v>1175.5481452648621</v>
      </c>
      <c r="CA266" s="171">
        <v>0</v>
      </c>
      <c r="CB266" s="172">
        <f t="shared" si="82"/>
        <v>-1430.316</v>
      </c>
      <c r="CC266" s="171">
        <f t="shared" si="83"/>
        <v>3222.7405352290762</v>
      </c>
      <c r="CD266" s="213">
        <v>6016</v>
      </c>
      <c r="CE266" s="210">
        <f t="shared" si="84"/>
        <v>2289.1555511353645</v>
      </c>
      <c r="CF266" s="164">
        <f t="shared" si="85"/>
        <v>2138.3895434884939</v>
      </c>
      <c r="CG266" s="164">
        <f t="shared" si="86"/>
        <v>2337.0251942809405</v>
      </c>
      <c r="CH266" s="164">
        <f t="shared" si="87"/>
        <v>698.62678675129803</v>
      </c>
      <c r="CI266" s="164">
        <f t="shared" si="88"/>
        <v>591.3857832754087</v>
      </c>
      <c r="CJ266" s="164">
        <f t="shared" si="89"/>
        <v>535.69490279738636</v>
      </c>
      <c r="CK266" s="210">
        <f t="shared" si="90"/>
        <v>-150.76600764687055</v>
      </c>
      <c r="CL266" s="164">
        <f t="shared" si="91"/>
        <v>198.63565079244654</v>
      </c>
      <c r="CM266" s="164">
        <f t="shared" si="92"/>
        <v>-1638.3984075296426</v>
      </c>
      <c r="CN266" s="164">
        <f t="shared" si="93"/>
        <v>-107.24100347588933</v>
      </c>
      <c r="CO266" s="164">
        <f t="shared" si="94"/>
        <v>-55.690880478022336</v>
      </c>
    </row>
    <row r="267" spans="1:93" ht="14.4" x14ac:dyDescent="0.3">
      <c r="A267" s="167">
        <v>837</v>
      </c>
      <c r="B267" s="166" t="s">
        <v>386</v>
      </c>
      <c r="C267" s="171"/>
      <c r="D267" s="171"/>
      <c r="E267" s="171"/>
      <c r="F267" s="171"/>
      <c r="G267" s="171"/>
      <c r="H267" s="171">
        <v>298432</v>
      </c>
      <c r="I267" s="171"/>
      <c r="J267" s="171"/>
      <c r="K267" s="171"/>
      <c r="L267" s="171"/>
      <c r="M267" s="171"/>
      <c r="N267" s="171">
        <v>317228</v>
      </c>
      <c r="O267" s="171"/>
      <c r="P267" s="171"/>
      <c r="Q267" s="171"/>
      <c r="R267" s="171"/>
      <c r="S267" s="171"/>
      <c r="T267" s="171">
        <v>285094</v>
      </c>
      <c r="U267" s="171"/>
      <c r="V267" s="171"/>
      <c r="W267" s="171"/>
      <c r="X267" s="171"/>
      <c r="Y267" s="171"/>
      <c r="Z267" s="171">
        <v>291062</v>
      </c>
      <c r="AA267" s="171"/>
      <c r="AB267" s="171"/>
      <c r="AC267" s="171"/>
      <c r="AD267" s="171"/>
      <c r="AE267" s="171"/>
      <c r="AF267" s="171">
        <v>301980</v>
      </c>
      <c r="AG267" s="171"/>
      <c r="AH267" s="175">
        <v>223417.69683722907</v>
      </c>
      <c r="AI267" s="173"/>
      <c r="AJ267" s="172">
        <v>4964.5187344522656</v>
      </c>
      <c r="AK267" s="173">
        <v>95846.478713667369</v>
      </c>
      <c r="AL267" s="171">
        <v>0</v>
      </c>
      <c r="AM267" s="172">
        <v>70339.572</v>
      </c>
      <c r="AN267" s="171">
        <f t="shared" si="72"/>
        <v>394568.26628534868</v>
      </c>
      <c r="AP267" s="171"/>
      <c r="AQ267" s="175">
        <v>186191.41525366282</v>
      </c>
      <c r="AR267" s="173"/>
      <c r="AS267" s="172">
        <v>-3836.7143832656666</v>
      </c>
      <c r="AT267" s="174">
        <v>104334.61660252922</v>
      </c>
      <c r="AU267" s="171">
        <v>0</v>
      </c>
      <c r="AV267" s="172">
        <v>67761.072</v>
      </c>
      <c r="AW267" s="171">
        <f t="shared" si="73"/>
        <v>354450.38947292633</v>
      </c>
      <c r="AX267" s="171"/>
      <c r="AY267" s="164">
        <v>179890.77185512369</v>
      </c>
      <c r="AZ267" s="173"/>
      <c r="BA267" s="164">
        <v>-1179.5390550694649</v>
      </c>
      <c r="BB267" s="164">
        <v>114974.31838099967</v>
      </c>
      <c r="BC267" s="171">
        <v>0</v>
      </c>
      <c r="BD267" s="172">
        <f t="shared" si="74"/>
        <v>67761.072</v>
      </c>
      <c r="BE267" s="171">
        <f t="shared" si="75"/>
        <v>361446.62318105384</v>
      </c>
      <c r="BF267" s="171"/>
      <c r="BG267" s="164">
        <v>32439.45814015764</v>
      </c>
      <c r="BH267" s="173">
        <v>-83274.813199838478</v>
      </c>
      <c r="BI267" s="173">
        <v>-37589.560415374282</v>
      </c>
      <c r="BJ267" s="164">
        <v>36958.738193531142</v>
      </c>
      <c r="BK267" s="171">
        <v>0</v>
      </c>
      <c r="BL267" s="172">
        <f t="shared" si="76"/>
        <v>67761.072</v>
      </c>
      <c r="BM267" s="171">
        <f t="shared" si="77"/>
        <v>16294.894718476033</v>
      </c>
      <c r="BN267" s="171"/>
      <c r="BO267" s="164">
        <v>43739.44917259206</v>
      </c>
      <c r="BP267" s="173">
        <f t="shared" si="78"/>
        <v>-83274.813199838478</v>
      </c>
      <c r="BQ267" s="173">
        <v>-34255.001795050324</v>
      </c>
      <c r="BR267" s="164">
        <v>38261.735752360088</v>
      </c>
      <c r="BS267" s="171">
        <v>0</v>
      </c>
      <c r="BT267" s="172">
        <f t="shared" si="79"/>
        <v>67761.072</v>
      </c>
      <c r="BU267" s="171">
        <f t="shared" si="80"/>
        <v>32232.441930063353</v>
      </c>
      <c r="BV267" s="171"/>
      <c r="BW267" s="164">
        <v>53358.617764079616</v>
      </c>
      <c r="BX267" s="173">
        <f t="shared" si="81"/>
        <v>-83274.813199838478</v>
      </c>
      <c r="BY267" s="173">
        <v>-30932.868663606238</v>
      </c>
      <c r="BZ267" s="164">
        <v>39680.51808300845</v>
      </c>
      <c r="CA267" s="171">
        <v>0</v>
      </c>
      <c r="CB267" s="172">
        <f t="shared" si="82"/>
        <v>67761.072</v>
      </c>
      <c r="CC267" s="171">
        <f t="shared" si="83"/>
        <v>46592.525983643347</v>
      </c>
      <c r="CD267" s="213">
        <v>241009</v>
      </c>
      <c r="CE267" s="210">
        <f t="shared" si="84"/>
        <v>1637.1515847347969</v>
      </c>
      <c r="CF267" s="164">
        <f t="shared" si="85"/>
        <v>1470.6935818700808</v>
      </c>
      <c r="CG267" s="164">
        <f t="shared" si="86"/>
        <v>1499.7225131885275</v>
      </c>
      <c r="CH267" s="164">
        <f t="shared" si="87"/>
        <v>67.611146133447434</v>
      </c>
      <c r="CI267" s="164">
        <f t="shared" si="88"/>
        <v>133.73957789984337</v>
      </c>
      <c r="CJ267" s="164">
        <f t="shared" si="89"/>
        <v>193.32276381231964</v>
      </c>
      <c r="CK267" s="210">
        <f t="shared" si="90"/>
        <v>-166.45800286471604</v>
      </c>
      <c r="CL267" s="164">
        <f t="shared" si="91"/>
        <v>29.028931318446666</v>
      </c>
      <c r="CM267" s="164">
        <f t="shared" si="92"/>
        <v>-1432.1113670550801</v>
      </c>
      <c r="CN267" s="164">
        <f t="shared" si="93"/>
        <v>66.128431766395934</v>
      </c>
      <c r="CO267" s="164">
        <f t="shared" si="94"/>
        <v>59.583185912476267</v>
      </c>
    </row>
    <row r="268" spans="1:93" ht="14.4" x14ac:dyDescent="0.3">
      <c r="A268" s="167">
        <v>844</v>
      </c>
      <c r="B268" s="166" t="s">
        <v>385</v>
      </c>
      <c r="C268" s="171"/>
      <c r="D268" s="171"/>
      <c r="E268" s="171"/>
      <c r="F268" s="171"/>
      <c r="G268" s="171"/>
      <c r="H268" s="171">
        <v>6224</v>
      </c>
      <c r="I268" s="171"/>
      <c r="J268" s="171"/>
      <c r="K268" s="171"/>
      <c r="L268" s="171"/>
      <c r="M268" s="171"/>
      <c r="N268" s="171">
        <v>6235</v>
      </c>
      <c r="O268" s="171"/>
      <c r="P268" s="171"/>
      <c r="Q268" s="171"/>
      <c r="R268" s="171"/>
      <c r="S268" s="171"/>
      <c r="T268" s="171">
        <v>6355</v>
      </c>
      <c r="U268" s="171"/>
      <c r="V268" s="171"/>
      <c r="W268" s="171"/>
      <c r="X268" s="171"/>
      <c r="Y268" s="171"/>
      <c r="Z268" s="171">
        <v>6528</v>
      </c>
      <c r="AA268" s="171"/>
      <c r="AB268" s="171"/>
      <c r="AC268" s="171"/>
      <c r="AD268" s="171"/>
      <c r="AE268" s="171"/>
      <c r="AF268" s="171">
        <v>6618</v>
      </c>
      <c r="AG268" s="171"/>
      <c r="AH268" s="175">
        <v>6657.4255173549573</v>
      </c>
      <c r="AI268" s="173"/>
      <c r="AJ268" s="172">
        <v>22.818650359392148</v>
      </c>
      <c r="AK268" s="173">
        <v>1008.7828821817496</v>
      </c>
      <c r="AL268" s="171">
        <v>0</v>
      </c>
      <c r="AM268" s="172">
        <v>-310.01600000000002</v>
      </c>
      <c r="AN268" s="171">
        <f t="shared" si="72"/>
        <v>7379.0110498960994</v>
      </c>
      <c r="AP268" s="171"/>
      <c r="AQ268" s="175">
        <v>6066.1865677199685</v>
      </c>
      <c r="AR268" s="173"/>
      <c r="AS268" s="172">
        <v>-17.526019513925892</v>
      </c>
      <c r="AT268" s="174">
        <v>1070.1171984677987</v>
      </c>
      <c r="AU268" s="171">
        <v>0</v>
      </c>
      <c r="AV268" s="172">
        <v>-390.91199999999998</v>
      </c>
      <c r="AW268" s="171">
        <f t="shared" si="73"/>
        <v>6727.8657466738405</v>
      </c>
      <c r="AX268" s="171"/>
      <c r="AY268" s="164">
        <v>6012.9331527905561</v>
      </c>
      <c r="AZ268" s="173"/>
      <c r="BA268" s="164">
        <v>-5.3640962647328774</v>
      </c>
      <c r="BB268" s="164">
        <v>1154.7144728406047</v>
      </c>
      <c r="BC268" s="171">
        <v>0</v>
      </c>
      <c r="BD268" s="172">
        <f t="shared" si="74"/>
        <v>-390.91199999999998</v>
      </c>
      <c r="BE268" s="171">
        <f t="shared" si="75"/>
        <v>6771.3715293664272</v>
      </c>
      <c r="BF268" s="171"/>
      <c r="BG268" s="164">
        <v>620.2062665801086</v>
      </c>
      <c r="BH268" s="173">
        <v>160.84389825401115</v>
      </c>
      <c r="BI268" s="173">
        <v>-22.199765779415433</v>
      </c>
      <c r="BJ268" s="164">
        <v>367.9535771887987</v>
      </c>
      <c r="BK268" s="171">
        <v>0</v>
      </c>
      <c r="BL268" s="172">
        <f t="shared" si="76"/>
        <v>-390.91199999999998</v>
      </c>
      <c r="BM268" s="171">
        <f t="shared" si="77"/>
        <v>735.891976243503</v>
      </c>
      <c r="BN268" s="171"/>
      <c r="BO268" s="164">
        <v>602.94432380558533</v>
      </c>
      <c r="BP268" s="173">
        <f t="shared" si="78"/>
        <v>160.84389825401115</v>
      </c>
      <c r="BQ268" s="173">
        <v>-1.4045191025406905</v>
      </c>
      <c r="BR268" s="164">
        <v>377.17567343315085</v>
      </c>
      <c r="BS268" s="171">
        <v>0</v>
      </c>
      <c r="BT268" s="172">
        <f t="shared" si="79"/>
        <v>-390.91199999999998</v>
      </c>
      <c r="BU268" s="171">
        <f t="shared" si="80"/>
        <v>748.64737639020655</v>
      </c>
      <c r="BV268" s="171"/>
      <c r="BW268" s="164">
        <v>582.59651743107747</v>
      </c>
      <c r="BX268" s="173">
        <f t="shared" si="81"/>
        <v>160.84389825401115</v>
      </c>
      <c r="BY268" s="173">
        <v>2.5910577962189238</v>
      </c>
      <c r="BZ268" s="164">
        <v>387.42207814929145</v>
      </c>
      <c r="CA268" s="171">
        <v>0</v>
      </c>
      <c r="CB268" s="172">
        <f t="shared" si="82"/>
        <v>-390.91199999999998</v>
      </c>
      <c r="CC268" s="171">
        <f t="shared" si="83"/>
        <v>742.54155163059909</v>
      </c>
      <c r="CD268" s="213">
        <v>1503</v>
      </c>
      <c r="CE268" s="210">
        <f t="shared" si="84"/>
        <v>4909.5216566174977</v>
      </c>
      <c r="CF268" s="164">
        <f t="shared" si="85"/>
        <v>4476.291248618656</v>
      </c>
      <c r="CG268" s="164">
        <f t="shared" si="86"/>
        <v>4505.2372118206431</v>
      </c>
      <c r="CH268" s="164">
        <f t="shared" si="87"/>
        <v>489.61541998902396</v>
      </c>
      <c r="CI268" s="164">
        <f t="shared" si="88"/>
        <v>498.10204683313805</v>
      </c>
      <c r="CJ268" s="164">
        <f t="shared" si="89"/>
        <v>494.03962184337928</v>
      </c>
      <c r="CK268" s="210">
        <f t="shared" si="90"/>
        <v>-433.23040799884166</v>
      </c>
      <c r="CL268" s="164">
        <f t="shared" si="91"/>
        <v>28.94596320198707</v>
      </c>
      <c r="CM268" s="164">
        <f t="shared" si="92"/>
        <v>-4015.6217918316192</v>
      </c>
      <c r="CN268" s="164">
        <f t="shared" si="93"/>
        <v>8.4866268441140846</v>
      </c>
      <c r="CO268" s="164">
        <f t="shared" si="94"/>
        <v>-4.0624249897587674</v>
      </c>
    </row>
    <row r="269" spans="1:93" ht="14.4" x14ac:dyDescent="0.3">
      <c r="A269" s="167">
        <v>845</v>
      </c>
      <c r="B269" s="166" t="s">
        <v>384</v>
      </c>
      <c r="C269" s="171"/>
      <c r="D269" s="171"/>
      <c r="E269" s="171"/>
      <c r="F269" s="171"/>
      <c r="G269" s="171"/>
      <c r="H269" s="171">
        <v>11250</v>
      </c>
      <c r="I269" s="171"/>
      <c r="J269" s="171"/>
      <c r="K269" s="171"/>
      <c r="L269" s="171"/>
      <c r="M269" s="171"/>
      <c r="N269" s="171">
        <v>11754</v>
      </c>
      <c r="O269" s="171"/>
      <c r="P269" s="171"/>
      <c r="Q269" s="171"/>
      <c r="R269" s="171"/>
      <c r="S269" s="171"/>
      <c r="T269" s="171">
        <v>10838</v>
      </c>
      <c r="U269" s="171"/>
      <c r="V269" s="171"/>
      <c r="W269" s="171"/>
      <c r="X269" s="171"/>
      <c r="Y269" s="171"/>
      <c r="Z269" s="171">
        <v>10308</v>
      </c>
      <c r="AA269" s="171"/>
      <c r="AB269" s="171"/>
      <c r="AC269" s="171"/>
      <c r="AD269" s="171"/>
      <c r="AE269" s="171"/>
      <c r="AF269" s="171">
        <v>10059</v>
      </c>
      <c r="AG269" s="171"/>
      <c r="AH269" s="175">
        <v>10143.027338880627</v>
      </c>
      <c r="AI269" s="173"/>
      <c r="AJ269" s="172">
        <v>57.591309573257718</v>
      </c>
      <c r="AK269" s="173">
        <v>1568.6065031921764</v>
      </c>
      <c r="AL269" s="171">
        <v>0</v>
      </c>
      <c r="AM269" s="172">
        <v>-30.209</v>
      </c>
      <c r="AN269" s="171">
        <f t="shared" si="72"/>
        <v>11739.016151646061</v>
      </c>
      <c r="AP269" s="171"/>
      <c r="AQ269" s="175">
        <v>9897.3682667260382</v>
      </c>
      <c r="AR269" s="173"/>
      <c r="AS269" s="172">
        <v>-44.954991674040897</v>
      </c>
      <c r="AT269" s="174">
        <v>1668.8980161486018</v>
      </c>
      <c r="AU269" s="171">
        <v>0</v>
      </c>
      <c r="AV269" s="172">
        <v>-90.382000000000005</v>
      </c>
      <c r="AW269" s="171">
        <f t="shared" si="73"/>
        <v>11430.929291200599</v>
      </c>
      <c r="AX269" s="171"/>
      <c r="AY269" s="164">
        <v>10233.231659664225</v>
      </c>
      <c r="AZ269" s="173"/>
      <c r="BA269" s="164">
        <v>-13.744569694077207</v>
      </c>
      <c r="BB269" s="164">
        <v>1803.0530252267574</v>
      </c>
      <c r="BC269" s="171">
        <v>0</v>
      </c>
      <c r="BD269" s="172">
        <f t="shared" si="74"/>
        <v>-90.382000000000005</v>
      </c>
      <c r="BE269" s="171">
        <f t="shared" si="75"/>
        <v>11932.158115196906</v>
      </c>
      <c r="BF269" s="171"/>
      <c r="BG269" s="164">
        <v>3405.0012521074286</v>
      </c>
      <c r="BH269" s="173">
        <v>810.83314666474394</v>
      </c>
      <c r="BI269" s="173">
        <v>489.51083678008376</v>
      </c>
      <c r="BJ269" s="164">
        <v>572.79863372556679</v>
      </c>
      <c r="BK269" s="171">
        <v>0</v>
      </c>
      <c r="BL269" s="172">
        <f t="shared" si="76"/>
        <v>-90.382000000000005</v>
      </c>
      <c r="BM269" s="171">
        <f t="shared" si="77"/>
        <v>5187.7618692778242</v>
      </c>
      <c r="BN269" s="171"/>
      <c r="BO269" s="164">
        <v>3538.2391993878905</v>
      </c>
      <c r="BP269" s="173">
        <f t="shared" si="78"/>
        <v>810.83314666474394</v>
      </c>
      <c r="BQ269" s="173">
        <v>442.23062821711545</v>
      </c>
      <c r="BR269" s="164">
        <v>587.99161145311916</v>
      </c>
      <c r="BS269" s="171">
        <v>0</v>
      </c>
      <c r="BT269" s="172">
        <f t="shared" si="79"/>
        <v>-90.382000000000005</v>
      </c>
      <c r="BU269" s="171">
        <f t="shared" si="80"/>
        <v>5288.9125857228692</v>
      </c>
      <c r="BV269" s="171"/>
      <c r="BW269" s="164">
        <v>3537.535762774748</v>
      </c>
      <c r="BX269" s="173">
        <f t="shared" si="81"/>
        <v>810.83314666474394</v>
      </c>
      <c r="BY269" s="173">
        <v>394.79961800369585</v>
      </c>
      <c r="BZ269" s="164">
        <v>604.96981735939369</v>
      </c>
      <c r="CA269" s="171">
        <v>0</v>
      </c>
      <c r="CB269" s="172">
        <f t="shared" si="82"/>
        <v>-90.382000000000005</v>
      </c>
      <c r="CC269" s="171">
        <f t="shared" si="83"/>
        <v>5257.7563448025821</v>
      </c>
      <c r="CD269" s="213">
        <v>2925</v>
      </c>
      <c r="CE269" s="210">
        <f t="shared" si="84"/>
        <v>4013.3388552636106</v>
      </c>
      <c r="CF269" s="164">
        <f t="shared" si="85"/>
        <v>3908.0100140856748</v>
      </c>
      <c r="CG269" s="164">
        <f t="shared" si="86"/>
        <v>4079.370295793814</v>
      </c>
      <c r="CH269" s="164">
        <f t="shared" si="87"/>
        <v>1773.5938014625042</v>
      </c>
      <c r="CI269" s="164">
        <f t="shared" si="88"/>
        <v>1808.1752429821775</v>
      </c>
      <c r="CJ269" s="164">
        <f t="shared" si="89"/>
        <v>1797.5235366846432</v>
      </c>
      <c r="CK269" s="210">
        <f t="shared" si="90"/>
        <v>-105.32884117793583</v>
      </c>
      <c r="CL269" s="164">
        <f t="shared" si="91"/>
        <v>171.36028170813915</v>
      </c>
      <c r="CM269" s="164">
        <f t="shared" si="92"/>
        <v>-2305.7764943313096</v>
      </c>
      <c r="CN269" s="164">
        <f t="shared" si="93"/>
        <v>34.581441519673263</v>
      </c>
      <c r="CO269" s="164">
        <f t="shared" si="94"/>
        <v>-10.651706297534247</v>
      </c>
    </row>
    <row r="270" spans="1:93" ht="14.4" x14ac:dyDescent="0.3">
      <c r="A270" s="167">
        <v>846</v>
      </c>
      <c r="B270" s="166" t="s">
        <v>383</v>
      </c>
      <c r="C270" s="171"/>
      <c r="D270" s="171"/>
      <c r="E270" s="171"/>
      <c r="F270" s="171"/>
      <c r="G270" s="171"/>
      <c r="H270" s="171">
        <v>17883</v>
      </c>
      <c r="I270" s="171"/>
      <c r="J270" s="171"/>
      <c r="K270" s="171"/>
      <c r="L270" s="171"/>
      <c r="M270" s="171"/>
      <c r="N270" s="171">
        <v>18256</v>
      </c>
      <c r="O270" s="171"/>
      <c r="P270" s="171"/>
      <c r="Q270" s="171"/>
      <c r="R270" s="171"/>
      <c r="S270" s="171"/>
      <c r="T270" s="171">
        <v>18664</v>
      </c>
      <c r="U270" s="171"/>
      <c r="V270" s="171"/>
      <c r="W270" s="171"/>
      <c r="X270" s="171"/>
      <c r="Y270" s="171"/>
      <c r="Z270" s="171">
        <v>18021</v>
      </c>
      <c r="AA270" s="171"/>
      <c r="AB270" s="171"/>
      <c r="AC270" s="171"/>
      <c r="AD270" s="171"/>
      <c r="AE270" s="171"/>
      <c r="AF270" s="171">
        <v>18471</v>
      </c>
      <c r="AG270" s="171"/>
      <c r="AH270" s="175">
        <v>16923.146062280623</v>
      </c>
      <c r="AI270" s="173"/>
      <c r="AJ270" s="172">
        <v>79.87480837245235</v>
      </c>
      <c r="AK270" s="173">
        <v>3151.5996993752938</v>
      </c>
      <c r="AL270" s="171">
        <v>0</v>
      </c>
      <c r="AM270" s="172">
        <v>-434.73200000000003</v>
      </c>
      <c r="AN270" s="171">
        <f t="shared" ref="AN270:AN306" si="95">SUM(AH270:AM270)</f>
        <v>19719.888570028368</v>
      </c>
      <c r="AP270" s="171"/>
      <c r="AQ270" s="175">
        <v>16274.247656351607</v>
      </c>
      <c r="AR270" s="173"/>
      <c r="AS270" s="172">
        <v>-61.988653344198283</v>
      </c>
      <c r="AT270" s="174">
        <v>3350.4691106453729</v>
      </c>
      <c r="AU270" s="171">
        <v>0</v>
      </c>
      <c r="AV270" s="172">
        <v>-637.24900000000002</v>
      </c>
      <c r="AW270" s="171">
        <f t="shared" ref="AW270:AW306" si="96">SUM(AQ270:AV270)</f>
        <v>18925.479113652782</v>
      </c>
      <c r="AX270" s="171"/>
      <c r="AY270" s="164">
        <v>17645.346319326825</v>
      </c>
      <c r="AZ270" s="173"/>
      <c r="BA270" s="164">
        <v>-19.141986477904762</v>
      </c>
      <c r="BB270" s="164">
        <v>3615.6306577641767</v>
      </c>
      <c r="BC270" s="171">
        <v>0</v>
      </c>
      <c r="BD270" s="172">
        <f t="shared" ref="BD270:BD306" si="97">AV270</f>
        <v>-637.24900000000002</v>
      </c>
      <c r="BE270" s="171">
        <f t="shared" ref="BE270:BE306" si="98">SUM(AY270:BD270)</f>
        <v>20604.585990613097</v>
      </c>
      <c r="BF270" s="171"/>
      <c r="BG270" s="164">
        <v>3724.0671102418592</v>
      </c>
      <c r="BH270" s="173">
        <v>308.7244323881427</v>
      </c>
      <c r="BI270" s="173">
        <v>-225.27885256536084</v>
      </c>
      <c r="BJ270" s="164">
        <v>1155.157235550384</v>
      </c>
      <c r="BK270" s="171">
        <v>0</v>
      </c>
      <c r="BL270" s="172">
        <f t="shared" ref="BL270:BL306" si="99">BD270</f>
        <v>-637.24900000000002</v>
      </c>
      <c r="BM270" s="171">
        <f t="shared" ref="BM270:BM306" si="100">SUM(BG270:BL270)</f>
        <v>4325.4209256150252</v>
      </c>
      <c r="BN270" s="171"/>
      <c r="BO270" s="164">
        <v>3617.4759740317554</v>
      </c>
      <c r="BP270" s="173">
        <f t="shared" ref="BP270:BP306" si="101">BH270</f>
        <v>308.7244323881427</v>
      </c>
      <c r="BQ270" s="173">
        <v>-156.18273686056227</v>
      </c>
      <c r="BR270" s="164">
        <v>1185.9393402233325</v>
      </c>
      <c r="BS270" s="171">
        <v>0</v>
      </c>
      <c r="BT270" s="172">
        <f t="shared" ref="BT270:BT306" si="102">BL270</f>
        <v>-637.24900000000002</v>
      </c>
      <c r="BU270" s="171">
        <f t="shared" ref="BU270:BU306" si="103">SUM(BO270:BT270)</f>
        <v>4318.7080097826683</v>
      </c>
      <c r="BV270" s="171"/>
      <c r="BW270" s="164">
        <v>3508.3772712780274</v>
      </c>
      <c r="BX270" s="173">
        <f t="shared" ref="BX270:BX306" si="104">BP270</f>
        <v>308.7244323881427</v>
      </c>
      <c r="BY270" s="173">
        <v>-87.344092418106811</v>
      </c>
      <c r="BZ270" s="164">
        <v>1219.3526534852595</v>
      </c>
      <c r="CA270" s="171">
        <v>0</v>
      </c>
      <c r="CB270" s="172">
        <f t="shared" ref="CB270:CB306" si="105">BT270</f>
        <v>-637.24900000000002</v>
      </c>
      <c r="CC270" s="171">
        <f t="shared" ref="CC270:CC306" si="106">SUM(BW270:CB270)</f>
        <v>4311.861264733323</v>
      </c>
      <c r="CD270" s="213">
        <v>4994</v>
      </c>
      <c r="CE270" s="210">
        <f t="shared" ref="CE270:CE306" si="107">AN270*1000/CD270</f>
        <v>3948.7161734137703</v>
      </c>
      <c r="CF270" s="164">
        <f t="shared" ref="CF270:CF306" si="108">AW270*1000/CD270</f>
        <v>3789.6433948043214</v>
      </c>
      <c r="CG270" s="164">
        <f t="shared" ref="CG270:CG306" si="109">BE270*1000/CD270</f>
        <v>4125.8682400106318</v>
      </c>
      <c r="CH270" s="164">
        <f t="shared" ref="CH270:CH306" si="110">BM270*1000/CD270</f>
        <v>866.12353336304079</v>
      </c>
      <c r="CI270" s="164">
        <f t="shared" ref="CI270:CI306" si="111">BU270*1000/CD270</f>
        <v>864.77933716112705</v>
      </c>
      <c r="CJ270" s="164">
        <f t="shared" ref="CJ270:CJ306" si="112">CC270*1000/CD270</f>
        <v>863.40834295821446</v>
      </c>
      <c r="CK270" s="210">
        <f t="shared" ref="CK270:CK306" si="113">CF270-CE270</f>
        <v>-159.07277860944896</v>
      </c>
      <c r="CL270" s="164">
        <f t="shared" ref="CL270:CL306" si="114">CG270-CF270</f>
        <v>336.22484520631042</v>
      </c>
      <c r="CM270" s="164">
        <f t="shared" ref="CM270:CM306" si="115">CH270-CG270</f>
        <v>-3259.7447066475911</v>
      </c>
      <c r="CN270" s="164">
        <f t="shared" ref="CN270:CN306" si="116">CI270-CH270</f>
        <v>-1.3441962019137463</v>
      </c>
      <c r="CO270" s="164">
        <f t="shared" ref="CO270:CO306" si="117">CJ270-CI270</f>
        <v>-1.3709942029125841</v>
      </c>
    </row>
    <row r="271" spans="1:93" ht="14.4" x14ac:dyDescent="0.3">
      <c r="A271" s="167">
        <v>848</v>
      </c>
      <c r="B271" s="166" t="s">
        <v>382</v>
      </c>
      <c r="C271" s="171"/>
      <c r="D271" s="171"/>
      <c r="E271" s="171"/>
      <c r="F271" s="171"/>
      <c r="G271" s="171"/>
      <c r="H271" s="171">
        <v>16028</v>
      </c>
      <c r="I271" s="171"/>
      <c r="J271" s="171"/>
      <c r="K271" s="171"/>
      <c r="L271" s="171"/>
      <c r="M271" s="171"/>
      <c r="N271" s="171">
        <v>16990</v>
      </c>
      <c r="O271" s="171"/>
      <c r="P271" s="171"/>
      <c r="Q271" s="171"/>
      <c r="R271" s="171"/>
      <c r="S271" s="171"/>
      <c r="T271" s="171">
        <v>17404</v>
      </c>
      <c r="U271" s="171"/>
      <c r="V271" s="171"/>
      <c r="W271" s="171"/>
      <c r="X271" s="171"/>
      <c r="Y271" s="171"/>
      <c r="Z271" s="171">
        <v>16746</v>
      </c>
      <c r="AA271" s="171"/>
      <c r="AB271" s="171"/>
      <c r="AC271" s="171"/>
      <c r="AD271" s="171"/>
      <c r="AE271" s="171"/>
      <c r="AF271" s="171">
        <v>16962</v>
      </c>
      <c r="AG271" s="171"/>
      <c r="AH271" s="175">
        <v>15555.457736096245</v>
      </c>
      <c r="AI271" s="173"/>
      <c r="AJ271" s="172">
        <v>66.31511143687834</v>
      </c>
      <c r="AK271" s="173">
        <v>2675.8345855397224</v>
      </c>
      <c r="AL271" s="171">
        <v>0</v>
      </c>
      <c r="AM271" s="172">
        <v>462.42399999999998</v>
      </c>
      <c r="AN271" s="171">
        <f t="shared" si="95"/>
        <v>18760.031433072843</v>
      </c>
      <c r="AP271" s="171"/>
      <c r="AQ271" s="175">
        <v>14813.420867963416</v>
      </c>
      <c r="AR271" s="173"/>
      <c r="AS271" s="172">
        <v>-51.260629263063663</v>
      </c>
      <c r="AT271" s="174">
        <v>2840.0011261380369</v>
      </c>
      <c r="AU271" s="171">
        <v>0</v>
      </c>
      <c r="AV271" s="172">
        <v>385.96699999999998</v>
      </c>
      <c r="AW271" s="171">
        <f t="shared" si="96"/>
        <v>17988.128364838387</v>
      </c>
      <c r="AX271" s="171"/>
      <c r="AY271" s="164">
        <v>15197.872952452459</v>
      </c>
      <c r="AZ271" s="173"/>
      <c r="BA271" s="164">
        <v>-15.782740399415919</v>
      </c>
      <c r="BB271" s="164">
        <v>3062.3672373016348</v>
      </c>
      <c r="BC271" s="171">
        <v>0</v>
      </c>
      <c r="BD271" s="172">
        <f t="shared" si="97"/>
        <v>385.96699999999998</v>
      </c>
      <c r="BE271" s="171">
        <f t="shared" si="98"/>
        <v>18630.424449354679</v>
      </c>
      <c r="BF271" s="171"/>
      <c r="BG271" s="164">
        <v>3332.6396207195239</v>
      </c>
      <c r="BH271" s="173">
        <v>443.37931556970847</v>
      </c>
      <c r="BI271" s="173">
        <v>504.41869520533021</v>
      </c>
      <c r="BJ271" s="164">
        <v>975.66260509299207</v>
      </c>
      <c r="BK271" s="171">
        <v>0</v>
      </c>
      <c r="BL271" s="172">
        <f t="shared" si="99"/>
        <v>385.96699999999998</v>
      </c>
      <c r="BM271" s="171">
        <f t="shared" si="100"/>
        <v>5642.0672365875544</v>
      </c>
      <c r="BN271" s="171"/>
      <c r="BO271" s="164">
        <v>3451.7066192361922</v>
      </c>
      <c r="BP271" s="173">
        <f t="shared" si="101"/>
        <v>443.37931556970847</v>
      </c>
      <c r="BQ271" s="173">
        <v>434.7995983572261</v>
      </c>
      <c r="BR271" s="164">
        <v>1000.7694779071859</v>
      </c>
      <c r="BS271" s="171">
        <v>0</v>
      </c>
      <c r="BT271" s="172">
        <f t="shared" si="102"/>
        <v>385.96699999999998</v>
      </c>
      <c r="BU271" s="171">
        <f t="shared" si="103"/>
        <v>5716.6220110703125</v>
      </c>
      <c r="BV271" s="171"/>
      <c r="BW271" s="164">
        <v>3560.9136451501345</v>
      </c>
      <c r="BX271" s="173">
        <f t="shared" si="104"/>
        <v>443.37931556970847</v>
      </c>
      <c r="BY271" s="173">
        <v>364.95844930108984</v>
      </c>
      <c r="BZ271" s="164">
        <v>1028.2031209724196</v>
      </c>
      <c r="CA271" s="171">
        <v>0</v>
      </c>
      <c r="CB271" s="172">
        <f t="shared" si="105"/>
        <v>385.96699999999998</v>
      </c>
      <c r="CC271" s="171">
        <f t="shared" si="106"/>
        <v>5783.4215309933525</v>
      </c>
      <c r="CD271" s="213">
        <v>4307</v>
      </c>
      <c r="CE271" s="210">
        <f t="shared" si="107"/>
        <v>4355.7073213542708</v>
      </c>
      <c r="CF271" s="164">
        <f t="shared" si="108"/>
        <v>4176.4867343483602</v>
      </c>
      <c r="CG271" s="164">
        <f t="shared" si="109"/>
        <v>4325.6151496063803</v>
      </c>
      <c r="CH271" s="164">
        <f t="shared" si="110"/>
        <v>1309.9761403732423</v>
      </c>
      <c r="CI271" s="164">
        <f t="shared" si="111"/>
        <v>1327.2862807221529</v>
      </c>
      <c r="CJ271" s="164">
        <f t="shared" si="112"/>
        <v>1342.7958047349321</v>
      </c>
      <c r="CK271" s="210">
        <f t="shared" si="113"/>
        <v>-179.2205870059106</v>
      </c>
      <c r="CL271" s="164">
        <f t="shared" si="114"/>
        <v>149.12841525802014</v>
      </c>
      <c r="CM271" s="164">
        <f t="shared" si="115"/>
        <v>-3015.639009233138</v>
      </c>
      <c r="CN271" s="164">
        <f t="shared" si="116"/>
        <v>17.310140348910636</v>
      </c>
      <c r="CO271" s="164">
        <f t="shared" si="117"/>
        <v>15.509524012779139</v>
      </c>
    </row>
    <row r="272" spans="1:93" ht="14.4" x14ac:dyDescent="0.3">
      <c r="A272" s="167">
        <v>849</v>
      </c>
      <c r="B272" s="166" t="s">
        <v>381</v>
      </c>
      <c r="C272" s="171"/>
      <c r="D272" s="171"/>
      <c r="E272" s="171"/>
      <c r="F272" s="171"/>
      <c r="G272" s="171"/>
      <c r="H272" s="171">
        <v>9516</v>
      </c>
      <c r="I272" s="171"/>
      <c r="J272" s="171"/>
      <c r="K272" s="171"/>
      <c r="L272" s="171"/>
      <c r="M272" s="171"/>
      <c r="N272" s="171">
        <v>9905</v>
      </c>
      <c r="O272" s="171"/>
      <c r="P272" s="171"/>
      <c r="Q272" s="171"/>
      <c r="R272" s="171"/>
      <c r="S272" s="171"/>
      <c r="T272" s="171">
        <v>10359</v>
      </c>
      <c r="U272" s="171"/>
      <c r="V272" s="171"/>
      <c r="W272" s="171"/>
      <c r="X272" s="171"/>
      <c r="Y272" s="171"/>
      <c r="Z272" s="171">
        <v>10272</v>
      </c>
      <c r="AA272" s="171"/>
      <c r="AB272" s="171"/>
      <c r="AC272" s="171"/>
      <c r="AD272" s="171"/>
      <c r="AE272" s="171"/>
      <c r="AF272" s="171">
        <v>10347</v>
      </c>
      <c r="AG272" s="171"/>
      <c r="AH272" s="175">
        <v>9980.4041512182757</v>
      </c>
      <c r="AI272" s="173"/>
      <c r="AJ272" s="172">
        <v>45.184480603904667</v>
      </c>
      <c r="AK272" s="173">
        <v>1838.4848028650326</v>
      </c>
      <c r="AL272" s="171">
        <v>0</v>
      </c>
      <c r="AM272" s="172">
        <v>192.07499999999999</v>
      </c>
      <c r="AN272" s="171">
        <f t="shared" si="95"/>
        <v>12056.148434687213</v>
      </c>
      <c r="AP272" s="171"/>
      <c r="AQ272" s="175">
        <v>9520.8615354492777</v>
      </c>
      <c r="AR272" s="173"/>
      <c r="AS272" s="172">
        <v>-34.974964460017475</v>
      </c>
      <c r="AT272" s="174">
        <v>1957.3392031155965</v>
      </c>
      <c r="AU272" s="171">
        <v>0</v>
      </c>
      <c r="AV272" s="172">
        <v>177.46299999999999</v>
      </c>
      <c r="AW272" s="171">
        <f t="shared" si="96"/>
        <v>11620.688774104856</v>
      </c>
      <c r="AX272" s="171"/>
      <c r="AY272" s="164">
        <v>9743.3675571407566</v>
      </c>
      <c r="AZ272" s="173"/>
      <c r="BA272" s="164">
        <v>-10.762425337694689</v>
      </c>
      <c r="BB272" s="164">
        <v>2107.1335919288745</v>
      </c>
      <c r="BC272" s="171">
        <v>0</v>
      </c>
      <c r="BD272" s="172">
        <f t="shared" si="97"/>
        <v>177.46299999999999</v>
      </c>
      <c r="BE272" s="171">
        <f t="shared" si="98"/>
        <v>12017.201723731936</v>
      </c>
      <c r="BF272" s="171"/>
      <c r="BG272" s="164">
        <v>3359.3448240197886</v>
      </c>
      <c r="BH272" s="173">
        <v>222.8084301923528</v>
      </c>
      <c r="BI272" s="173">
        <v>-123.49453598431741</v>
      </c>
      <c r="BJ272" s="164">
        <v>666.6900176910483</v>
      </c>
      <c r="BK272" s="171">
        <v>0</v>
      </c>
      <c r="BL272" s="172">
        <f t="shared" si="99"/>
        <v>177.46299999999999</v>
      </c>
      <c r="BM272" s="171">
        <f t="shared" si="100"/>
        <v>4302.8117359188718</v>
      </c>
      <c r="BN272" s="171"/>
      <c r="BO272" s="164">
        <v>3511.8524826768285</v>
      </c>
      <c r="BP272" s="173">
        <f t="shared" si="101"/>
        <v>222.8084301923528</v>
      </c>
      <c r="BQ272" s="173">
        <v>-82.457475675860664</v>
      </c>
      <c r="BR272" s="164">
        <v>684.26889918670099</v>
      </c>
      <c r="BS272" s="171">
        <v>0</v>
      </c>
      <c r="BT272" s="172">
        <f t="shared" si="102"/>
        <v>177.46299999999999</v>
      </c>
      <c r="BU272" s="171">
        <f t="shared" si="103"/>
        <v>4513.935336380021</v>
      </c>
      <c r="BV272" s="171"/>
      <c r="BW272" s="164">
        <v>3306.3290918980833</v>
      </c>
      <c r="BX272" s="173">
        <f t="shared" si="104"/>
        <v>222.8084301923528</v>
      </c>
      <c r="BY272" s="173">
        <v>-41.573330818767573</v>
      </c>
      <c r="BZ272" s="164">
        <v>703.51273600478794</v>
      </c>
      <c r="CA272" s="171">
        <v>0</v>
      </c>
      <c r="CB272" s="172">
        <f t="shared" si="105"/>
        <v>177.46299999999999</v>
      </c>
      <c r="CC272" s="171">
        <f t="shared" si="106"/>
        <v>4368.5399272764562</v>
      </c>
      <c r="CD272" s="213">
        <v>2966</v>
      </c>
      <c r="CE272" s="210">
        <f t="shared" si="107"/>
        <v>4064.7836934211773</v>
      </c>
      <c r="CF272" s="164">
        <f t="shared" si="108"/>
        <v>3917.966545551199</v>
      </c>
      <c r="CG272" s="164">
        <f t="shared" si="109"/>
        <v>4051.6526378057779</v>
      </c>
      <c r="CH272" s="164">
        <f t="shared" si="110"/>
        <v>1450.7119810920001</v>
      </c>
      <c r="CI272" s="164">
        <f t="shared" si="111"/>
        <v>1521.8932354619085</v>
      </c>
      <c r="CJ272" s="164">
        <f t="shared" si="112"/>
        <v>1472.8725311114147</v>
      </c>
      <c r="CK272" s="210">
        <f t="shared" si="113"/>
        <v>-146.81714786997827</v>
      </c>
      <c r="CL272" s="164">
        <f t="shared" si="114"/>
        <v>133.68609225457885</v>
      </c>
      <c r="CM272" s="164">
        <f t="shared" si="115"/>
        <v>-2600.9406567137776</v>
      </c>
      <c r="CN272" s="164">
        <f t="shared" si="116"/>
        <v>71.181254369908402</v>
      </c>
      <c r="CO272" s="164">
        <f t="shared" si="117"/>
        <v>-49.020704350493816</v>
      </c>
    </row>
    <row r="273" spans="1:93" ht="14.4" x14ac:dyDescent="0.3">
      <c r="A273" s="167">
        <v>850</v>
      </c>
      <c r="B273" s="166" t="s">
        <v>380</v>
      </c>
      <c r="C273" s="171"/>
      <c r="D273" s="171"/>
      <c r="E273" s="171"/>
      <c r="F273" s="171"/>
      <c r="G273" s="171"/>
      <c r="H273" s="171">
        <v>6020</v>
      </c>
      <c r="I273" s="171"/>
      <c r="J273" s="171"/>
      <c r="K273" s="171"/>
      <c r="L273" s="171"/>
      <c r="M273" s="171"/>
      <c r="N273" s="171">
        <v>6488</v>
      </c>
      <c r="O273" s="171"/>
      <c r="P273" s="171"/>
      <c r="Q273" s="171"/>
      <c r="R273" s="171"/>
      <c r="S273" s="171"/>
      <c r="T273" s="171">
        <v>6149</v>
      </c>
      <c r="U273" s="171"/>
      <c r="V273" s="171"/>
      <c r="W273" s="171"/>
      <c r="X273" s="171"/>
      <c r="Y273" s="171"/>
      <c r="Z273" s="171">
        <v>5945</v>
      </c>
      <c r="AA273" s="171"/>
      <c r="AB273" s="171"/>
      <c r="AC273" s="171"/>
      <c r="AD273" s="171"/>
      <c r="AE273" s="171"/>
      <c r="AF273" s="171">
        <v>5953</v>
      </c>
      <c r="AG273" s="171"/>
      <c r="AH273" s="175">
        <v>5965.3871999866396</v>
      </c>
      <c r="AI273" s="173"/>
      <c r="AJ273" s="172">
        <v>41.417092986475538</v>
      </c>
      <c r="AK273" s="173">
        <v>1151.275204458484</v>
      </c>
      <c r="AL273" s="171">
        <v>330</v>
      </c>
      <c r="AM273" s="172">
        <v>-512.09199999999998</v>
      </c>
      <c r="AN273" s="171">
        <f t="shared" si="95"/>
        <v>6975.9874974315999</v>
      </c>
      <c r="AP273" s="171"/>
      <c r="AQ273" s="175">
        <v>5851.506408553254</v>
      </c>
      <c r="AR273" s="173"/>
      <c r="AS273" s="172">
        <v>-31.996633272835474</v>
      </c>
      <c r="AT273" s="174">
        <v>1231.5248976471414</v>
      </c>
      <c r="AU273" s="171">
        <v>0</v>
      </c>
      <c r="AV273" s="172">
        <v>-475.48</v>
      </c>
      <c r="AW273" s="171">
        <f t="shared" si="96"/>
        <v>6575.5546729275593</v>
      </c>
      <c r="AX273" s="171"/>
      <c r="AY273" s="164">
        <v>6199.3403236143004</v>
      </c>
      <c r="AZ273" s="173"/>
      <c r="BA273" s="164">
        <v>-9.8401416584219703</v>
      </c>
      <c r="BB273" s="164">
        <v>1340.5434786659027</v>
      </c>
      <c r="BC273" s="171">
        <v>0</v>
      </c>
      <c r="BD273" s="172">
        <f t="shared" si="97"/>
        <v>-475.48</v>
      </c>
      <c r="BE273" s="171">
        <f t="shared" si="98"/>
        <v>7054.5636606217813</v>
      </c>
      <c r="BF273" s="171"/>
      <c r="BG273" s="164">
        <v>2080.6860835755606</v>
      </c>
      <c r="BH273" s="173">
        <v>455.58619988885306</v>
      </c>
      <c r="BI273" s="173">
        <v>414.96879097762979</v>
      </c>
      <c r="BJ273" s="164">
        <v>426.09528512667049</v>
      </c>
      <c r="BK273" s="171">
        <v>0</v>
      </c>
      <c r="BL273" s="172">
        <f t="shared" si="99"/>
        <v>-475.48</v>
      </c>
      <c r="BM273" s="171">
        <f t="shared" si="100"/>
        <v>2901.8563595687142</v>
      </c>
      <c r="BN273" s="171"/>
      <c r="BO273" s="164">
        <v>2090.2140355762986</v>
      </c>
      <c r="BP273" s="173">
        <f t="shared" si="101"/>
        <v>455.58619988885306</v>
      </c>
      <c r="BQ273" s="173">
        <v>376.15860952132647</v>
      </c>
      <c r="BR273" s="164">
        <v>437.81019844438254</v>
      </c>
      <c r="BS273" s="171">
        <v>0</v>
      </c>
      <c r="BT273" s="172">
        <f t="shared" si="102"/>
        <v>-475.48</v>
      </c>
      <c r="BU273" s="171">
        <f t="shared" si="103"/>
        <v>2884.2890434308606</v>
      </c>
      <c r="BV273" s="171"/>
      <c r="BW273" s="164">
        <v>2150.6586712121275</v>
      </c>
      <c r="BX273" s="173">
        <f t="shared" si="104"/>
        <v>455.58619988885306</v>
      </c>
      <c r="BY273" s="173">
        <v>337.22464182135366</v>
      </c>
      <c r="BZ273" s="164">
        <v>451.4153038461057</v>
      </c>
      <c r="CA273" s="171">
        <v>0</v>
      </c>
      <c r="CB273" s="172">
        <f t="shared" si="105"/>
        <v>-475.48</v>
      </c>
      <c r="CC273" s="171">
        <f t="shared" si="106"/>
        <v>2919.40481676844</v>
      </c>
      <c r="CD273" s="213">
        <v>2401</v>
      </c>
      <c r="CE273" s="210">
        <f t="shared" si="107"/>
        <v>2905.4508527411908</v>
      </c>
      <c r="CF273" s="164">
        <f t="shared" si="108"/>
        <v>2738.6733331643313</v>
      </c>
      <c r="CG273" s="164">
        <f t="shared" si="109"/>
        <v>2938.1772847237739</v>
      </c>
      <c r="CH273" s="164">
        <f t="shared" si="110"/>
        <v>1208.6032318070447</v>
      </c>
      <c r="CI273" s="164">
        <f t="shared" si="111"/>
        <v>1201.286565360625</v>
      </c>
      <c r="CJ273" s="164">
        <f t="shared" si="112"/>
        <v>1215.9120436353353</v>
      </c>
      <c r="CK273" s="210">
        <f t="shared" si="113"/>
        <v>-166.7775195768595</v>
      </c>
      <c r="CL273" s="164">
        <f t="shared" si="114"/>
        <v>199.50395155944261</v>
      </c>
      <c r="CM273" s="164">
        <f t="shared" si="115"/>
        <v>-1729.5740529167292</v>
      </c>
      <c r="CN273" s="164">
        <f t="shared" si="116"/>
        <v>-7.3166664464197311</v>
      </c>
      <c r="CO273" s="164">
        <f t="shared" si="117"/>
        <v>14.625478274710304</v>
      </c>
    </row>
    <row r="274" spans="1:93" ht="14.4" x14ac:dyDescent="0.3">
      <c r="A274" s="167">
        <v>851</v>
      </c>
      <c r="B274" s="166" t="s">
        <v>379</v>
      </c>
      <c r="C274" s="171"/>
      <c r="D274" s="171"/>
      <c r="E274" s="171"/>
      <c r="F274" s="171"/>
      <c r="G274" s="171"/>
      <c r="H274" s="171">
        <v>37483</v>
      </c>
      <c r="I274" s="171"/>
      <c r="J274" s="171"/>
      <c r="K274" s="171"/>
      <c r="L274" s="171"/>
      <c r="M274" s="171"/>
      <c r="N274" s="171">
        <v>39810</v>
      </c>
      <c r="O274" s="171"/>
      <c r="P274" s="171"/>
      <c r="Q274" s="171"/>
      <c r="R274" s="171"/>
      <c r="S274" s="171"/>
      <c r="T274" s="171">
        <v>38663</v>
      </c>
      <c r="U274" s="171"/>
      <c r="V274" s="171"/>
      <c r="W274" s="171"/>
      <c r="X274" s="171"/>
      <c r="Y274" s="171"/>
      <c r="Z274" s="171">
        <v>38601</v>
      </c>
      <c r="AA274" s="171"/>
      <c r="AB274" s="171"/>
      <c r="AC274" s="171"/>
      <c r="AD274" s="171"/>
      <c r="AE274" s="171"/>
      <c r="AF274" s="171">
        <v>38346</v>
      </c>
      <c r="AG274" s="171"/>
      <c r="AH274" s="175">
        <v>39110.791618672178</v>
      </c>
      <c r="AI274" s="173"/>
      <c r="AJ274" s="172">
        <v>424.64530977936693</v>
      </c>
      <c r="AK274" s="173">
        <v>9008.8216126623593</v>
      </c>
      <c r="AL274" s="171">
        <v>0</v>
      </c>
      <c r="AM274" s="172">
        <v>-397.09</v>
      </c>
      <c r="AN274" s="171">
        <f t="shared" si="95"/>
        <v>48147.168541113904</v>
      </c>
      <c r="AP274" s="171"/>
      <c r="AQ274" s="175">
        <v>34822.654130796866</v>
      </c>
      <c r="AR274" s="173"/>
      <c r="AS274" s="172">
        <v>-330.9981116321888</v>
      </c>
      <c r="AT274" s="174">
        <v>9656.8145562033988</v>
      </c>
      <c r="AU274" s="171">
        <v>0</v>
      </c>
      <c r="AV274" s="172">
        <v>-939.83</v>
      </c>
      <c r="AW274" s="171">
        <f t="shared" si="96"/>
        <v>43208.640575368074</v>
      </c>
      <c r="AX274" s="171"/>
      <c r="AY274" s="164">
        <v>36461.928386429252</v>
      </c>
      <c r="AZ274" s="173"/>
      <c r="BA274" s="164">
        <v>-102.39841906777649</v>
      </c>
      <c r="BB274" s="164">
        <v>10515.135252457485</v>
      </c>
      <c r="BC274" s="171">
        <v>0</v>
      </c>
      <c r="BD274" s="172">
        <f t="shared" si="97"/>
        <v>-939.83</v>
      </c>
      <c r="BE274" s="171">
        <f t="shared" si="98"/>
        <v>45934.83521981896</v>
      </c>
      <c r="BF274" s="171"/>
      <c r="BG274" s="164">
        <v>12428.426748852384</v>
      </c>
      <c r="BH274" s="173">
        <v>290.21282704014124</v>
      </c>
      <c r="BI274" s="173">
        <v>22.754123254854843</v>
      </c>
      <c r="BJ274" s="164">
        <v>3346.1014962934619</v>
      </c>
      <c r="BK274" s="171">
        <v>0</v>
      </c>
      <c r="BL274" s="172">
        <f t="shared" si="99"/>
        <v>-939.83</v>
      </c>
      <c r="BM274" s="171">
        <f t="shared" si="100"/>
        <v>15147.665195440843</v>
      </c>
      <c r="BN274" s="171"/>
      <c r="BO274" s="164">
        <v>12052.61562712942</v>
      </c>
      <c r="BP274" s="173">
        <f t="shared" si="101"/>
        <v>290.21282704014124</v>
      </c>
      <c r="BQ274" s="173">
        <v>63.105552495444826</v>
      </c>
      <c r="BR274" s="164">
        <v>3445.0145659911082</v>
      </c>
      <c r="BS274" s="171">
        <v>0</v>
      </c>
      <c r="BT274" s="172">
        <f t="shared" si="102"/>
        <v>-939.83</v>
      </c>
      <c r="BU274" s="171">
        <f t="shared" si="103"/>
        <v>14911.118572656114</v>
      </c>
      <c r="BV274" s="171"/>
      <c r="BW274" s="164">
        <v>12204.271299496744</v>
      </c>
      <c r="BX274" s="173">
        <f t="shared" si="104"/>
        <v>290.21282704014124</v>
      </c>
      <c r="BY274" s="173">
        <v>37.007476853913268</v>
      </c>
      <c r="BZ274" s="164">
        <v>3555.8106392867444</v>
      </c>
      <c r="CA274" s="171">
        <v>0</v>
      </c>
      <c r="CB274" s="172">
        <f t="shared" si="105"/>
        <v>-939.83</v>
      </c>
      <c r="CC274" s="171">
        <f t="shared" si="106"/>
        <v>15147.472242677542</v>
      </c>
      <c r="CD274" s="213">
        <v>21467</v>
      </c>
      <c r="CE274" s="210">
        <f t="shared" si="107"/>
        <v>2242.8456953050686</v>
      </c>
      <c r="CF274" s="164">
        <f t="shared" si="108"/>
        <v>2012.793616964088</v>
      </c>
      <c r="CG274" s="164">
        <f t="shared" si="109"/>
        <v>2139.7882899249526</v>
      </c>
      <c r="CH274" s="164">
        <f t="shared" si="110"/>
        <v>705.62562050779536</v>
      </c>
      <c r="CI274" s="164">
        <f t="shared" si="111"/>
        <v>694.60653899735007</v>
      </c>
      <c r="CJ274" s="164">
        <f t="shared" si="112"/>
        <v>705.61663216460352</v>
      </c>
      <c r="CK274" s="210">
        <f t="shared" si="113"/>
        <v>-230.05207834098064</v>
      </c>
      <c r="CL274" s="164">
        <f t="shared" si="114"/>
        <v>126.99467296086459</v>
      </c>
      <c r="CM274" s="164">
        <f t="shared" si="115"/>
        <v>-1434.1626694171573</v>
      </c>
      <c r="CN274" s="164">
        <f t="shared" si="116"/>
        <v>-11.019081510445289</v>
      </c>
      <c r="CO274" s="164">
        <f t="shared" si="117"/>
        <v>11.010093167253444</v>
      </c>
    </row>
    <row r="275" spans="1:93" ht="14.4" x14ac:dyDescent="0.3">
      <c r="A275" s="167">
        <v>853</v>
      </c>
      <c r="B275" s="166" t="s">
        <v>378</v>
      </c>
      <c r="C275" s="171"/>
      <c r="D275" s="171"/>
      <c r="E275" s="171"/>
      <c r="F275" s="171"/>
      <c r="G275" s="171"/>
      <c r="H275" s="171">
        <v>265038</v>
      </c>
      <c r="I275" s="171"/>
      <c r="J275" s="171"/>
      <c r="K275" s="171"/>
      <c r="L275" s="171"/>
      <c r="M275" s="171"/>
      <c r="N275" s="171">
        <v>275321</v>
      </c>
      <c r="O275" s="171"/>
      <c r="P275" s="171"/>
      <c r="Q275" s="171"/>
      <c r="R275" s="171"/>
      <c r="S275" s="171"/>
      <c r="T275" s="171">
        <v>256605</v>
      </c>
      <c r="U275" s="171"/>
      <c r="V275" s="171"/>
      <c r="W275" s="171"/>
      <c r="X275" s="171"/>
      <c r="Y275" s="171"/>
      <c r="Z275" s="171">
        <v>256380</v>
      </c>
      <c r="AA275" s="171"/>
      <c r="AB275" s="171"/>
      <c r="AC275" s="171"/>
      <c r="AD275" s="171"/>
      <c r="AE275" s="171"/>
      <c r="AF275" s="171">
        <v>261721</v>
      </c>
      <c r="AG275" s="171"/>
      <c r="AH275" s="175">
        <v>203375.66604770813</v>
      </c>
      <c r="AI275" s="173"/>
      <c r="AJ275" s="172">
        <v>3860.1076912263593</v>
      </c>
      <c r="AK275" s="173">
        <v>83055.953573287421</v>
      </c>
      <c r="AL275" s="171">
        <v>0</v>
      </c>
      <c r="AM275" s="172">
        <v>46162.207000000002</v>
      </c>
      <c r="AN275" s="171">
        <f t="shared" si="95"/>
        <v>336453.93431222189</v>
      </c>
      <c r="AP275" s="171"/>
      <c r="AQ275" s="175">
        <v>173152.51262946881</v>
      </c>
      <c r="AR275" s="173"/>
      <c r="AS275" s="172">
        <v>-2951.4342424781976</v>
      </c>
      <c r="AT275" s="174">
        <v>90271.018430044729</v>
      </c>
      <c r="AU275" s="171">
        <v>0</v>
      </c>
      <c r="AV275" s="172">
        <v>41800.267</v>
      </c>
      <c r="AW275" s="171">
        <f t="shared" si="96"/>
        <v>302272.36381703534</v>
      </c>
      <c r="AX275" s="171"/>
      <c r="AY275" s="164">
        <v>172373.93484132085</v>
      </c>
      <c r="AZ275" s="173"/>
      <c r="BA275" s="164">
        <v>-901.95674108236381</v>
      </c>
      <c r="BB275" s="164">
        <v>99314.759639351585</v>
      </c>
      <c r="BC275" s="171">
        <v>0</v>
      </c>
      <c r="BD275" s="172">
        <f t="shared" si="97"/>
        <v>41800.267</v>
      </c>
      <c r="BE275" s="171">
        <f t="shared" si="98"/>
        <v>312587.00473959005</v>
      </c>
      <c r="BF275" s="171"/>
      <c r="BG275" s="164">
        <v>23117.05594491075</v>
      </c>
      <c r="BH275" s="173">
        <v>-54231.821724110625</v>
      </c>
      <c r="BI275" s="173">
        <v>-21874.808695937958</v>
      </c>
      <c r="BJ275" s="164">
        <v>31709.687548705293</v>
      </c>
      <c r="BK275" s="171">
        <v>0</v>
      </c>
      <c r="BL275" s="172">
        <f t="shared" si="99"/>
        <v>41800.267</v>
      </c>
      <c r="BM275" s="171">
        <f t="shared" si="100"/>
        <v>20520.380073567456</v>
      </c>
      <c r="BN275" s="171"/>
      <c r="BO275" s="164">
        <v>28583.961961563371</v>
      </c>
      <c r="BP275" s="173">
        <f t="shared" si="101"/>
        <v>-54231.821724110625</v>
      </c>
      <c r="BQ275" s="173">
        <v>-19185.248618250425</v>
      </c>
      <c r="BR275" s="164">
        <v>32831.58241932228</v>
      </c>
      <c r="BS275" s="171">
        <v>0</v>
      </c>
      <c r="BT275" s="172">
        <f t="shared" si="102"/>
        <v>41800.267</v>
      </c>
      <c r="BU275" s="171">
        <f t="shared" si="103"/>
        <v>29798.741038524597</v>
      </c>
      <c r="BV275" s="171"/>
      <c r="BW275" s="164">
        <v>32819.353515633986</v>
      </c>
      <c r="BX275" s="173">
        <f t="shared" si="104"/>
        <v>-54231.821724110625</v>
      </c>
      <c r="BY275" s="173">
        <v>-16505.710586249352</v>
      </c>
      <c r="BZ275" s="164">
        <v>34050.385110947194</v>
      </c>
      <c r="CA275" s="171">
        <v>0</v>
      </c>
      <c r="CB275" s="172">
        <f t="shared" si="105"/>
        <v>41800.267</v>
      </c>
      <c r="CC275" s="171">
        <f t="shared" si="106"/>
        <v>37932.473316221207</v>
      </c>
      <c r="CD275" s="213">
        <v>194391</v>
      </c>
      <c r="CE275" s="210">
        <f t="shared" si="107"/>
        <v>1730.8102448787336</v>
      </c>
      <c r="CF275" s="164">
        <f t="shared" si="108"/>
        <v>1554.9709802256036</v>
      </c>
      <c r="CG275" s="164">
        <f t="shared" si="109"/>
        <v>1608.0322892499655</v>
      </c>
      <c r="CH275" s="164">
        <f t="shared" si="110"/>
        <v>105.56239781454623</v>
      </c>
      <c r="CI275" s="164">
        <f t="shared" si="111"/>
        <v>153.29280181965521</v>
      </c>
      <c r="CJ275" s="164">
        <f t="shared" si="112"/>
        <v>195.13492556867965</v>
      </c>
      <c r="CK275" s="210">
        <f t="shared" si="113"/>
        <v>-175.83926465312993</v>
      </c>
      <c r="CL275" s="164">
        <f t="shared" si="114"/>
        <v>53.06130902436189</v>
      </c>
      <c r="CM275" s="164">
        <f t="shared" si="115"/>
        <v>-1502.4698914354192</v>
      </c>
      <c r="CN275" s="164">
        <f t="shared" si="116"/>
        <v>47.73040400510898</v>
      </c>
      <c r="CO275" s="164">
        <f t="shared" si="117"/>
        <v>41.842123749024438</v>
      </c>
    </row>
    <row r="276" spans="1:93" ht="14.4" x14ac:dyDescent="0.3">
      <c r="A276" s="167">
        <v>854</v>
      </c>
      <c r="B276" s="166" t="s">
        <v>377</v>
      </c>
      <c r="C276" s="171"/>
      <c r="D276" s="171"/>
      <c r="E276" s="171"/>
      <c r="F276" s="171"/>
      <c r="G276" s="171"/>
      <c r="H276" s="171">
        <v>14426</v>
      </c>
      <c r="I276" s="171"/>
      <c r="J276" s="171"/>
      <c r="K276" s="171"/>
      <c r="L276" s="171"/>
      <c r="M276" s="171"/>
      <c r="N276" s="171">
        <v>14959</v>
      </c>
      <c r="O276" s="171"/>
      <c r="P276" s="171"/>
      <c r="Q276" s="171"/>
      <c r="R276" s="171"/>
      <c r="S276" s="171"/>
      <c r="T276" s="171">
        <v>14766</v>
      </c>
      <c r="U276" s="171"/>
      <c r="V276" s="171"/>
      <c r="W276" s="171"/>
      <c r="X276" s="171"/>
      <c r="Y276" s="171"/>
      <c r="Z276" s="171">
        <v>15093</v>
      </c>
      <c r="AA276" s="171"/>
      <c r="AB276" s="171"/>
      <c r="AC276" s="171"/>
      <c r="AD276" s="171"/>
      <c r="AE276" s="171"/>
      <c r="AF276" s="171">
        <v>15023</v>
      </c>
      <c r="AG276" s="171"/>
      <c r="AH276" s="175">
        <v>15248.663053559661</v>
      </c>
      <c r="AI276" s="173"/>
      <c r="AJ276" s="172">
        <v>58.239190800293883</v>
      </c>
      <c r="AK276" s="173">
        <v>1931.5423615252639</v>
      </c>
      <c r="AL276" s="171">
        <v>470</v>
      </c>
      <c r="AM276" s="172">
        <v>-330.49299999999999</v>
      </c>
      <c r="AN276" s="171">
        <f t="shared" si="95"/>
        <v>17377.95160588522</v>
      </c>
      <c r="AP276" s="171"/>
      <c r="AQ276" s="175">
        <v>14660.854668927695</v>
      </c>
      <c r="AR276" s="173"/>
      <c r="AS276" s="172">
        <v>-45.150966119422947</v>
      </c>
      <c r="AT276" s="174">
        <v>2044.0198245238269</v>
      </c>
      <c r="AU276" s="171">
        <v>0</v>
      </c>
      <c r="AV276" s="172">
        <v>-218.25200000000001</v>
      </c>
      <c r="AW276" s="171">
        <f t="shared" si="96"/>
        <v>16441.471527332098</v>
      </c>
      <c r="AX276" s="171"/>
      <c r="AY276" s="164">
        <v>15079.765948415767</v>
      </c>
      <c r="AZ276" s="173"/>
      <c r="BA276" s="164">
        <v>-13.926225222727179</v>
      </c>
      <c r="BB276" s="164">
        <v>2209.7842383933457</v>
      </c>
      <c r="BC276" s="171">
        <v>0</v>
      </c>
      <c r="BD276" s="172">
        <f t="shared" si="97"/>
        <v>-218.25200000000001</v>
      </c>
      <c r="BE276" s="171">
        <f t="shared" si="98"/>
        <v>17057.371961586385</v>
      </c>
      <c r="BF276" s="171"/>
      <c r="BG276" s="164">
        <v>2175.0523912591984</v>
      </c>
      <c r="BH276" s="173">
        <v>1494.1591522441565</v>
      </c>
      <c r="BI276" s="173">
        <v>847.52509871245672</v>
      </c>
      <c r="BJ276" s="164">
        <v>704.40863366918643</v>
      </c>
      <c r="BK276" s="171">
        <v>0</v>
      </c>
      <c r="BL276" s="172">
        <f t="shared" si="99"/>
        <v>-218.25200000000001</v>
      </c>
      <c r="BM276" s="171">
        <f t="shared" si="100"/>
        <v>5002.8932758849969</v>
      </c>
      <c r="BN276" s="171"/>
      <c r="BO276" s="164">
        <v>2136.0068807263187</v>
      </c>
      <c r="BP276" s="173">
        <f t="shared" si="101"/>
        <v>1494.1591522441565</v>
      </c>
      <c r="BQ276" s="173">
        <v>794.11866825363711</v>
      </c>
      <c r="BR276" s="164">
        <v>720.97903467835715</v>
      </c>
      <c r="BS276" s="171">
        <v>0</v>
      </c>
      <c r="BT276" s="172">
        <f t="shared" si="102"/>
        <v>-218.25200000000001</v>
      </c>
      <c r="BU276" s="171">
        <f t="shared" si="103"/>
        <v>4927.0117359024698</v>
      </c>
      <c r="BV276" s="171"/>
      <c r="BW276" s="164">
        <v>2079.845317795865</v>
      </c>
      <c r="BX276" s="173">
        <f t="shared" si="104"/>
        <v>1494.1591522441565</v>
      </c>
      <c r="BY276" s="173">
        <v>740.54189637495733</v>
      </c>
      <c r="BZ276" s="164">
        <v>740.30663835134635</v>
      </c>
      <c r="CA276" s="171">
        <v>0</v>
      </c>
      <c r="CB276" s="172">
        <f t="shared" si="105"/>
        <v>-218.25200000000001</v>
      </c>
      <c r="CC276" s="171">
        <f t="shared" si="106"/>
        <v>4836.601004766324</v>
      </c>
      <c r="CD276" s="213">
        <v>3304</v>
      </c>
      <c r="CE276" s="210">
        <f t="shared" si="107"/>
        <v>5259.6705828950417</v>
      </c>
      <c r="CF276" s="164">
        <f t="shared" si="108"/>
        <v>4976.2323024612888</v>
      </c>
      <c r="CG276" s="164">
        <f t="shared" si="109"/>
        <v>5162.6428455164605</v>
      </c>
      <c r="CH276" s="164">
        <f t="shared" si="110"/>
        <v>1514.1928801104714</v>
      </c>
      <c r="CI276" s="164">
        <f t="shared" si="111"/>
        <v>1491.2263123191494</v>
      </c>
      <c r="CJ276" s="164">
        <f t="shared" si="112"/>
        <v>1463.862289578185</v>
      </c>
      <c r="CK276" s="210">
        <f t="shared" si="113"/>
        <v>-283.43828043375288</v>
      </c>
      <c r="CL276" s="164">
        <f t="shared" si="114"/>
        <v>186.41054305517173</v>
      </c>
      <c r="CM276" s="164">
        <f t="shared" si="115"/>
        <v>-3648.4499654059891</v>
      </c>
      <c r="CN276" s="164">
        <f t="shared" si="116"/>
        <v>-22.96656779132195</v>
      </c>
      <c r="CO276" s="164">
        <f t="shared" si="117"/>
        <v>-27.364022740964401</v>
      </c>
    </row>
    <row r="277" spans="1:93" ht="14.4" x14ac:dyDescent="0.3">
      <c r="A277" s="167">
        <v>857</v>
      </c>
      <c r="B277" s="166" t="s">
        <v>376</v>
      </c>
      <c r="C277" s="171"/>
      <c r="D277" s="171"/>
      <c r="E277" s="171"/>
      <c r="F277" s="171"/>
      <c r="G277" s="171"/>
      <c r="H277" s="171">
        <v>9609</v>
      </c>
      <c r="I277" s="171"/>
      <c r="J277" s="171"/>
      <c r="K277" s="171"/>
      <c r="L277" s="171"/>
      <c r="M277" s="171"/>
      <c r="N277" s="171">
        <v>10060</v>
      </c>
      <c r="O277" s="171"/>
      <c r="P277" s="171"/>
      <c r="Q277" s="171"/>
      <c r="R277" s="171"/>
      <c r="S277" s="171"/>
      <c r="T277" s="171">
        <v>9870</v>
      </c>
      <c r="U277" s="171"/>
      <c r="V277" s="171"/>
      <c r="W277" s="171"/>
      <c r="X277" s="171"/>
      <c r="Y277" s="171"/>
      <c r="Z277" s="171">
        <v>9804</v>
      </c>
      <c r="AA277" s="171"/>
      <c r="AB277" s="171"/>
      <c r="AC277" s="171"/>
      <c r="AD277" s="171"/>
      <c r="AE277" s="171"/>
      <c r="AF277" s="171">
        <v>9677</v>
      </c>
      <c r="AG277" s="171"/>
      <c r="AH277" s="175">
        <v>8999.8468146545929</v>
      </c>
      <c r="AI277" s="173"/>
      <c r="AJ277" s="172">
        <v>39.998491195193594</v>
      </c>
      <c r="AK277" s="173">
        <v>1506.214034776789</v>
      </c>
      <c r="AL277" s="171">
        <v>340</v>
      </c>
      <c r="AM277" s="172">
        <v>58.454999999999998</v>
      </c>
      <c r="AN277" s="171">
        <f t="shared" si="95"/>
        <v>10944.514340626576</v>
      </c>
      <c r="AP277" s="171"/>
      <c r="AQ277" s="175">
        <v>8658.2715842721354</v>
      </c>
      <c r="AR277" s="173"/>
      <c r="AS277" s="172">
        <v>-30.789372131773263</v>
      </c>
      <c r="AT277" s="174">
        <v>1598.8823729937199</v>
      </c>
      <c r="AU277" s="171">
        <v>0</v>
      </c>
      <c r="AV277" s="172">
        <v>-87.454999999999998</v>
      </c>
      <c r="AW277" s="171">
        <f t="shared" si="96"/>
        <v>10138.909585134081</v>
      </c>
      <c r="AX277" s="171"/>
      <c r="AY277" s="164">
        <v>9155.7484204576067</v>
      </c>
      <c r="AZ277" s="173"/>
      <c r="BA277" s="164">
        <v>-9.4186980044821507</v>
      </c>
      <c r="BB277" s="164">
        <v>1730.5422782508826</v>
      </c>
      <c r="BC277" s="171">
        <v>0</v>
      </c>
      <c r="BD277" s="172">
        <f t="shared" si="97"/>
        <v>-87.454999999999998</v>
      </c>
      <c r="BE277" s="171">
        <f t="shared" si="98"/>
        <v>10789.417000704008</v>
      </c>
      <c r="BF277" s="171"/>
      <c r="BG277" s="164">
        <v>734.21869148637222</v>
      </c>
      <c r="BH277" s="173">
        <v>-265.69915783044985</v>
      </c>
      <c r="BI277" s="173">
        <v>-182.42353792861218</v>
      </c>
      <c r="BJ277" s="164">
        <v>558.77882492932702</v>
      </c>
      <c r="BK277" s="171">
        <v>0</v>
      </c>
      <c r="BL277" s="172">
        <f t="shared" si="99"/>
        <v>-87.454999999999998</v>
      </c>
      <c r="BM277" s="171">
        <f t="shared" si="100"/>
        <v>757.41982065663717</v>
      </c>
      <c r="BN277" s="171"/>
      <c r="BO277" s="164">
        <v>701.62452075883812</v>
      </c>
      <c r="BP277" s="173">
        <f t="shared" si="101"/>
        <v>-265.69915783044985</v>
      </c>
      <c r="BQ277" s="173">
        <v>-148.76097294868129</v>
      </c>
      <c r="BR277" s="164">
        <v>572.76266006381695</v>
      </c>
      <c r="BS277" s="171">
        <v>0</v>
      </c>
      <c r="BT277" s="172">
        <f t="shared" si="102"/>
        <v>-87.454999999999998</v>
      </c>
      <c r="BU277" s="171">
        <f t="shared" si="103"/>
        <v>772.47205004352384</v>
      </c>
      <c r="BV277" s="171"/>
      <c r="BW277" s="164">
        <v>568.20706175544433</v>
      </c>
      <c r="BX277" s="173">
        <f t="shared" si="104"/>
        <v>-265.69915783044985</v>
      </c>
      <c r="BY277" s="173">
        <v>-115.22384400825395</v>
      </c>
      <c r="BZ277" s="164">
        <v>588.43337338008871</v>
      </c>
      <c r="CA277" s="171">
        <v>0</v>
      </c>
      <c r="CB277" s="172">
        <f t="shared" si="105"/>
        <v>-87.454999999999998</v>
      </c>
      <c r="CC277" s="171">
        <f t="shared" si="106"/>
        <v>688.26243329682927</v>
      </c>
      <c r="CD277" s="213">
        <v>2433</v>
      </c>
      <c r="CE277" s="210">
        <f t="shared" si="107"/>
        <v>4498.3618333853583</v>
      </c>
      <c r="CF277" s="164">
        <f t="shared" si="108"/>
        <v>4167.246027593128</v>
      </c>
      <c r="CG277" s="164">
        <f t="shared" si="109"/>
        <v>4434.6144680246643</v>
      </c>
      <c r="CH277" s="164">
        <f t="shared" si="110"/>
        <v>311.31106479927547</v>
      </c>
      <c r="CI277" s="164">
        <f t="shared" si="111"/>
        <v>317.49775998500775</v>
      </c>
      <c r="CJ277" s="164">
        <f t="shared" si="112"/>
        <v>282.88632687909131</v>
      </c>
      <c r="CK277" s="210">
        <f t="shared" si="113"/>
        <v>-331.11580579223028</v>
      </c>
      <c r="CL277" s="164">
        <f t="shared" si="114"/>
        <v>267.36844043153633</v>
      </c>
      <c r="CM277" s="164">
        <f t="shared" si="115"/>
        <v>-4123.303403225389</v>
      </c>
      <c r="CN277" s="164">
        <f t="shared" si="116"/>
        <v>6.1866951857322761</v>
      </c>
      <c r="CO277" s="164">
        <f t="shared" si="117"/>
        <v>-34.611433105916433</v>
      </c>
    </row>
    <row r="278" spans="1:93" ht="14.4" x14ac:dyDescent="0.3">
      <c r="A278" s="167">
        <v>858</v>
      </c>
      <c r="B278" s="166" t="s">
        <v>375</v>
      </c>
      <c r="C278" s="171"/>
      <c r="D278" s="171"/>
      <c r="E278" s="171"/>
      <c r="F278" s="171"/>
      <c r="G278" s="171"/>
      <c r="H278" s="171">
        <v>18401</v>
      </c>
      <c r="I278" s="171"/>
      <c r="J278" s="171"/>
      <c r="K278" s="171"/>
      <c r="L278" s="171"/>
      <c r="M278" s="171"/>
      <c r="N278" s="171">
        <v>23061</v>
      </c>
      <c r="O278" s="171"/>
      <c r="P278" s="171"/>
      <c r="Q278" s="171"/>
      <c r="R278" s="171"/>
      <c r="S278" s="171"/>
      <c r="T278" s="171">
        <v>23327</v>
      </c>
      <c r="U278" s="171"/>
      <c r="V278" s="171"/>
      <c r="W278" s="171"/>
      <c r="X278" s="171"/>
      <c r="Y278" s="171"/>
      <c r="Z278" s="171">
        <v>24291</v>
      </c>
      <c r="AA278" s="171"/>
      <c r="AB278" s="171"/>
      <c r="AC278" s="171"/>
      <c r="AD278" s="171"/>
      <c r="AE278" s="171"/>
      <c r="AF278" s="171">
        <v>25429</v>
      </c>
      <c r="AG278" s="171"/>
      <c r="AH278" s="175">
        <v>32559.428768714828</v>
      </c>
      <c r="AI278" s="173"/>
      <c r="AJ278" s="172">
        <v>904.35896291930214</v>
      </c>
      <c r="AK278" s="173">
        <v>11676.128802328341</v>
      </c>
      <c r="AL278" s="171">
        <v>0</v>
      </c>
      <c r="AM278" s="172">
        <v>-3063.1610000000001</v>
      </c>
      <c r="AN278" s="171">
        <f t="shared" si="95"/>
        <v>42076.755533962474</v>
      </c>
      <c r="AP278" s="171"/>
      <c r="AQ278" s="175">
        <v>23359.835059993533</v>
      </c>
      <c r="AR278" s="173"/>
      <c r="AS278" s="172">
        <v>-703.5493061904408</v>
      </c>
      <c r="AT278" s="174">
        <v>12727.059744014161</v>
      </c>
      <c r="AU278" s="171">
        <v>0</v>
      </c>
      <c r="AV278" s="172">
        <v>-4074.7260000000001</v>
      </c>
      <c r="AW278" s="171">
        <f t="shared" si="96"/>
        <v>31308.619497817253</v>
      </c>
      <c r="AX278" s="171"/>
      <c r="AY278" s="164">
        <v>24649.540823090443</v>
      </c>
      <c r="AZ278" s="173"/>
      <c r="BA278" s="164">
        <v>-217.82804099221298</v>
      </c>
      <c r="BB278" s="164">
        <v>14063.008477207399</v>
      </c>
      <c r="BC278" s="171">
        <v>0</v>
      </c>
      <c r="BD278" s="172">
        <f t="shared" si="97"/>
        <v>-4074.7260000000001</v>
      </c>
      <c r="BE278" s="171">
        <f t="shared" si="98"/>
        <v>34419.99525930563</v>
      </c>
      <c r="BF278" s="171"/>
      <c r="BG278" s="164">
        <v>17567.313957579037</v>
      </c>
      <c r="BH278" s="173">
        <v>-544.77390620854237</v>
      </c>
      <c r="BI278" s="173">
        <v>-1096.1249838844822</v>
      </c>
      <c r="BJ278" s="164">
        <v>4439.9152025948742</v>
      </c>
      <c r="BK278" s="171">
        <v>0</v>
      </c>
      <c r="BL278" s="172">
        <f t="shared" si="99"/>
        <v>-4074.7260000000001</v>
      </c>
      <c r="BM278" s="171">
        <f t="shared" si="100"/>
        <v>16291.604270080888</v>
      </c>
      <c r="BN278" s="171"/>
      <c r="BO278" s="164">
        <v>17628.050951853555</v>
      </c>
      <c r="BP278" s="173">
        <f t="shared" si="101"/>
        <v>-544.77390620854237</v>
      </c>
      <c r="BQ278" s="173">
        <v>-559.53013899477287</v>
      </c>
      <c r="BR278" s="164">
        <v>4586.0937065406742</v>
      </c>
      <c r="BS278" s="171">
        <v>0</v>
      </c>
      <c r="BT278" s="172">
        <f t="shared" si="102"/>
        <v>-4074.7260000000001</v>
      </c>
      <c r="BU278" s="171">
        <f t="shared" si="103"/>
        <v>17035.114613190915</v>
      </c>
      <c r="BV278" s="171"/>
      <c r="BW278" s="164">
        <v>17998.66909922973</v>
      </c>
      <c r="BX278" s="173">
        <f t="shared" si="104"/>
        <v>-544.77390620854237</v>
      </c>
      <c r="BY278" s="173">
        <v>-24.934795099748811</v>
      </c>
      <c r="BZ278" s="164">
        <v>4757.9968202807422</v>
      </c>
      <c r="CA278" s="171">
        <v>0</v>
      </c>
      <c r="CB278" s="172">
        <f t="shared" si="105"/>
        <v>-4074.7260000000001</v>
      </c>
      <c r="CC278" s="171">
        <f t="shared" si="106"/>
        <v>18112.231218202185</v>
      </c>
      <c r="CD278" s="213">
        <v>38783</v>
      </c>
      <c r="CE278" s="210">
        <f t="shared" si="107"/>
        <v>1084.9278171869755</v>
      </c>
      <c r="CF278" s="164">
        <f t="shared" si="108"/>
        <v>807.27688672400927</v>
      </c>
      <c r="CG278" s="164">
        <f t="shared" si="109"/>
        <v>887.50213390675367</v>
      </c>
      <c r="CH278" s="164">
        <f t="shared" si="110"/>
        <v>420.07075961325552</v>
      </c>
      <c r="CI278" s="164">
        <f t="shared" si="111"/>
        <v>439.24179700360764</v>
      </c>
      <c r="CJ278" s="164">
        <f t="shared" si="112"/>
        <v>467.01470278736008</v>
      </c>
      <c r="CK278" s="210">
        <f t="shared" si="113"/>
        <v>-277.65093046296624</v>
      </c>
      <c r="CL278" s="164">
        <f t="shared" si="114"/>
        <v>80.225247182744397</v>
      </c>
      <c r="CM278" s="164">
        <f t="shared" si="115"/>
        <v>-467.43137429349815</v>
      </c>
      <c r="CN278" s="164">
        <f t="shared" si="116"/>
        <v>19.171037390352126</v>
      </c>
      <c r="CO278" s="164">
        <f t="shared" si="117"/>
        <v>27.772905783752435</v>
      </c>
    </row>
    <row r="279" spans="1:93" ht="14.4" x14ac:dyDescent="0.3">
      <c r="A279" s="167">
        <v>859</v>
      </c>
      <c r="B279" s="166" t="s">
        <v>374</v>
      </c>
      <c r="C279" s="171"/>
      <c r="D279" s="171"/>
      <c r="E279" s="171"/>
      <c r="F279" s="171"/>
      <c r="G279" s="171"/>
      <c r="H279" s="171">
        <v>18234</v>
      </c>
      <c r="I279" s="171"/>
      <c r="J279" s="171"/>
      <c r="K279" s="171"/>
      <c r="L279" s="171"/>
      <c r="M279" s="171"/>
      <c r="N279" s="171">
        <v>18965</v>
      </c>
      <c r="O279" s="171"/>
      <c r="P279" s="171"/>
      <c r="Q279" s="171"/>
      <c r="R279" s="171"/>
      <c r="S279" s="171"/>
      <c r="T279" s="171">
        <v>19112</v>
      </c>
      <c r="U279" s="171"/>
      <c r="V279" s="171"/>
      <c r="W279" s="171"/>
      <c r="X279" s="171"/>
      <c r="Y279" s="171"/>
      <c r="Z279" s="171">
        <v>18549</v>
      </c>
      <c r="AA279" s="171"/>
      <c r="AB279" s="171"/>
      <c r="AC279" s="171"/>
      <c r="AD279" s="171"/>
      <c r="AE279" s="171"/>
      <c r="AF279" s="171">
        <v>18800</v>
      </c>
      <c r="AG279" s="171"/>
      <c r="AH279" s="175">
        <v>20138.122136643753</v>
      </c>
      <c r="AI279" s="173"/>
      <c r="AJ279" s="172">
        <v>99.413788508506144</v>
      </c>
      <c r="AK279" s="173">
        <v>2600.640158091112</v>
      </c>
      <c r="AL279" s="171">
        <v>0</v>
      </c>
      <c r="AM279" s="172">
        <v>-1037.816</v>
      </c>
      <c r="AN279" s="171">
        <f t="shared" si="95"/>
        <v>21800.360083243373</v>
      </c>
      <c r="AP279" s="171"/>
      <c r="AQ279" s="175">
        <v>19547.846441784426</v>
      </c>
      <c r="AR279" s="173"/>
      <c r="AS279" s="172">
        <v>-77.685704769062696</v>
      </c>
      <c r="AT279" s="174">
        <v>2810.9172529231473</v>
      </c>
      <c r="AU279" s="171">
        <v>0</v>
      </c>
      <c r="AV279" s="172">
        <v>-924.95399999999995</v>
      </c>
      <c r="AW279" s="171">
        <f t="shared" si="96"/>
        <v>21356.123989938511</v>
      </c>
      <c r="AX279" s="171"/>
      <c r="AY279" s="164">
        <v>20142.408973858252</v>
      </c>
      <c r="AZ279" s="173"/>
      <c r="BA279" s="164">
        <v>-24.143186192052173</v>
      </c>
      <c r="BB279" s="164">
        <v>3073.1492191197335</v>
      </c>
      <c r="BC279" s="171">
        <v>0</v>
      </c>
      <c r="BD279" s="172">
        <f t="shared" si="97"/>
        <v>-924.95399999999995</v>
      </c>
      <c r="BE279" s="171">
        <f t="shared" si="98"/>
        <v>22266.461006785928</v>
      </c>
      <c r="BF279" s="171"/>
      <c r="BG279" s="164">
        <v>14726.917484050233</v>
      </c>
      <c r="BH279" s="173">
        <v>-594.95545956826584</v>
      </c>
      <c r="BI279" s="173">
        <v>-1149.5933220783402</v>
      </c>
      <c r="BJ279" s="164">
        <v>978.40578916358061</v>
      </c>
      <c r="BK279" s="171">
        <v>0</v>
      </c>
      <c r="BL279" s="172">
        <f t="shared" si="99"/>
        <v>-924.95399999999995</v>
      </c>
      <c r="BM279" s="171">
        <f t="shared" si="100"/>
        <v>13035.820491567207</v>
      </c>
      <c r="BN279" s="171"/>
      <c r="BO279" s="164">
        <v>14886.903570997114</v>
      </c>
      <c r="BP279" s="173">
        <f t="shared" si="101"/>
        <v>-594.95545956826584</v>
      </c>
      <c r="BQ279" s="173">
        <v>-1058.2353621266411</v>
      </c>
      <c r="BR279" s="164">
        <v>1010.5663291978962</v>
      </c>
      <c r="BS279" s="171">
        <v>0</v>
      </c>
      <c r="BT279" s="172">
        <f t="shared" si="102"/>
        <v>-924.95399999999995</v>
      </c>
      <c r="BU279" s="171">
        <f t="shared" si="103"/>
        <v>13319.325078500104</v>
      </c>
      <c r="BV279" s="171"/>
      <c r="BW279" s="164">
        <v>14997.370854408558</v>
      </c>
      <c r="BX279" s="173">
        <f t="shared" si="104"/>
        <v>-594.95545956826584</v>
      </c>
      <c r="BY279" s="173">
        <v>-967.21782723406329</v>
      </c>
      <c r="BZ279" s="164">
        <v>1046.203927285432</v>
      </c>
      <c r="CA279" s="171">
        <v>0</v>
      </c>
      <c r="CB279" s="172">
        <f t="shared" si="105"/>
        <v>-924.95399999999995</v>
      </c>
      <c r="CC279" s="171">
        <f t="shared" si="106"/>
        <v>13556.447494891663</v>
      </c>
      <c r="CD279" s="213">
        <v>6603</v>
      </c>
      <c r="CE279" s="210">
        <f t="shared" si="107"/>
        <v>3301.5841410333746</v>
      </c>
      <c r="CF279" s="164">
        <f t="shared" si="108"/>
        <v>3234.3062229196598</v>
      </c>
      <c r="CG279" s="164">
        <f t="shared" si="109"/>
        <v>3372.173407055267</v>
      </c>
      <c r="CH279" s="164">
        <f t="shared" si="110"/>
        <v>1974.2269410218396</v>
      </c>
      <c r="CI279" s="164">
        <f t="shared" si="111"/>
        <v>2017.1626652279424</v>
      </c>
      <c r="CJ279" s="164">
        <f t="shared" si="112"/>
        <v>2053.0739807499112</v>
      </c>
      <c r="CK279" s="210">
        <f t="shared" si="113"/>
        <v>-67.277918113714804</v>
      </c>
      <c r="CL279" s="164">
        <f t="shared" si="114"/>
        <v>137.8671841356072</v>
      </c>
      <c r="CM279" s="164">
        <f t="shared" si="115"/>
        <v>-1397.9464660334274</v>
      </c>
      <c r="CN279" s="164">
        <f t="shared" si="116"/>
        <v>42.935724206102805</v>
      </c>
      <c r="CO279" s="164">
        <f t="shared" si="117"/>
        <v>35.911315521968845</v>
      </c>
    </row>
    <row r="280" spans="1:93" ht="14.4" x14ac:dyDescent="0.3">
      <c r="A280" s="167">
        <v>886</v>
      </c>
      <c r="B280" s="166" t="s">
        <v>373</v>
      </c>
      <c r="C280" s="171"/>
      <c r="D280" s="171"/>
      <c r="E280" s="171"/>
      <c r="F280" s="171"/>
      <c r="G280" s="171"/>
      <c r="H280" s="171">
        <v>18874</v>
      </c>
      <c r="I280" s="171"/>
      <c r="J280" s="171"/>
      <c r="K280" s="171"/>
      <c r="L280" s="171"/>
      <c r="M280" s="171"/>
      <c r="N280" s="171">
        <v>20300</v>
      </c>
      <c r="O280" s="171"/>
      <c r="P280" s="171"/>
      <c r="Q280" s="171"/>
      <c r="R280" s="171"/>
      <c r="S280" s="171"/>
      <c r="T280" s="171">
        <v>21004</v>
      </c>
      <c r="U280" s="171"/>
      <c r="V280" s="171"/>
      <c r="W280" s="171"/>
      <c r="X280" s="171"/>
      <c r="Y280" s="171"/>
      <c r="Z280" s="171">
        <v>21820</v>
      </c>
      <c r="AA280" s="171"/>
      <c r="AB280" s="171"/>
      <c r="AC280" s="171"/>
      <c r="AD280" s="171"/>
      <c r="AE280" s="171"/>
      <c r="AF280" s="171">
        <v>21650</v>
      </c>
      <c r="AG280" s="171"/>
      <c r="AH280" s="175">
        <v>21549.287404466042</v>
      </c>
      <c r="AI280" s="173"/>
      <c r="AJ280" s="172">
        <v>253.13202906832075</v>
      </c>
      <c r="AK280" s="173">
        <v>5299.5335808146801</v>
      </c>
      <c r="AL280" s="171">
        <v>0</v>
      </c>
      <c r="AM280" s="172">
        <v>-665.05899999999997</v>
      </c>
      <c r="AN280" s="171">
        <f t="shared" si="95"/>
        <v>26436.894014349044</v>
      </c>
      <c r="AP280" s="171"/>
      <c r="AQ280" s="175">
        <v>18845.625577539631</v>
      </c>
      <c r="AR280" s="173"/>
      <c r="AS280" s="172">
        <v>-197.02320383433118</v>
      </c>
      <c r="AT280" s="174">
        <v>5697.8695131625072</v>
      </c>
      <c r="AU280" s="171">
        <v>0</v>
      </c>
      <c r="AV280" s="172">
        <v>-531.27800000000002</v>
      </c>
      <c r="AW280" s="171">
        <f t="shared" si="96"/>
        <v>23815.193886867808</v>
      </c>
      <c r="AX280" s="171"/>
      <c r="AY280" s="164">
        <v>20454.980802954789</v>
      </c>
      <c r="AZ280" s="173"/>
      <c r="BA280" s="164">
        <v>-61.04951436450537</v>
      </c>
      <c r="BB280" s="164">
        <v>6233.7331529239791</v>
      </c>
      <c r="BC280" s="171">
        <v>0</v>
      </c>
      <c r="BD280" s="172">
        <f t="shared" si="97"/>
        <v>-531.27800000000002</v>
      </c>
      <c r="BE280" s="171">
        <f t="shared" si="98"/>
        <v>26096.386441514263</v>
      </c>
      <c r="BF280" s="171"/>
      <c r="BG280" s="164">
        <v>6590.4311814805851</v>
      </c>
      <c r="BH280" s="173">
        <v>-1031.8334139986032</v>
      </c>
      <c r="BI280" s="173">
        <v>-1069.6904819130098</v>
      </c>
      <c r="BJ280" s="164">
        <v>1993.9623534404375</v>
      </c>
      <c r="BK280" s="171">
        <v>0</v>
      </c>
      <c r="BL280" s="172">
        <f t="shared" si="99"/>
        <v>-531.27800000000002</v>
      </c>
      <c r="BM280" s="171">
        <f t="shared" si="100"/>
        <v>5951.5916390094098</v>
      </c>
      <c r="BN280" s="171"/>
      <c r="BO280" s="164">
        <v>6403.9931432729345</v>
      </c>
      <c r="BP280" s="173">
        <f t="shared" si="101"/>
        <v>-1031.8334139986032</v>
      </c>
      <c r="BQ280" s="173">
        <v>-893.49123611793311</v>
      </c>
      <c r="BR280" s="164">
        <v>2053.3690189155463</v>
      </c>
      <c r="BS280" s="171">
        <v>0</v>
      </c>
      <c r="BT280" s="172">
        <f t="shared" si="102"/>
        <v>-531.27800000000002</v>
      </c>
      <c r="BU280" s="171">
        <f t="shared" si="103"/>
        <v>6000.7595120719452</v>
      </c>
      <c r="BV280" s="171"/>
      <c r="BW280" s="164">
        <v>6320.6804249822817</v>
      </c>
      <c r="BX280" s="173">
        <f t="shared" si="104"/>
        <v>-1031.8334139986032</v>
      </c>
      <c r="BY280" s="173">
        <v>-717.94855750866805</v>
      </c>
      <c r="BZ280" s="164">
        <v>2121.3341664741215</v>
      </c>
      <c r="CA280" s="171">
        <v>0</v>
      </c>
      <c r="CB280" s="172">
        <f t="shared" si="105"/>
        <v>-531.27800000000002</v>
      </c>
      <c r="CC280" s="171">
        <f t="shared" si="106"/>
        <v>6160.9546199491306</v>
      </c>
      <c r="CD280" s="213">
        <v>12735</v>
      </c>
      <c r="CE280" s="210">
        <f t="shared" si="107"/>
        <v>2075.9241471809223</v>
      </c>
      <c r="CF280" s="164">
        <f t="shared" si="108"/>
        <v>1870.0584127889915</v>
      </c>
      <c r="CG280" s="164">
        <f t="shared" si="109"/>
        <v>2049.1862144887527</v>
      </c>
      <c r="CH280" s="164">
        <f t="shared" si="110"/>
        <v>467.34131440984766</v>
      </c>
      <c r="CI280" s="164">
        <f t="shared" si="111"/>
        <v>471.20216035115391</v>
      </c>
      <c r="CJ280" s="164">
        <f t="shared" si="112"/>
        <v>483.7812815036616</v>
      </c>
      <c r="CK280" s="210">
        <f t="shared" si="113"/>
        <v>-205.8657343919308</v>
      </c>
      <c r="CL280" s="164">
        <f t="shared" si="114"/>
        <v>179.12780169976122</v>
      </c>
      <c r="CM280" s="164">
        <f t="shared" si="115"/>
        <v>-1581.8449000789051</v>
      </c>
      <c r="CN280" s="164">
        <f t="shared" si="116"/>
        <v>3.8608459413062519</v>
      </c>
      <c r="CO280" s="164">
        <f t="shared" si="117"/>
        <v>12.579121152507696</v>
      </c>
    </row>
    <row r="281" spans="1:93" ht="14.4" x14ac:dyDescent="0.3">
      <c r="A281" s="167">
        <v>887</v>
      </c>
      <c r="B281" s="166" t="s">
        <v>372</v>
      </c>
      <c r="C281" s="171"/>
      <c r="D281" s="171"/>
      <c r="E281" s="171"/>
      <c r="F281" s="171"/>
      <c r="G281" s="171"/>
      <c r="H281" s="171">
        <v>13398</v>
      </c>
      <c r="I281" s="171"/>
      <c r="J281" s="171"/>
      <c r="K281" s="171"/>
      <c r="L281" s="171"/>
      <c r="M281" s="171"/>
      <c r="N281" s="171">
        <v>13672</v>
      </c>
      <c r="O281" s="171"/>
      <c r="P281" s="171"/>
      <c r="Q281" s="171"/>
      <c r="R281" s="171"/>
      <c r="S281" s="171"/>
      <c r="T281" s="171">
        <v>13544</v>
      </c>
      <c r="U281" s="171"/>
      <c r="V281" s="171"/>
      <c r="W281" s="171"/>
      <c r="X281" s="171"/>
      <c r="Y281" s="171"/>
      <c r="Z281" s="171">
        <v>13483</v>
      </c>
      <c r="AA281" s="171"/>
      <c r="AB281" s="171"/>
      <c r="AC281" s="171"/>
      <c r="AD281" s="171"/>
      <c r="AE281" s="171"/>
      <c r="AF281" s="171">
        <v>13594</v>
      </c>
      <c r="AG281" s="171"/>
      <c r="AH281" s="175">
        <v>13563.967879915883</v>
      </c>
      <c r="AI281" s="173"/>
      <c r="AJ281" s="172">
        <v>79.967800386390437</v>
      </c>
      <c r="AK281" s="173">
        <v>2842.4751776174785</v>
      </c>
      <c r="AL281" s="171">
        <v>0</v>
      </c>
      <c r="AM281" s="172">
        <v>-316.601</v>
      </c>
      <c r="AN281" s="171">
        <f t="shared" si="95"/>
        <v>16169.809857919752</v>
      </c>
      <c r="AP281" s="171"/>
      <c r="AQ281" s="175">
        <v>12745.4961422956</v>
      </c>
      <c r="AR281" s="173"/>
      <c r="AS281" s="172">
        <v>-62.068126681334121</v>
      </c>
      <c r="AT281" s="174">
        <v>3027.1094682626149</v>
      </c>
      <c r="AU281" s="171">
        <v>0</v>
      </c>
      <c r="AV281" s="172">
        <v>-306.52100000000002</v>
      </c>
      <c r="AW281" s="171">
        <f t="shared" si="96"/>
        <v>15404.016483876881</v>
      </c>
      <c r="AX281" s="171"/>
      <c r="AY281" s="164">
        <v>13133.389215256791</v>
      </c>
      <c r="AZ281" s="173"/>
      <c r="BA281" s="164">
        <v>-19.118512442750678</v>
      </c>
      <c r="BB281" s="164">
        <v>3273.716684299784</v>
      </c>
      <c r="BC281" s="171">
        <v>0</v>
      </c>
      <c r="BD281" s="172">
        <f t="shared" si="97"/>
        <v>-306.52100000000002</v>
      </c>
      <c r="BE281" s="171">
        <f t="shared" si="98"/>
        <v>16081.466387113825</v>
      </c>
      <c r="BF281" s="171"/>
      <c r="BG281" s="164">
        <v>2259.3046168410583</v>
      </c>
      <c r="BH281" s="173">
        <v>-441.01573970337552</v>
      </c>
      <c r="BI281" s="173">
        <v>-204.35256188068396</v>
      </c>
      <c r="BJ281" s="164">
        <v>1049.0501608241368</v>
      </c>
      <c r="BK281" s="171">
        <v>0</v>
      </c>
      <c r="BL281" s="172">
        <f t="shared" si="99"/>
        <v>-306.52100000000002</v>
      </c>
      <c r="BM281" s="171">
        <f t="shared" si="100"/>
        <v>2356.4654760811359</v>
      </c>
      <c r="BN281" s="171"/>
      <c r="BO281" s="164">
        <v>2082.5982979124597</v>
      </c>
      <c r="BP281" s="173">
        <f t="shared" si="101"/>
        <v>-441.01573970337552</v>
      </c>
      <c r="BQ281" s="173">
        <v>-140.09898532219674</v>
      </c>
      <c r="BR281" s="164">
        <v>1076.6242528798064</v>
      </c>
      <c r="BS281" s="171">
        <v>0</v>
      </c>
      <c r="BT281" s="172">
        <f t="shared" si="102"/>
        <v>-306.52100000000002</v>
      </c>
      <c r="BU281" s="171">
        <f t="shared" si="103"/>
        <v>2271.5868257666939</v>
      </c>
      <c r="BV281" s="171"/>
      <c r="BW281" s="164">
        <v>1875.4061263458661</v>
      </c>
      <c r="BX281" s="173">
        <f t="shared" si="104"/>
        <v>-441.01573970337552</v>
      </c>
      <c r="BY281" s="173">
        <v>-76.084835384118421</v>
      </c>
      <c r="BZ281" s="164">
        <v>1107.1555923648366</v>
      </c>
      <c r="CA281" s="171">
        <v>0</v>
      </c>
      <c r="CB281" s="172">
        <f t="shared" si="105"/>
        <v>-306.52100000000002</v>
      </c>
      <c r="CC281" s="171">
        <f t="shared" si="106"/>
        <v>2158.9401436232088</v>
      </c>
      <c r="CD281" s="213">
        <v>4644</v>
      </c>
      <c r="CE281" s="210">
        <f t="shared" si="107"/>
        <v>3481.8712011024445</v>
      </c>
      <c r="CF281" s="164">
        <f t="shared" si="108"/>
        <v>3316.9716804213786</v>
      </c>
      <c r="CG281" s="164">
        <f t="shared" si="109"/>
        <v>3462.8480592407032</v>
      </c>
      <c r="CH281" s="164">
        <f t="shared" si="110"/>
        <v>507.42150647741937</v>
      </c>
      <c r="CI281" s="164">
        <f t="shared" si="111"/>
        <v>489.14444999282813</v>
      </c>
      <c r="CJ281" s="164">
        <f t="shared" si="112"/>
        <v>464.88805848906298</v>
      </c>
      <c r="CK281" s="210">
        <f t="shared" si="113"/>
        <v>-164.89952068106595</v>
      </c>
      <c r="CL281" s="164">
        <f t="shared" si="114"/>
        <v>145.8763788193246</v>
      </c>
      <c r="CM281" s="164">
        <f t="shared" si="115"/>
        <v>-2955.4265527632838</v>
      </c>
      <c r="CN281" s="164">
        <f t="shared" si="116"/>
        <v>-18.277056484591242</v>
      </c>
      <c r="CO281" s="164">
        <f t="shared" si="117"/>
        <v>-24.256391503765144</v>
      </c>
    </row>
    <row r="282" spans="1:93" ht="14.4" x14ac:dyDescent="0.3">
      <c r="A282" s="167">
        <v>889</v>
      </c>
      <c r="B282" s="166" t="s">
        <v>371</v>
      </c>
      <c r="C282" s="171"/>
      <c r="D282" s="171"/>
      <c r="E282" s="171"/>
      <c r="F282" s="171"/>
      <c r="G282" s="171"/>
      <c r="H282" s="171">
        <v>11955</v>
      </c>
      <c r="I282" s="171"/>
      <c r="J282" s="171"/>
      <c r="K282" s="171"/>
      <c r="L282" s="171"/>
      <c r="M282" s="171"/>
      <c r="N282" s="171">
        <v>12433</v>
      </c>
      <c r="O282" s="171"/>
      <c r="P282" s="171"/>
      <c r="Q282" s="171"/>
      <c r="R282" s="171"/>
      <c r="S282" s="171"/>
      <c r="T282" s="171">
        <v>11940</v>
      </c>
      <c r="U282" s="171"/>
      <c r="V282" s="171"/>
      <c r="W282" s="171"/>
      <c r="X282" s="171"/>
      <c r="Y282" s="171"/>
      <c r="Z282" s="171">
        <v>11540</v>
      </c>
      <c r="AA282" s="171"/>
      <c r="AB282" s="171"/>
      <c r="AC282" s="171"/>
      <c r="AD282" s="171"/>
      <c r="AE282" s="171"/>
      <c r="AF282" s="171">
        <v>11555</v>
      </c>
      <c r="AG282" s="171"/>
      <c r="AH282" s="175">
        <v>10804.467909259485</v>
      </c>
      <c r="AI282" s="173"/>
      <c r="AJ282" s="172">
        <v>49.197315443305165</v>
      </c>
      <c r="AK282" s="173">
        <v>1514.7226883059668</v>
      </c>
      <c r="AL282" s="171">
        <v>0</v>
      </c>
      <c r="AM282" s="172">
        <v>481.19400000000002</v>
      </c>
      <c r="AN282" s="171">
        <f t="shared" si="95"/>
        <v>12849.581913008757</v>
      </c>
      <c r="AP282" s="171"/>
      <c r="AQ282" s="175">
        <v>10227.634047055377</v>
      </c>
      <c r="AR282" s="173"/>
      <c r="AS282" s="172">
        <v>-38.079303705159269</v>
      </c>
      <c r="AT282" s="174">
        <v>1608.5720925774153</v>
      </c>
      <c r="AU282" s="171">
        <v>0</v>
      </c>
      <c r="AV282" s="172">
        <v>317.97199999999998</v>
      </c>
      <c r="AW282" s="171">
        <f t="shared" si="96"/>
        <v>12116.098835927633</v>
      </c>
      <c r="AX282" s="171"/>
      <c r="AY282" s="164">
        <v>10615.872649297155</v>
      </c>
      <c r="AZ282" s="173"/>
      <c r="BA282" s="164">
        <v>-11.536213560572985</v>
      </c>
      <c r="BB282" s="164">
        <v>1737.1351643016442</v>
      </c>
      <c r="BC282" s="171">
        <v>0</v>
      </c>
      <c r="BD282" s="172">
        <f t="shared" si="97"/>
        <v>317.97199999999998</v>
      </c>
      <c r="BE282" s="171">
        <f t="shared" si="98"/>
        <v>12659.443600038225</v>
      </c>
      <c r="BF282" s="171"/>
      <c r="BG282" s="164">
        <v>3022.4767403454493</v>
      </c>
      <c r="BH282" s="173">
        <v>835.43191439005727</v>
      </c>
      <c r="BI282" s="173">
        <v>260.42169017029937</v>
      </c>
      <c r="BJ282" s="164">
        <v>556.04573719851089</v>
      </c>
      <c r="BK282" s="171">
        <v>0</v>
      </c>
      <c r="BL282" s="172">
        <f t="shared" si="99"/>
        <v>317.97199999999998</v>
      </c>
      <c r="BM282" s="171">
        <f t="shared" si="100"/>
        <v>4992.3480821043167</v>
      </c>
      <c r="BN282" s="171"/>
      <c r="BO282" s="164">
        <v>2856.6317781206399</v>
      </c>
      <c r="BP282" s="173">
        <f t="shared" si="101"/>
        <v>835.43191439005727</v>
      </c>
      <c r="BQ282" s="173">
        <v>218.08771881084158</v>
      </c>
      <c r="BR282" s="164">
        <v>570.04233195116603</v>
      </c>
      <c r="BS282" s="171">
        <v>0</v>
      </c>
      <c r="BT282" s="172">
        <f t="shared" si="102"/>
        <v>317.97199999999998</v>
      </c>
      <c r="BU282" s="171">
        <f t="shared" si="103"/>
        <v>4798.1657432727043</v>
      </c>
      <c r="BV282" s="171"/>
      <c r="BW282" s="164">
        <v>2751.9309030629051</v>
      </c>
      <c r="BX282" s="173">
        <f t="shared" si="104"/>
        <v>835.43191439005727</v>
      </c>
      <c r="BY282" s="173">
        <v>175.61872197359503</v>
      </c>
      <c r="BZ282" s="164">
        <v>585.79850740107292</v>
      </c>
      <c r="CA282" s="171">
        <v>0</v>
      </c>
      <c r="CB282" s="172">
        <f t="shared" si="105"/>
        <v>317.97199999999998</v>
      </c>
      <c r="CC282" s="171">
        <f t="shared" si="106"/>
        <v>4666.7520468276298</v>
      </c>
      <c r="CD282" s="213">
        <v>2619</v>
      </c>
      <c r="CE282" s="210">
        <f t="shared" si="107"/>
        <v>4906.2932084798613</v>
      </c>
      <c r="CF282" s="164">
        <f t="shared" si="108"/>
        <v>4626.2309415531236</v>
      </c>
      <c r="CG282" s="164">
        <f t="shared" si="109"/>
        <v>4833.6936235350231</v>
      </c>
      <c r="CH282" s="164">
        <f t="shared" si="110"/>
        <v>1906.2039259657568</v>
      </c>
      <c r="CI282" s="164">
        <f t="shared" si="111"/>
        <v>1832.0602303446751</v>
      </c>
      <c r="CJ282" s="164">
        <f t="shared" si="112"/>
        <v>1781.8831793919933</v>
      </c>
      <c r="CK282" s="210">
        <f t="shared" si="113"/>
        <v>-280.06226692673772</v>
      </c>
      <c r="CL282" s="164">
        <f t="shared" si="114"/>
        <v>207.46268198189955</v>
      </c>
      <c r="CM282" s="164">
        <f t="shared" si="115"/>
        <v>-2927.4896975692664</v>
      </c>
      <c r="CN282" s="164">
        <f t="shared" si="116"/>
        <v>-74.143695621081633</v>
      </c>
      <c r="CO282" s="164">
        <f t="shared" si="117"/>
        <v>-50.177050952681839</v>
      </c>
    </row>
    <row r="283" spans="1:93" ht="14.4" x14ac:dyDescent="0.3">
      <c r="A283" s="167">
        <v>890</v>
      </c>
      <c r="B283" s="166" t="s">
        <v>370</v>
      </c>
      <c r="C283" s="171"/>
      <c r="D283" s="171"/>
      <c r="E283" s="171"/>
      <c r="F283" s="171"/>
      <c r="G283" s="171"/>
      <c r="H283" s="171">
        <v>6842</v>
      </c>
      <c r="I283" s="171"/>
      <c r="J283" s="171"/>
      <c r="K283" s="171"/>
      <c r="L283" s="171"/>
      <c r="M283" s="171"/>
      <c r="N283" s="171">
        <v>7162</v>
      </c>
      <c r="O283" s="171"/>
      <c r="P283" s="171"/>
      <c r="Q283" s="171"/>
      <c r="R283" s="171"/>
      <c r="S283" s="171"/>
      <c r="T283" s="171">
        <v>6856</v>
      </c>
      <c r="U283" s="171"/>
      <c r="V283" s="171"/>
      <c r="W283" s="171"/>
      <c r="X283" s="171"/>
      <c r="Y283" s="171"/>
      <c r="Z283" s="171">
        <v>6896</v>
      </c>
      <c r="AA283" s="171"/>
      <c r="AB283" s="171"/>
      <c r="AC283" s="171"/>
      <c r="AD283" s="171"/>
      <c r="AE283" s="171"/>
      <c r="AF283" s="171">
        <v>7269</v>
      </c>
      <c r="AG283" s="171"/>
      <c r="AH283" s="175">
        <v>6880.9797748303909</v>
      </c>
      <c r="AI283" s="173"/>
      <c r="AJ283" s="172">
        <v>23.695571450562667</v>
      </c>
      <c r="AK283" s="173">
        <v>660.10450584996204</v>
      </c>
      <c r="AL283" s="171">
        <v>0</v>
      </c>
      <c r="AM283" s="172">
        <v>303.40899999999999</v>
      </c>
      <c r="AN283" s="171">
        <f t="shared" si="95"/>
        <v>7868.1888521309156</v>
      </c>
      <c r="AP283" s="171"/>
      <c r="AQ283" s="175">
        <v>6647.2943315318998</v>
      </c>
      <c r="AR283" s="173"/>
      <c r="AS283" s="172">
        <v>-18.512258313816368</v>
      </c>
      <c r="AT283" s="174">
        <v>700.55372383136626</v>
      </c>
      <c r="AU283" s="171">
        <v>0</v>
      </c>
      <c r="AV283" s="172">
        <v>-37.567</v>
      </c>
      <c r="AW283" s="171">
        <f t="shared" si="96"/>
        <v>7291.7687970494499</v>
      </c>
      <c r="AX283" s="171"/>
      <c r="AY283" s="164">
        <v>6950.6782828456271</v>
      </c>
      <c r="AZ283" s="173"/>
      <c r="BA283" s="164">
        <v>-5.7108888914968734</v>
      </c>
      <c r="BB283" s="164">
        <v>752.44671912197384</v>
      </c>
      <c r="BC283" s="171">
        <v>0</v>
      </c>
      <c r="BD283" s="172">
        <f t="shared" si="97"/>
        <v>-37.567</v>
      </c>
      <c r="BE283" s="171">
        <f t="shared" si="98"/>
        <v>7659.8471130761036</v>
      </c>
      <c r="BF283" s="171"/>
      <c r="BG283" s="164">
        <v>2430.3568421718251</v>
      </c>
      <c r="BH283" s="173">
        <v>530.98391643494347</v>
      </c>
      <c r="BI283" s="173">
        <v>855.82109492350844</v>
      </c>
      <c r="BJ283" s="164">
        <v>235.38092313605571</v>
      </c>
      <c r="BK283" s="171">
        <v>0</v>
      </c>
      <c r="BL283" s="172">
        <f t="shared" si="99"/>
        <v>-37.567</v>
      </c>
      <c r="BM283" s="171">
        <f t="shared" si="100"/>
        <v>4014.9757766663329</v>
      </c>
      <c r="BN283" s="171"/>
      <c r="BO283" s="164">
        <v>2401.3235537800142</v>
      </c>
      <c r="BP283" s="173">
        <f t="shared" si="101"/>
        <v>530.98391643494347</v>
      </c>
      <c r="BQ283" s="173">
        <v>836.11696697880473</v>
      </c>
      <c r="BR283" s="164">
        <v>241.75018802510516</v>
      </c>
      <c r="BS283" s="171">
        <v>0</v>
      </c>
      <c r="BT283" s="172">
        <f t="shared" si="102"/>
        <v>-37.567</v>
      </c>
      <c r="BU283" s="171">
        <f t="shared" si="103"/>
        <v>3972.6076252188677</v>
      </c>
      <c r="BV283" s="171"/>
      <c r="BW283" s="164">
        <v>2431.3589125554422</v>
      </c>
      <c r="BX283" s="173">
        <f t="shared" si="104"/>
        <v>530.98391643494347</v>
      </c>
      <c r="BY283" s="173">
        <v>816.34999212404966</v>
      </c>
      <c r="BZ283" s="164">
        <v>248.56448074957612</v>
      </c>
      <c r="CA283" s="171">
        <v>0</v>
      </c>
      <c r="CB283" s="172">
        <f t="shared" si="105"/>
        <v>-37.567</v>
      </c>
      <c r="CC283" s="171">
        <f t="shared" si="106"/>
        <v>3989.6903018640114</v>
      </c>
      <c r="CD283" s="213">
        <v>1219</v>
      </c>
      <c r="CE283" s="210">
        <f t="shared" si="107"/>
        <v>6454.6258015840167</v>
      </c>
      <c r="CF283" s="164">
        <f t="shared" si="108"/>
        <v>5981.7627539372024</v>
      </c>
      <c r="CG283" s="164">
        <f t="shared" si="109"/>
        <v>6283.713792515262</v>
      </c>
      <c r="CH283" s="164">
        <f t="shared" si="110"/>
        <v>3293.6634755261139</v>
      </c>
      <c r="CI283" s="164">
        <f t="shared" si="111"/>
        <v>3258.9069936167907</v>
      </c>
      <c r="CJ283" s="164">
        <f t="shared" si="112"/>
        <v>3272.920674211658</v>
      </c>
      <c r="CK283" s="210">
        <f t="shared" si="113"/>
        <v>-472.86304764681427</v>
      </c>
      <c r="CL283" s="164">
        <f t="shared" si="114"/>
        <v>301.95103857805952</v>
      </c>
      <c r="CM283" s="164">
        <f t="shared" si="115"/>
        <v>-2990.0503169891481</v>
      </c>
      <c r="CN283" s="164">
        <f t="shared" si="116"/>
        <v>-34.756481909323156</v>
      </c>
      <c r="CO283" s="164">
        <f t="shared" si="117"/>
        <v>14.01368059486731</v>
      </c>
    </row>
    <row r="284" spans="1:93" ht="14.4" x14ac:dyDescent="0.3">
      <c r="A284" s="167">
        <v>892</v>
      </c>
      <c r="B284" s="166" t="s">
        <v>369</v>
      </c>
      <c r="C284" s="171"/>
      <c r="D284" s="171"/>
      <c r="E284" s="171"/>
      <c r="F284" s="171"/>
      <c r="G284" s="171"/>
      <c r="H284" s="171">
        <v>9007</v>
      </c>
      <c r="I284" s="171"/>
      <c r="J284" s="171"/>
      <c r="K284" s="171"/>
      <c r="L284" s="171"/>
      <c r="M284" s="171"/>
      <c r="N284" s="171">
        <v>9585</v>
      </c>
      <c r="O284" s="171"/>
      <c r="P284" s="171"/>
      <c r="Q284" s="171"/>
      <c r="R284" s="171"/>
      <c r="S284" s="171"/>
      <c r="T284" s="171">
        <v>9118</v>
      </c>
      <c r="U284" s="171"/>
      <c r="V284" s="171"/>
      <c r="W284" s="171"/>
      <c r="X284" s="171"/>
      <c r="Y284" s="171"/>
      <c r="Z284" s="171">
        <v>9070</v>
      </c>
      <c r="AA284" s="171"/>
      <c r="AB284" s="171"/>
      <c r="AC284" s="171"/>
      <c r="AD284" s="171"/>
      <c r="AE284" s="171"/>
      <c r="AF284" s="171">
        <v>9294</v>
      </c>
      <c r="AG284" s="171"/>
      <c r="AH284" s="175">
        <v>10103.286900626779</v>
      </c>
      <c r="AI284" s="173"/>
      <c r="AJ284" s="172">
        <v>58.690375510072492</v>
      </c>
      <c r="AK284" s="173">
        <v>1601.5475907082073</v>
      </c>
      <c r="AL284" s="171">
        <v>0</v>
      </c>
      <c r="AM284" s="172">
        <v>-568.524</v>
      </c>
      <c r="AN284" s="171">
        <f t="shared" si="95"/>
        <v>11195.000866845059</v>
      </c>
      <c r="AP284" s="171"/>
      <c r="AQ284" s="175">
        <v>9695.9232697462248</v>
      </c>
      <c r="AR284" s="173"/>
      <c r="AS284" s="172">
        <v>-45.581553380247954</v>
      </c>
      <c r="AT284" s="174">
        <v>1722.6855080443079</v>
      </c>
      <c r="AU284" s="171">
        <v>0</v>
      </c>
      <c r="AV284" s="172">
        <v>-720.73800000000006</v>
      </c>
      <c r="AW284" s="171">
        <f t="shared" si="96"/>
        <v>10652.289224410284</v>
      </c>
      <c r="AX284" s="171"/>
      <c r="AY284" s="164">
        <v>9469.6834847178034</v>
      </c>
      <c r="AZ284" s="173"/>
      <c r="BA284" s="164">
        <v>-14.098435944132369</v>
      </c>
      <c r="BB284" s="164">
        <v>1882.325978340559</v>
      </c>
      <c r="BC284" s="171">
        <v>0</v>
      </c>
      <c r="BD284" s="172">
        <f t="shared" si="97"/>
        <v>-720.73800000000006</v>
      </c>
      <c r="BE284" s="171">
        <f t="shared" si="98"/>
        <v>10617.173027114231</v>
      </c>
      <c r="BF284" s="171"/>
      <c r="BG284" s="164">
        <v>5858.6651181619618</v>
      </c>
      <c r="BH284" s="173">
        <v>-42.454261092297301</v>
      </c>
      <c r="BI284" s="173">
        <v>-118.58209821790329</v>
      </c>
      <c r="BJ284" s="164">
        <v>602.33877260326915</v>
      </c>
      <c r="BK284" s="171">
        <v>0</v>
      </c>
      <c r="BL284" s="172">
        <f t="shared" si="99"/>
        <v>-720.73800000000006</v>
      </c>
      <c r="BM284" s="171">
        <f t="shared" si="100"/>
        <v>5579.2295314550302</v>
      </c>
      <c r="BN284" s="171"/>
      <c r="BO284" s="164">
        <v>6444.9870879553964</v>
      </c>
      <c r="BP284" s="173">
        <f t="shared" si="101"/>
        <v>-42.454261092297301</v>
      </c>
      <c r="BQ284" s="173">
        <v>-68.136676139469955</v>
      </c>
      <c r="BR284" s="164">
        <v>620.6408182154463</v>
      </c>
      <c r="BS284" s="171">
        <v>0</v>
      </c>
      <c r="BT284" s="172">
        <f t="shared" si="102"/>
        <v>-720.73800000000006</v>
      </c>
      <c r="BU284" s="171">
        <f t="shared" si="103"/>
        <v>6234.2989689390752</v>
      </c>
      <c r="BV284" s="171"/>
      <c r="BW284" s="164">
        <v>6564.5513510806395</v>
      </c>
      <c r="BX284" s="173">
        <f t="shared" si="104"/>
        <v>-42.454261092297301</v>
      </c>
      <c r="BY284" s="173">
        <v>-17.879227673872709</v>
      </c>
      <c r="BZ284" s="164">
        <v>641.36023168295367</v>
      </c>
      <c r="CA284" s="171">
        <v>0</v>
      </c>
      <c r="CB284" s="172">
        <f t="shared" si="105"/>
        <v>-720.73800000000006</v>
      </c>
      <c r="CC284" s="171">
        <f t="shared" si="106"/>
        <v>6424.8400939974235</v>
      </c>
      <c r="CD284" s="213">
        <v>3646</v>
      </c>
      <c r="CE284" s="210">
        <f t="shared" si="107"/>
        <v>3070.4884440057758</v>
      </c>
      <c r="CF284" s="164">
        <f t="shared" si="108"/>
        <v>2921.6371981377633</v>
      </c>
      <c r="CG284" s="164">
        <f t="shared" si="109"/>
        <v>2912.0057671734039</v>
      </c>
      <c r="CH284" s="164">
        <f t="shared" si="110"/>
        <v>1530.2330036903538</v>
      </c>
      <c r="CI284" s="164">
        <f t="shared" si="111"/>
        <v>1709.9009788642554</v>
      </c>
      <c r="CJ284" s="164">
        <f t="shared" si="112"/>
        <v>1762.1612984085089</v>
      </c>
      <c r="CK284" s="210">
        <f t="shared" si="113"/>
        <v>-148.85124586801248</v>
      </c>
      <c r="CL284" s="164">
        <f t="shared" si="114"/>
        <v>-9.6314309643594243</v>
      </c>
      <c r="CM284" s="164">
        <f t="shared" si="115"/>
        <v>-1381.7727634830501</v>
      </c>
      <c r="CN284" s="164">
        <f t="shared" si="116"/>
        <v>179.6679751739016</v>
      </c>
      <c r="CO284" s="164">
        <f t="shared" si="117"/>
        <v>52.260319544253434</v>
      </c>
    </row>
    <row r="285" spans="1:93" ht="14.4" x14ac:dyDescent="0.3">
      <c r="A285" s="167">
        <v>893</v>
      </c>
      <c r="B285" s="166" t="s">
        <v>368</v>
      </c>
      <c r="C285" s="171"/>
      <c r="D285" s="171"/>
      <c r="E285" s="171"/>
      <c r="F285" s="171"/>
      <c r="G285" s="171"/>
      <c r="H285" s="171">
        <v>15816</v>
      </c>
      <c r="I285" s="171"/>
      <c r="J285" s="171"/>
      <c r="K285" s="171"/>
      <c r="L285" s="171"/>
      <c r="M285" s="171"/>
      <c r="N285" s="171">
        <v>16556</v>
      </c>
      <c r="O285" s="171"/>
      <c r="P285" s="171"/>
      <c r="Q285" s="171"/>
      <c r="R285" s="171"/>
      <c r="S285" s="171"/>
      <c r="T285" s="171">
        <v>16008</v>
      </c>
      <c r="U285" s="171"/>
      <c r="V285" s="171"/>
      <c r="W285" s="171"/>
      <c r="X285" s="171"/>
      <c r="Y285" s="171"/>
      <c r="Z285" s="171">
        <v>17303</v>
      </c>
      <c r="AA285" s="171"/>
      <c r="AB285" s="171"/>
      <c r="AC285" s="171"/>
      <c r="AD285" s="171"/>
      <c r="AE285" s="171"/>
      <c r="AF285" s="171">
        <v>18881</v>
      </c>
      <c r="AG285" s="171"/>
      <c r="AH285" s="175">
        <v>18276.511326499083</v>
      </c>
      <c r="AI285" s="173"/>
      <c r="AJ285" s="172">
        <v>130.93249083745528</v>
      </c>
      <c r="AK285" s="173">
        <v>4115.4495567078193</v>
      </c>
      <c r="AL285" s="171">
        <v>0</v>
      </c>
      <c r="AM285" s="172">
        <v>-327.10700000000003</v>
      </c>
      <c r="AN285" s="171">
        <f t="shared" si="95"/>
        <v>22195.786374044357</v>
      </c>
      <c r="AP285" s="171"/>
      <c r="AQ285" s="175">
        <v>18414.880002528887</v>
      </c>
      <c r="AR285" s="173"/>
      <c r="AS285" s="172">
        <v>-100.9191905126788</v>
      </c>
      <c r="AT285" s="174">
        <v>4405.6851692265564</v>
      </c>
      <c r="AU285" s="171">
        <v>0</v>
      </c>
      <c r="AV285" s="172">
        <v>-613.44399999999996</v>
      </c>
      <c r="AW285" s="171">
        <f t="shared" si="96"/>
        <v>22106.201981242764</v>
      </c>
      <c r="AX285" s="171"/>
      <c r="AY285" s="164">
        <v>19934.364069293581</v>
      </c>
      <c r="AZ285" s="173"/>
      <c r="BA285" s="164">
        <v>-30.949164183900084</v>
      </c>
      <c r="BB285" s="164">
        <v>4769.8798668244681</v>
      </c>
      <c r="BC285" s="171">
        <v>0</v>
      </c>
      <c r="BD285" s="172">
        <f t="shared" si="97"/>
        <v>-613.44399999999996</v>
      </c>
      <c r="BE285" s="171">
        <f t="shared" si="98"/>
        <v>24059.850771934147</v>
      </c>
      <c r="BF285" s="171"/>
      <c r="BG285" s="164">
        <v>8341.8161867307226</v>
      </c>
      <c r="BH285" s="173">
        <v>168.22517706548709</v>
      </c>
      <c r="BI285" s="173">
        <v>377.54644148391185</v>
      </c>
      <c r="BJ285" s="164">
        <v>1500.3058799308221</v>
      </c>
      <c r="BK285" s="171">
        <v>0</v>
      </c>
      <c r="BL285" s="172">
        <f t="shared" si="99"/>
        <v>-613.44399999999996</v>
      </c>
      <c r="BM285" s="171">
        <f t="shared" si="100"/>
        <v>9774.4496852109442</v>
      </c>
      <c r="BN285" s="171"/>
      <c r="BO285" s="164">
        <v>8075.2308351891097</v>
      </c>
      <c r="BP285" s="173">
        <f t="shared" si="101"/>
        <v>168.22517706548709</v>
      </c>
      <c r="BQ285" s="173">
        <v>256.65458512752184</v>
      </c>
      <c r="BR285" s="164">
        <v>1544.9151216372056</v>
      </c>
      <c r="BS285" s="171">
        <v>0</v>
      </c>
      <c r="BT285" s="172">
        <f t="shared" si="102"/>
        <v>-613.44399999999996</v>
      </c>
      <c r="BU285" s="171">
        <f t="shared" si="103"/>
        <v>9431.5817190193266</v>
      </c>
      <c r="BV285" s="171"/>
      <c r="BW285" s="164">
        <v>7762.8110108974188</v>
      </c>
      <c r="BX285" s="173">
        <f t="shared" si="104"/>
        <v>168.22517706548709</v>
      </c>
      <c r="BY285" s="173">
        <v>135.37714055105496</v>
      </c>
      <c r="BZ285" s="164">
        <v>1593.5729868947678</v>
      </c>
      <c r="CA285" s="171">
        <v>0</v>
      </c>
      <c r="CB285" s="172">
        <f t="shared" si="105"/>
        <v>-613.44399999999996</v>
      </c>
      <c r="CC285" s="171">
        <f t="shared" si="106"/>
        <v>9046.5423154087293</v>
      </c>
      <c r="CD285" s="213">
        <v>7479</v>
      </c>
      <c r="CE285" s="210">
        <f t="shared" si="107"/>
        <v>2967.7478772622489</v>
      </c>
      <c r="CF285" s="164">
        <f t="shared" si="108"/>
        <v>2955.7697528068948</v>
      </c>
      <c r="CG285" s="164">
        <f t="shared" si="109"/>
        <v>3216.987668396062</v>
      </c>
      <c r="CH285" s="164">
        <f t="shared" si="110"/>
        <v>1306.9193321581686</v>
      </c>
      <c r="CI285" s="164">
        <f t="shared" si="111"/>
        <v>1261.0752398742247</v>
      </c>
      <c r="CJ285" s="164">
        <f t="shared" si="112"/>
        <v>1209.5925010574581</v>
      </c>
      <c r="CK285" s="210">
        <f t="shared" si="113"/>
        <v>-11.978124455354191</v>
      </c>
      <c r="CL285" s="164">
        <f t="shared" si="114"/>
        <v>261.21791558916721</v>
      </c>
      <c r="CM285" s="164">
        <f t="shared" si="115"/>
        <v>-1910.0683362378934</v>
      </c>
      <c r="CN285" s="164">
        <f t="shared" si="116"/>
        <v>-45.844092283943837</v>
      </c>
      <c r="CO285" s="164">
        <f t="shared" si="117"/>
        <v>-51.482738816766641</v>
      </c>
    </row>
    <row r="286" spans="1:93" ht="14.4" x14ac:dyDescent="0.3">
      <c r="A286" s="167">
        <v>895</v>
      </c>
      <c r="B286" s="166" t="s">
        <v>367</v>
      </c>
      <c r="C286" s="171"/>
      <c r="D286" s="171"/>
      <c r="E286" s="171"/>
      <c r="F286" s="171"/>
      <c r="G286" s="171"/>
      <c r="H286" s="171">
        <v>24368</v>
      </c>
      <c r="I286" s="171"/>
      <c r="J286" s="171"/>
      <c r="K286" s="171"/>
      <c r="L286" s="171"/>
      <c r="M286" s="171"/>
      <c r="N286" s="171">
        <v>24321</v>
      </c>
      <c r="O286" s="171"/>
      <c r="P286" s="171"/>
      <c r="Q286" s="171"/>
      <c r="R286" s="171"/>
      <c r="S286" s="171"/>
      <c r="T286" s="171">
        <v>24751</v>
      </c>
      <c r="U286" s="171"/>
      <c r="V286" s="171"/>
      <c r="W286" s="171"/>
      <c r="X286" s="171"/>
      <c r="Y286" s="171"/>
      <c r="Z286" s="171">
        <v>24707</v>
      </c>
      <c r="AA286" s="171"/>
      <c r="AB286" s="171"/>
      <c r="AC286" s="171"/>
      <c r="AD286" s="171"/>
      <c r="AE286" s="171"/>
      <c r="AF286" s="171">
        <v>23794</v>
      </c>
      <c r="AG286" s="171"/>
      <c r="AH286" s="175">
        <v>26165.028251099371</v>
      </c>
      <c r="AI286" s="173"/>
      <c r="AJ286" s="172">
        <v>315.53774387815236</v>
      </c>
      <c r="AK286" s="173">
        <v>6921.6371374854134</v>
      </c>
      <c r="AL286" s="171">
        <v>0</v>
      </c>
      <c r="AM286" s="172">
        <v>-1453.096</v>
      </c>
      <c r="AN286" s="171">
        <f t="shared" si="95"/>
        <v>31949.107132462934</v>
      </c>
      <c r="AP286" s="171"/>
      <c r="AQ286" s="175">
        <v>24775.701217248999</v>
      </c>
      <c r="AR286" s="173"/>
      <c r="AS286" s="172">
        <v>-244.89181819748509</v>
      </c>
      <c r="AT286" s="174">
        <v>7468.5114924201889</v>
      </c>
      <c r="AU286" s="171">
        <v>0</v>
      </c>
      <c r="AV286" s="172">
        <v>-1733.6279999999999</v>
      </c>
      <c r="AW286" s="171">
        <f t="shared" si="96"/>
        <v>30265.692891471703</v>
      </c>
      <c r="AX286" s="171"/>
      <c r="AY286" s="164">
        <v>27273.254822549705</v>
      </c>
      <c r="AZ286" s="173"/>
      <c r="BA286" s="164">
        <v>-75.541398935136598</v>
      </c>
      <c r="BB286" s="164">
        <v>8181.9979544703228</v>
      </c>
      <c r="BC286" s="171">
        <v>0</v>
      </c>
      <c r="BD286" s="172">
        <f t="shared" si="97"/>
        <v>-1733.6279999999999</v>
      </c>
      <c r="BE286" s="171">
        <f t="shared" si="98"/>
        <v>33646.083378084892</v>
      </c>
      <c r="BF286" s="171"/>
      <c r="BG286" s="164">
        <v>2065.0054465906596</v>
      </c>
      <c r="BH286" s="173">
        <v>1423.9570349059006</v>
      </c>
      <c r="BI286" s="173">
        <v>2036.9240666046862</v>
      </c>
      <c r="BJ286" s="164">
        <v>2606.1160357694971</v>
      </c>
      <c r="BK286" s="171">
        <v>0</v>
      </c>
      <c r="BL286" s="172">
        <f t="shared" si="99"/>
        <v>-1733.6279999999999</v>
      </c>
      <c r="BM286" s="171">
        <f t="shared" si="100"/>
        <v>6398.3745838707437</v>
      </c>
      <c r="BN286" s="171"/>
      <c r="BO286" s="164">
        <v>2317.6957122861836</v>
      </c>
      <c r="BP286" s="173">
        <f t="shared" si="101"/>
        <v>1423.9570349059006</v>
      </c>
      <c r="BQ286" s="173">
        <v>1788.3514008674811</v>
      </c>
      <c r="BR286" s="164">
        <v>2687.819424977215</v>
      </c>
      <c r="BS286" s="171">
        <v>0</v>
      </c>
      <c r="BT286" s="172">
        <f t="shared" si="102"/>
        <v>-1733.6279999999999</v>
      </c>
      <c r="BU286" s="171">
        <f t="shared" si="103"/>
        <v>6484.1955730367818</v>
      </c>
      <c r="BV286" s="171"/>
      <c r="BW286" s="164">
        <v>2233.4735622075405</v>
      </c>
      <c r="BX286" s="173">
        <f t="shared" si="104"/>
        <v>1423.9570349059006</v>
      </c>
      <c r="BY286" s="173">
        <v>1538.9859051197998</v>
      </c>
      <c r="BZ286" s="164">
        <v>2780.6971307958811</v>
      </c>
      <c r="CA286" s="171">
        <v>0</v>
      </c>
      <c r="CB286" s="172">
        <f t="shared" si="105"/>
        <v>-1733.6279999999999</v>
      </c>
      <c r="CC286" s="171">
        <f t="shared" si="106"/>
        <v>6243.4856330291223</v>
      </c>
      <c r="CD286" s="213">
        <v>15378</v>
      </c>
      <c r="CE286" s="210">
        <f t="shared" si="107"/>
        <v>2077.5853252999696</v>
      </c>
      <c r="CF286" s="164">
        <f t="shared" si="108"/>
        <v>1968.1163279666864</v>
      </c>
      <c r="CG286" s="164">
        <f t="shared" si="109"/>
        <v>2187.9362321553449</v>
      </c>
      <c r="CH286" s="164">
        <f t="shared" si="110"/>
        <v>416.07325945316319</v>
      </c>
      <c r="CI286" s="164">
        <f t="shared" si="111"/>
        <v>421.65402347748613</v>
      </c>
      <c r="CJ286" s="164">
        <f t="shared" si="112"/>
        <v>406.0011466399481</v>
      </c>
      <c r="CK286" s="210">
        <f t="shared" si="113"/>
        <v>-109.46899733328314</v>
      </c>
      <c r="CL286" s="164">
        <f t="shared" si="114"/>
        <v>219.81990418865848</v>
      </c>
      <c r="CM286" s="164">
        <f t="shared" si="115"/>
        <v>-1771.8629727021817</v>
      </c>
      <c r="CN286" s="164">
        <f t="shared" si="116"/>
        <v>5.5807640243229457</v>
      </c>
      <c r="CO286" s="164">
        <f t="shared" si="117"/>
        <v>-15.652876837538031</v>
      </c>
    </row>
    <row r="287" spans="1:93" ht="14.4" x14ac:dyDescent="0.3">
      <c r="A287" s="167">
        <v>905</v>
      </c>
      <c r="B287" s="166" t="s">
        <v>366</v>
      </c>
      <c r="C287" s="171"/>
      <c r="D287" s="171"/>
      <c r="E287" s="171"/>
      <c r="F287" s="171"/>
      <c r="G287" s="171"/>
      <c r="H287" s="171">
        <v>99783</v>
      </c>
      <c r="I287" s="171"/>
      <c r="J287" s="171"/>
      <c r="K287" s="171"/>
      <c r="L287" s="171"/>
      <c r="M287" s="171"/>
      <c r="N287" s="171">
        <v>107627</v>
      </c>
      <c r="O287" s="171"/>
      <c r="P287" s="171"/>
      <c r="Q287" s="171"/>
      <c r="R287" s="171"/>
      <c r="S287" s="171"/>
      <c r="T287" s="171">
        <v>100863</v>
      </c>
      <c r="U287" s="171"/>
      <c r="V287" s="171"/>
      <c r="W287" s="171"/>
      <c r="X287" s="171"/>
      <c r="Y287" s="171"/>
      <c r="Z287" s="171">
        <v>104845</v>
      </c>
      <c r="AA287" s="171"/>
      <c r="AB287" s="171"/>
      <c r="AC287" s="171"/>
      <c r="AD287" s="171"/>
      <c r="AE287" s="171"/>
      <c r="AF287" s="171">
        <v>111300</v>
      </c>
      <c r="AG287" s="171"/>
      <c r="AH287" s="175">
        <v>85086.87139128492</v>
      </c>
      <c r="AI287" s="173"/>
      <c r="AJ287" s="172">
        <v>1447.4224174680628</v>
      </c>
      <c r="AK287" s="173">
        <v>28035.569986835006</v>
      </c>
      <c r="AL287" s="171">
        <v>0</v>
      </c>
      <c r="AM287" s="172">
        <v>26386.546999999999</v>
      </c>
      <c r="AN287" s="171">
        <f t="shared" si="95"/>
        <v>140956.41079558799</v>
      </c>
      <c r="AP287" s="171"/>
      <c r="AQ287" s="175">
        <v>75726.971993423314</v>
      </c>
      <c r="AR287" s="173"/>
      <c r="AS287" s="172">
        <v>-1117.0149750985797</v>
      </c>
      <c r="AT287" s="174">
        <v>30385.901815492634</v>
      </c>
      <c r="AU287" s="171">
        <v>0</v>
      </c>
      <c r="AV287" s="172">
        <v>25253.238000000001</v>
      </c>
      <c r="AW287" s="171">
        <f t="shared" si="96"/>
        <v>130249.09683381737</v>
      </c>
      <c r="AX287" s="171"/>
      <c r="AY287" s="164">
        <v>78517.753891522138</v>
      </c>
      <c r="AZ287" s="173"/>
      <c r="BA287" s="164">
        <v>-343.50537383962308</v>
      </c>
      <c r="BB287" s="164">
        <v>33385.695134655005</v>
      </c>
      <c r="BC287" s="171">
        <v>0</v>
      </c>
      <c r="BD287" s="172">
        <f t="shared" si="97"/>
        <v>25253.238000000001</v>
      </c>
      <c r="BE287" s="171">
        <f t="shared" si="98"/>
        <v>136813.18165233752</v>
      </c>
      <c r="BF287" s="171"/>
      <c r="BG287" s="164">
        <v>30016.729460079274</v>
      </c>
      <c r="BH287" s="173">
        <v>-13773.738255895471</v>
      </c>
      <c r="BI287" s="173">
        <v>-6627.1055146233266</v>
      </c>
      <c r="BJ287" s="164">
        <v>10625.883661053091</v>
      </c>
      <c r="BK287" s="171">
        <v>0</v>
      </c>
      <c r="BL287" s="172">
        <f t="shared" si="99"/>
        <v>25253.238000000001</v>
      </c>
      <c r="BM287" s="171">
        <f t="shared" si="100"/>
        <v>45495.007350613567</v>
      </c>
      <c r="BN287" s="171"/>
      <c r="BO287" s="164">
        <v>33428.570894447359</v>
      </c>
      <c r="BP287" s="173">
        <f t="shared" si="101"/>
        <v>-13773.738255895471</v>
      </c>
      <c r="BQ287" s="173">
        <v>-5692.481623559077</v>
      </c>
      <c r="BR287" s="164">
        <v>10992.765606665283</v>
      </c>
      <c r="BS287" s="171">
        <v>0</v>
      </c>
      <c r="BT287" s="172">
        <f t="shared" si="102"/>
        <v>25253.238000000001</v>
      </c>
      <c r="BU287" s="171">
        <f t="shared" si="103"/>
        <v>50208.354621658102</v>
      </c>
      <c r="BV287" s="171"/>
      <c r="BW287" s="164">
        <v>35049.274847430752</v>
      </c>
      <c r="BX287" s="173">
        <f t="shared" si="104"/>
        <v>-13773.738255895471</v>
      </c>
      <c r="BY287" s="173">
        <v>-4761.3403999442771</v>
      </c>
      <c r="BZ287" s="164">
        <v>11394.267235216574</v>
      </c>
      <c r="CA287" s="171">
        <v>0</v>
      </c>
      <c r="CB287" s="172">
        <f t="shared" si="105"/>
        <v>25253.238000000001</v>
      </c>
      <c r="CC287" s="171">
        <f t="shared" si="106"/>
        <v>53161.701426807573</v>
      </c>
      <c r="CD287" s="213">
        <v>67551</v>
      </c>
      <c r="CE287" s="210">
        <f t="shared" si="107"/>
        <v>2086.6665304079584</v>
      </c>
      <c r="CF287" s="164">
        <f t="shared" si="108"/>
        <v>1928.1594178297489</v>
      </c>
      <c r="CG287" s="164">
        <f t="shared" si="109"/>
        <v>2025.3316997873833</v>
      </c>
      <c r="CH287" s="164">
        <f t="shared" si="110"/>
        <v>673.49124884329717</v>
      </c>
      <c r="CI287" s="164">
        <f t="shared" si="111"/>
        <v>743.26589719853303</v>
      </c>
      <c r="CJ287" s="164">
        <f t="shared" si="112"/>
        <v>786.98615012076175</v>
      </c>
      <c r="CK287" s="210">
        <f t="shared" si="113"/>
        <v>-158.50711257820944</v>
      </c>
      <c r="CL287" s="164">
        <f t="shared" si="114"/>
        <v>97.172281957634368</v>
      </c>
      <c r="CM287" s="164">
        <f t="shared" si="115"/>
        <v>-1351.8404509440861</v>
      </c>
      <c r="CN287" s="164">
        <f t="shared" si="116"/>
        <v>69.774648355235854</v>
      </c>
      <c r="CO287" s="164">
        <f t="shared" si="117"/>
        <v>43.720252922228724</v>
      </c>
    </row>
    <row r="288" spans="1:93" ht="14.4" x14ac:dyDescent="0.3">
      <c r="A288" s="167">
        <v>908</v>
      </c>
      <c r="B288" s="166" t="s">
        <v>365</v>
      </c>
      <c r="C288" s="171"/>
      <c r="D288" s="171"/>
      <c r="E288" s="171"/>
      <c r="F288" s="171"/>
      <c r="G288" s="171"/>
      <c r="H288" s="171">
        <v>33630</v>
      </c>
      <c r="I288" s="171"/>
      <c r="J288" s="171"/>
      <c r="K288" s="171"/>
      <c r="L288" s="171"/>
      <c r="M288" s="171"/>
      <c r="N288" s="171">
        <v>36823</v>
      </c>
      <c r="O288" s="171"/>
      <c r="P288" s="171"/>
      <c r="Q288" s="171"/>
      <c r="R288" s="171"/>
      <c r="S288" s="171"/>
      <c r="T288" s="171">
        <v>35530</v>
      </c>
      <c r="U288" s="171"/>
      <c r="V288" s="171"/>
      <c r="W288" s="171"/>
      <c r="X288" s="171"/>
      <c r="Y288" s="171"/>
      <c r="Z288" s="171">
        <v>36269</v>
      </c>
      <c r="AA288" s="171"/>
      <c r="AB288" s="171"/>
      <c r="AC288" s="171"/>
      <c r="AD288" s="171"/>
      <c r="AE288" s="171"/>
      <c r="AF288" s="171">
        <v>38149</v>
      </c>
      <c r="AG288" s="171"/>
      <c r="AH288" s="175">
        <v>38880.449826578748</v>
      </c>
      <c r="AI288" s="173"/>
      <c r="AJ288" s="172">
        <v>414.26745020893441</v>
      </c>
      <c r="AK288" s="173">
        <v>7685.9779068539792</v>
      </c>
      <c r="AL288" s="171">
        <v>0</v>
      </c>
      <c r="AM288" s="172">
        <v>667.99099999999999</v>
      </c>
      <c r="AN288" s="171">
        <f t="shared" si="95"/>
        <v>47648.686183641665</v>
      </c>
      <c r="AP288" s="171"/>
      <c r="AQ288" s="175">
        <v>35256.431091518425</v>
      </c>
      <c r="AR288" s="173"/>
      <c r="AS288" s="172">
        <v>-321.432894596469</v>
      </c>
      <c r="AT288" s="174">
        <v>8294.006027176787</v>
      </c>
      <c r="AU288" s="171">
        <v>0</v>
      </c>
      <c r="AV288" s="172">
        <v>821.72</v>
      </c>
      <c r="AW288" s="171">
        <f t="shared" si="96"/>
        <v>44050.724224098747</v>
      </c>
      <c r="AX288" s="171"/>
      <c r="AY288" s="164">
        <v>36215.871769876903</v>
      </c>
      <c r="AZ288" s="173"/>
      <c r="BA288" s="164">
        <v>-99.297929050065363</v>
      </c>
      <c r="BB288" s="164">
        <v>9128.7190864563127</v>
      </c>
      <c r="BC288" s="171">
        <v>0</v>
      </c>
      <c r="BD288" s="172">
        <f t="shared" si="97"/>
        <v>821.72</v>
      </c>
      <c r="BE288" s="171">
        <f t="shared" si="98"/>
        <v>46067.012927283155</v>
      </c>
      <c r="BF288" s="171"/>
      <c r="BG288" s="164">
        <v>7188.1146114841476</v>
      </c>
      <c r="BH288" s="173">
        <v>2207.5231401744145</v>
      </c>
      <c r="BI288" s="173">
        <v>1972.0244534419512</v>
      </c>
      <c r="BJ288" s="164">
        <v>2912.8695736953969</v>
      </c>
      <c r="BK288" s="171">
        <v>0</v>
      </c>
      <c r="BL288" s="172">
        <f t="shared" si="99"/>
        <v>821.72</v>
      </c>
      <c r="BM288" s="171">
        <f t="shared" si="100"/>
        <v>15102.25177879591</v>
      </c>
      <c r="BN288" s="171"/>
      <c r="BO288" s="164">
        <v>6936.4324012856896</v>
      </c>
      <c r="BP288" s="173">
        <f t="shared" si="101"/>
        <v>2207.5231401744145</v>
      </c>
      <c r="BQ288" s="173">
        <v>1636.3753830795461</v>
      </c>
      <c r="BR288" s="164">
        <v>3002.2579531448037</v>
      </c>
      <c r="BS288" s="171">
        <v>0</v>
      </c>
      <c r="BT288" s="172">
        <f t="shared" si="102"/>
        <v>821.72</v>
      </c>
      <c r="BU288" s="171">
        <f t="shared" si="103"/>
        <v>14604.308877684454</v>
      </c>
      <c r="BV288" s="171"/>
      <c r="BW288" s="164">
        <v>6583.6104371987694</v>
      </c>
      <c r="BX288" s="173">
        <f t="shared" si="104"/>
        <v>2207.5231401744145</v>
      </c>
      <c r="BY288" s="173">
        <v>1299.655749889235</v>
      </c>
      <c r="BZ288" s="164">
        <v>3106.5435054392369</v>
      </c>
      <c r="CA288" s="171">
        <v>0</v>
      </c>
      <c r="CB288" s="172">
        <f t="shared" si="105"/>
        <v>821.72</v>
      </c>
      <c r="CC288" s="171">
        <f t="shared" si="106"/>
        <v>14019.052832701655</v>
      </c>
      <c r="CD288" s="213">
        <v>20765</v>
      </c>
      <c r="CE288" s="210">
        <f t="shared" si="107"/>
        <v>2294.6634328746286</v>
      </c>
      <c r="CF288" s="164">
        <f t="shared" si="108"/>
        <v>2121.3929315722971</v>
      </c>
      <c r="CG288" s="164">
        <f t="shared" si="109"/>
        <v>2218.49327846295</v>
      </c>
      <c r="CH288" s="164">
        <f t="shared" si="110"/>
        <v>727.29360841781408</v>
      </c>
      <c r="CI288" s="164">
        <f t="shared" si="111"/>
        <v>703.31369504861323</v>
      </c>
      <c r="CJ288" s="164">
        <f t="shared" si="112"/>
        <v>675.12895895505198</v>
      </c>
      <c r="CK288" s="210">
        <f t="shared" si="113"/>
        <v>-173.27050130233147</v>
      </c>
      <c r="CL288" s="164">
        <f t="shared" si="114"/>
        <v>97.100346890652872</v>
      </c>
      <c r="CM288" s="164">
        <f t="shared" si="115"/>
        <v>-1491.1996700451359</v>
      </c>
      <c r="CN288" s="164">
        <f t="shared" si="116"/>
        <v>-23.979913369200858</v>
      </c>
      <c r="CO288" s="164">
        <f t="shared" si="117"/>
        <v>-28.184736093561241</v>
      </c>
    </row>
    <row r="289" spans="1:93" ht="14.4" x14ac:dyDescent="0.3">
      <c r="A289" s="167">
        <v>915</v>
      </c>
      <c r="B289" s="166" t="s">
        <v>364</v>
      </c>
      <c r="C289" s="171"/>
      <c r="D289" s="171"/>
      <c r="E289" s="171"/>
      <c r="F289" s="171"/>
      <c r="G289" s="171"/>
      <c r="H289" s="171">
        <v>46871</v>
      </c>
      <c r="I289" s="171"/>
      <c r="J289" s="171"/>
      <c r="K289" s="171"/>
      <c r="L289" s="171"/>
      <c r="M289" s="171"/>
      <c r="N289" s="171">
        <v>49508</v>
      </c>
      <c r="O289" s="171"/>
      <c r="P289" s="171"/>
      <c r="Q289" s="171"/>
      <c r="R289" s="171"/>
      <c r="S289" s="171"/>
      <c r="T289" s="171">
        <v>47701</v>
      </c>
      <c r="U289" s="171"/>
      <c r="V289" s="171"/>
      <c r="W289" s="171"/>
      <c r="X289" s="171"/>
      <c r="Y289" s="171"/>
      <c r="Z289" s="171">
        <v>48229</v>
      </c>
      <c r="AA289" s="171"/>
      <c r="AB289" s="171"/>
      <c r="AC289" s="171"/>
      <c r="AD289" s="171"/>
      <c r="AE289" s="171"/>
      <c r="AF289" s="171">
        <v>49528</v>
      </c>
      <c r="AG289" s="171"/>
      <c r="AH289" s="175">
        <v>51476.093653218195</v>
      </c>
      <c r="AI289" s="173"/>
      <c r="AJ289" s="172">
        <v>396.67767998586538</v>
      </c>
      <c r="AK289" s="173">
        <v>9197.6045817620015</v>
      </c>
      <c r="AL289" s="171">
        <v>0</v>
      </c>
      <c r="AM289" s="172">
        <v>-2435.087</v>
      </c>
      <c r="AN289" s="171">
        <f t="shared" si="95"/>
        <v>58635.288914966062</v>
      </c>
      <c r="AP289" s="171"/>
      <c r="AQ289" s="175">
        <v>48377.034759747832</v>
      </c>
      <c r="AR289" s="173"/>
      <c r="AS289" s="172">
        <v>-307.90306840375729</v>
      </c>
      <c r="AT289" s="174">
        <v>9834.7622860230276</v>
      </c>
      <c r="AU289" s="171">
        <v>0</v>
      </c>
      <c r="AV289" s="172">
        <v>-2232.9369999999999</v>
      </c>
      <c r="AW289" s="171">
        <f t="shared" si="96"/>
        <v>55670.956977367103</v>
      </c>
      <c r="AX289" s="171"/>
      <c r="AY289" s="164">
        <v>50682.910641576695</v>
      </c>
      <c r="AZ289" s="173"/>
      <c r="BA289" s="164">
        <v>-95.055878604364182</v>
      </c>
      <c r="BB289" s="164">
        <v>10735.667611229035</v>
      </c>
      <c r="BC289" s="171">
        <v>0</v>
      </c>
      <c r="BD289" s="172">
        <f t="shared" si="97"/>
        <v>-2232.9369999999999</v>
      </c>
      <c r="BE289" s="171">
        <f t="shared" si="98"/>
        <v>59090.585374201371</v>
      </c>
      <c r="BF289" s="171"/>
      <c r="BG289" s="164">
        <v>1598.7035719803789</v>
      </c>
      <c r="BH289" s="173">
        <v>4132.9523128940027</v>
      </c>
      <c r="BI289" s="173">
        <v>3447.2754652863259</v>
      </c>
      <c r="BJ289" s="164">
        <v>3450.8935267931838</v>
      </c>
      <c r="BK289" s="171">
        <v>0</v>
      </c>
      <c r="BL289" s="172">
        <f t="shared" si="99"/>
        <v>-2232.9369999999999</v>
      </c>
      <c r="BM289" s="171">
        <f t="shared" si="100"/>
        <v>10396.887876953891</v>
      </c>
      <c r="BN289" s="171"/>
      <c r="BO289" s="164">
        <v>-191.61303444935848</v>
      </c>
      <c r="BP289" s="173">
        <f t="shared" si="101"/>
        <v>4132.9523128940027</v>
      </c>
      <c r="BQ289" s="173">
        <v>3119.4983475974805</v>
      </c>
      <c r="BR289" s="164">
        <v>3546.1019660443217</v>
      </c>
      <c r="BS289" s="171">
        <v>0</v>
      </c>
      <c r="BT289" s="172">
        <f t="shared" si="102"/>
        <v>-2232.9369999999999</v>
      </c>
      <c r="BU289" s="171">
        <f t="shared" si="103"/>
        <v>8374.0025920864464</v>
      </c>
      <c r="BV289" s="171"/>
      <c r="BW289" s="164">
        <v>-1227.5260798392378</v>
      </c>
      <c r="BX289" s="173">
        <f t="shared" si="104"/>
        <v>4132.9523128940027</v>
      </c>
      <c r="BY289" s="173">
        <v>2790.6757749110798</v>
      </c>
      <c r="BZ289" s="164">
        <v>3655.2361179622503</v>
      </c>
      <c r="CA289" s="171">
        <v>0</v>
      </c>
      <c r="CB289" s="172">
        <f t="shared" si="105"/>
        <v>-2232.9369999999999</v>
      </c>
      <c r="CC289" s="171">
        <f t="shared" si="106"/>
        <v>7118.4011259280942</v>
      </c>
      <c r="CD289" s="213">
        <v>20278</v>
      </c>
      <c r="CE289" s="210">
        <f t="shared" si="107"/>
        <v>2891.5716005013346</v>
      </c>
      <c r="CF289" s="164">
        <f t="shared" si="108"/>
        <v>2745.3869699855559</v>
      </c>
      <c r="CG289" s="164">
        <f t="shared" si="109"/>
        <v>2914.0243305158974</v>
      </c>
      <c r="CH289" s="164">
        <f t="shared" si="110"/>
        <v>512.71761894436781</v>
      </c>
      <c r="CI289" s="164">
        <f t="shared" si="111"/>
        <v>412.95998580167901</v>
      </c>
      <c r="CJ289" s="164">
        <f t="shared" si="112"/>
        <v>351.0405920666779</v>
      </c>
      <c r="CK289" s="210">
        <f t="shared" si="113"/>
        <v>-146.18463051577874</v>
      </c>
      <c r="CL289" s="164">
        <f t="shared" si="114"/>
        <v>168.63736053034154</v>
      </c>
      <c r="CM289" s="164">
        <f t="shared" si="115"/>
        <v>-2401.3067115715294</v>
      </c>
      <c r="CN289" s="164">
        <f t="shared" si="116"/>
        <v>-99.757633142688803</v>
      </c>
      <c r="CO289" s="164">
        <f t="shared" si="117"/>
        <v>-61.919393735001108</v>
      </c>
    </row>
    <row r="290" spans="1:93" ht="14.4" x14ac:dyDescent="0.3">
      <c r="A290" s="167">
        <v>918</v>
      </c>
      <c r="B290" s="166" t="s">
        <v>363</v>
      </c>
      <c r="C290" s="171"/>
      <c r="D290" s="171"/>
      <c r="E290" s="171"/>
      <c r="F290" s="171"/>
      <c r="G290" s="171"/>
      <c r="H290" s="171">
        <v>5376</v>
      </c>
      <c r="I290" s="171"/>
      <c r="J290" s="171"/>
      <c r="K290" s="171"/>
      <c r="L290" s="171"/>
      <c r="M290" s="171"/>
      <c r="N290" s="171">
        <v>5719</v>
      </c>
      <c r="O290" s="171"/>
      <c r="P290" s="171"/>
      <c r="Q290" s="171"/>
      <c r="R290" s="171"/>
      <c r="S290" s="171"/>
      <c r="T290" s="171">
        <v>5239</v>
      </c>
      <c r="U290" s="171"/>
      <c r="V290" s="171"/>
      <c r="W290" s="171"/>
      <c r="X290" s="171"/>
      <c r="Y290" s="171"/>
      <c r="Z290" s="171">
        <v>5301</v>
      </c>
      <c r="AA290" s="171"/>
      <c r="AB290" s="171"/>
      <c r="AC290" s="171"/>
      <c r="AD290" s="171"/>
      <c r="AE290" s="171"/>
      <c r="AF290" s="171">
        <v>5960</v>
      </c>
      <c r="AG290" s="171"/>
      <c r="AH290" s="175">
        <v>5474.7182901186161</v>
      </c>
      <c r="AI290" s="173"/>
      <c r="AJ290" s="172">
        <v>41.803595525662956</v>
      </c>
      <c r="AK290" s="173">
        <v>1359.8439893814436</v>
      </c>
      <c r="AL290" s="171">
        <v>320</v>
      </c>
      <c r="AM290" s="172">
        <v>-491.209</v>
      </c>
      <c r="AN290" s="171">
        <f t="shared" si="95"/>
        <v>6705.1568750257229</v>
      </c>
      <c r="AP290" s="171"/>
      <c r="AQ290" s="175">
        <v>5117.4347053606061</v>
      </c>
      <c r="AR290" s="173"/>
      <c r="AS290" s="172">
        <v>-32.188563001409719</v>
      </c>
      <c r="AT290" s="174">
        <v>1452.5708352010536</v>
      </c>
      <c r="AU290" s="171">
        <v>0</v>
      </c>
      <c r="AV290" s="172">
        <v>-563.57100000000003</v>
      </c>
      <c r="AW290" s="171">
        <f t="shared" si="96"/>
        <v>5974.2459775602501</v>
      </c>
      <c r="AX290" s="171"/>
      <c r="AY290" s="164">
        <v>5265.9186770487886</v>
      </c>
      <c r="AZ290" s="173"/>
      <c r="BA290" s="164">
        <v>-9.8693337803651389</v>
      </c>
      <c r="BB290" s="164">
        <v>1572.7989493032876</v>
      </c>
      <c r="BC290" s="171">
        <v>0</v>
      </c>
      <c r="BD290" s="172">
        <f t="shared" si="97"/>
        <v>-563.57100000000003</v>
      </c>
      <c r="BE290" s="171">
        <f t="shared" si="98"/>
        <v>6265.2772925717109</v>
      </c>
      <c r="BF290" s="171"/>
      <c r="BG290" s="164">
        <v>1033.5791905217093</v>
      </c>
      <c r="BH290" s="173">
        <v>-153.46337669188915</v>
      </c>
      <c r="BI290" s="173">
        <v>-77.678393093668078</v>
      </c>
      <c r="BJ290" s="164">
        <v>496.61667261195043</v>
      </c>
      <c r="BK290" s="171">
        <v>0</v>
      </c>
      <c r="BL290" s="172">
        <f t="shared" si="99"/>
        <v>-563.57100000000003</v>
      </c>
      <c r="BM290" s="171">
        <f t="shared" si="100"/>
        <v>735.48309334810244</v>
      </c>
      <c r="BN290" s="171"/>
      <c r="BO290" s="164">
        <v>1038.4165793036022</v>
      </c>
      <c r="BP290" s="173">
        <f t="shared" si="101"/>
        <v>-153.46337669188915</v>
      </c>
      <c r="BQ290" s="173">
        <v>-45.966679598394023</v>
      </c>
      <c r="BR290" s="164">
        <v>510.25396676192645</v>
      </c>
      <c r="BS290" s="171">
        <v>0</v>
      </c>
      <c r="BT290" s="172">
        <f t="shared" si="102"/>
        <v>-563.57100000000003</v>
      </c>
      <c r="BU290" s="171">
        <f t="shared" si="103"/>
        <v>785.66948977524555</v>
      </c>
      <c r="BV290" s="171"/>
      <c r="BW290" s="164">
        <v>1043.6565199528602</v>
      </c>
      <c r="BX290" s="173">
        <f t="shared" si="104"/>
        <v>-153.46337669188915</v>
      </c>
      <c r="BY290" s="173">
        <v>-14.373132729730044</v>
      </c>
      <c r="BZ290" s="164">
        <v>525.60455089315076</v>
      </c>
      <c r="CA290" s="171">
        <v>0</v>
      </c>
      <c r="CB290" s="172">
        <f t="shared" si="105"/>
        <v>-563.57100000000003</v>
      </c>
      <c r="CC290" s="171">
        <f t="shared" si="106"/>
        <v>837.85356142439184</v>
      </c>
      <c r="CD290" s="213">
        <v>2292</v>
      </c>
      <c r="CE290" s="210">
        <f t="shared" si="107"/>
        <v>2925.4611147581691</v>
      </c>
      <c r="CF290" s="164">
        <f t="shared" si="108"/>
        <v>2606.5645626353621</v>
      </c>
      <c r="CG290" s="164">
        <f t="shared" si="109"/>
        <v>2733.5415761656677</v>
      </c>
      <c r="CH290" s="164">
        <f t="shared" si="110"/>
        <v>320.8914019843379</v>
      </c>
      <c r="CI290" s="164">
        <f t="shared" si="111"/>
        <v>342.78773550403383</v>
      </c>
      <c r="CJ290" s="164">
        <f t="shared" si="112"/>
        <v>365.55565507172417</v>
      </c>
      <c r="CK290" s="210">
        <f t="shared" si="113"/>
        <v>-318.89655212280695</v>
      </c>
      <c r="CL290" s="164">
        <f t="shared" si="114"/>
        <v>126.97701353030561</v>
      </c>
      <c r="CM290" s="164">
        <f t="shared" si="115"/>
        <v>-2412.6501741813299</v>
      </c>
      <c r="CN290" s="164">
        <f t="shared" si="116"/>
        <v>21.896333519695929</v>
      </c>
      <c r="CO290" s="164">
        <f t="shared" si="117"/>
        <v>22.767919567690342</v>
      </c>
    </row>
    <row r="291" spans="1:93" ht="14.4" x14ac:dyDescent="0.3">
      <c r="A291" s="167">
        <v>921</v>
      </c>
      <c r="B291" s="166" t="s">
        <v>362</v>
      </c>
      <c r="C291" s="171"/>
      <c r="D291" s="171"/>
      <c r="E291" s="171"/>
      <c r="F291" s="171"/>
      <c r="G291" s="171"/>
      <c r="H291" s="171">
        <v>10213</v>
      </c>
      <c r="I291" s="171"/>
      <c r="J291" s="171"/>
      <c r="K291" s="171"/>
      <c r="L291" s="171"/>
      <c r="M291" s="171"/>
      <c r="N291" s="171">
        <v>10247</v>
      </c>
      <c r="O291" s="171"/>
      <c r="P291" s="171"/>
      <c r="Q291" s="171"/>
      <c r="R291" s="171"/>
      <c r="S291" s="171"/>
      <c r="T291" s="171">
        <v>10270</v>
      </c>
      <c r="U291" s="171"/>
      <c r="V291" s="171"/>
      <c r="W291" s="171"/>
      <c r="X291" s="171"/>
      <c r="Y291" s="171"/>
      <c r="Z291" s="171">
        <v>9854</v>
      </c>
      <c r="AA291" s="171"/>
      <c r="AB291" s="171"/>
      <c r="AC291" s="171"/>
      <c r="AD291" s="171"/>
      <c r="AE291" s="171"/>
      <c r="AF291" s="171">
        <v>9630</v>
      </c>
      <c r="AG291" s="171"/>
      <c r="AH291" s="175">
        <v>9130.4834001570271</v>
      </c>
      <c r="AI291" s="173"/>
      <c r="AJ291" s="172">
        <v>29.843756955585043</v>
      </c>
      <c r="AK291" s="173">
        <v>1372.4442129413242</v>
      </c>
      <c r="AL291" s="171">
        <v>280</v>
      </c>
      <c r="AM291" s="172">
        <v>141.017</v>
      </c>
      <c r="AN291" s="171">
        <f t="shared" si="95"/>
        <v>10953.788370053935</v>
      </c>
      <c r="AP291" s="171"/>
      <c r="AQ291" s="175">
        <v>9148.8003036603805</v>
      </c>
      <c r="AR291" s="173"/>
      <c r="AS291" s="172">
        <v>-22.960496577593364</v>
      </c>
      <c r="AT291" s="174">
        <v>1453.6776361130467</v>
      </c>
      <c r="AU291" s="171">
        <v>0</v>
      </c>
      <c r="AV291" s="172">
        <v>116.42700000000001</v>
      </c>
      <c r="AW291" s="171">
        <f t="shared" si="96"/>
        <v>10695.944443195835</v>
      </c>
      <c r="AX291" s="171"/>
      <c r="AY291" s="164">
        <v>9542.496762847959</v>
      </c>
      <c r="AZ291" s="173"/>
      <c r="BA291" s="164">
        <v>-7.0321365949227319</v>
      </c>
      <c r="BB291" s="164">
        <v>1566.2154572823295</v>
      </c>
      <c r="BC291" s="171">
        <v>0</v>
      </c>
      <c r="BD291" s="172">
        <f t="shared" si="97"/>
        <v>116.42700000000001</v>
      </c>
      <c r="BE291" s="171">
        <f t="shared" si="98"/>
        <v>11218.107083535366</v>
      </c>
      <c r="BF291" s="171"/>
      <c r="BG291" s="164">
        <v>1234.7578655436073</v>
      </c>
      <c r="BH291" s="173">
        <v>1004.659170745056</v>
      </c>
      <c r="BI291" s="173">
        <v>292.81122108164692</v>
      </c>
      <c r="BJ291" s="164">
        <v>501.36637797838262</v>
      </c>
      <c r="BK291" s="171">
        <v>0</v>
      </c>
      <c r="BL291" s="172">
        <f t="shared" si="99"/>
        <v>116.42700000000001</v>
      </c>
      <c r="BM291" s="171">
        <f t="shared" si="100"/>
        <v>3150.0216353486935</v>
      </c>
      <c r="BN291" s="171"/>
      <c r="BO291" s="164">
        <v>1149.9450303461106</v>
      </c>
      <c r="BP291" s="173">
        <f t="shared" si="101"/>
        <v>1004.659170745056</v>
      </c>
      <c r="BQ291" s="173">
        <v>260.93547021457897</v>
      </c>
      <c r="BR291" s="164">
        <v>513.5273590829047</v>
      </c>
      <c r="BS291" s="171">
        <v>0</v>
      </c>
      <c r="BT291" s="172">
        <f t="shared" si="102"/>
        <v>116.42700000000001</v>
      </c>
      <c r="BU291" s="171">
        <f t="shared" si="103"/>
        <v>3045.4940303886501</v>
      </c>
      <c r="BV291" s="171"/>
      <c r="BW291" s="164">
        <v>976.22140894595611</v>
      </c>
      <c r="BX291" s="173">
        <f t="shared" si="104"/>
        <v>1004.659170745056</v>
      </c>
      <c r="BY291" s="173">
        <v>228.95805067924101</v>
      </c>
      <c r="BZ291" s="164">
        <v>526.99424368305415</v>
      </c>
      <c r="CA291" s="171">
        <v>0</v>
      </c>
      <c r="CB291" s="172">
        <f t="shared" si="105"/>
        <v>116.42700000000001</v>
      </c>
      <c r="CC291" s="171">
        <f t="shared" si="106"/>
        <v>2853.2598740533076</v>
      </c>
      <c r="CD291" s="213">
        <v>1972</v>
      </c>
      <c r="CE291" s="210">
        <f t="shared" si="107"/>
        <v>5554.6594168630509</v>
      </c>
      <c r="CF291" s="164">
        <f t="shared" si="108"/>
        <v>5423.9069184563059</v>
      </c>
      <c r="CG291" s="164">
        <f t="shared" si="109"/>
        <v>5688.6952756264536</v>
      </c>
      <c r="CH291" s="164">
        <f t="shared" si="110"/>
        <v>1597.3740544364571</v>
      </c>
      <c r="CI291" s="164">
        <f t="shared" si="111"/>
        <v>1544.368169568281</v>
      </c>
      <c r="CJ291" s="164">
        <f t="shared" si="112"/>
        <v>1446.8863458688174</v>
      </c>
      <c r="CK291" s="210">
        <f t="shared" si="113"/>
        <v>-130.75249840674496</v>
      </c>
      <c r="CL291" s="164">
        <f t="shared" si="114"/>
        <v>264.78835717014772</v>
      </c>
      <c r="CM291" s="164">
        <f t="shared" si="115"/>
        <v>-4091.3212211899963</v>
      </c>
      <c r="CN291" s="164">
        <f t="shared" si="116"/>
        <v>-53.005884868176054</v>
      </c>
      <c r="CO291" s="164">
        <f t="shared" si="117"/>
        <v>-97.481823699463575</v>
      </c>
    </row>
    <row r="292" spans="1:93" ht="14.4" x14ac:dyDescent="0.3">
      <c r="A292" s="167">
        <v>922</v>
      </c>
      <c r="B292" s="166" t="s">
        <v>361</v>
      </c>
      <c r="C292" s="171"/>
      <c r="D292" s="171"/>
      <c r="E292" s="171"/>
      <c r="F292" s="171"/>
      <c r="G292" s="171"/>
      <c r="H292" s="171">
        <v>8140</v>
      </c>
      <c r="I292" s="171"/>
      <c r="J292" s="171"/>
      <c r="K292" s="171"/>
      <c r="L292" s="171"/>
      <c r="M292" s="171"/>
      <c r="N292" s="171">
        <v>8517</v>
      </c>
      <c r="O292" s="171"/>
      <c r="P292" s="171"/>
      <c r="Q292" s="171"/>
      <c r="R292" s="171"/>
      <c r="S292" s="171"/>
      <c r="T292" s="171">
        <v>7765</v>
      </c>
      <c r="U292" s="171"/>
      <c r="V292" s="171"/>
      <c r="W292" s="171"/>
      <c r="X292" s="171"/>
      <c r="Y292" s="171"/>
      <c r="Z292" s="171">
        <v>7554</v>
      </c>
      <c r="AA292" s="171"/>
      <c r="AB292" s="171"/>
      <c r="AC292" s="171"/>
      <c r="AD292" s="171"/>
      <c r="AE292" s="171"/>
      <c r="AF292" s="171">
        <v>8515</v>
      </c>
      <c r="AG292" s="171"/>
      <c r="AH292" s="175">
        <v>8081.0695829193664</v>
      </c>
      <c r="AI292" s="173"/>
      <c r="AJ292" s="172">
        <v>83.623577355762677</v>
      </c>
      <c r="AK292" s="173">
        <v>1908.1186842670947</v>
      </c>
      <c r="AL292" s="171">
        <v>0</v>
      </c>
      <c r="AM292" s="172">
        <v>-922.92499999999995</v>
      </c>
      <c r="AN292" s="171">
        <f t="shared" si="95"/>
        <v>9149.8868445422249</v>
      </c>
      <c r="AP292" s="171"/>
      <c r="AQ292" s="175">
        <v>6930.9105512447195</v>
      </c>
      <c r="AR292" s="173"/>
      <c r="AS292" s="172">
        <v>-65.221884519511349</v>
      </c>
      <c r="AT292" s="174">
        <v>2046.848531542812</v>
      </c>
      <c r="AU292" s="171">
        <v>0</v>
      </c>
      <c r="AV292" s="172">
        <v>-1022.138</v>
      </c>
      <c r="AW292" s="171">
        <f t="shared" si="96"/>
        <v>7890.3991982680209</v>
      </c>
      <c r="AX292" s="171"/>
      <c r="AY292" s="164">
        <v>6529.1935949058561</v>
      </c>
      <c r="AZ292" s="173"/>
      <c r="BA292" s="164">
        <v>-20.198958632872923</v>
      </c>
      <c r="BB292" s="164">
        <v>2224.8964895212257</v>
      </c>
      <c r="BC292" s="171">
        <v>0</v>
      </c>
      <c r="BD292" s="172">
        <f t="shared" si="97"/>
        <v>-1022.138</v>
      </c>
      <c r="BE292" s="171">
        <f t="shared" si="98"/>
        <v>7711.7531257942092</v>
      </c>
      <c r="BF292" s="171"/>
      <c r="BG292" s="164">
        <v>4004.886729106131</v>
      </c>
      <c r="BH292" s="173">
        <v>-1035.5611317859948</v>
      </c>
      <c r="BI292" s="173">
        <v>-813.41845471239549</v>
      </c>
      <c r="BJ292" s="164">
        <v>700.34250706596538</v>
      </c>
      <c r="BK292" s="171">
        <v>0</v>
      </c>
      <c r="BL292" s="172">
        <f t="shared" si="99"/>
        <v>-1022.138</v>
      </c>
      <c r="BM292" s="171">
        <f t="shared" si="100"/>
        <v>1834.1116496737063</v>
      </c>
      <c r="BN292" s="171"/>
      <c r="BO292" s="164">
        <v>3811.6307153327898</v>
      </c>
      <c r="BP292" s="173">
        <f t="shared" si="101"/>
        <v>-1035.5611317859948</v>
      </c>
      <c r="BQ292" s="173">
        <v>-752.99740199256041</v>
      </c>
      <c r="BR292" s="164">
        <v>721.1141763752978</v>
      </c>
      <c r="BS292" s="171">
        <v>0</v>
      </c>
      <c r="BT292" s="172">
        <f t="shared" si="102"/>
        <v>-1022.138</v>
      </c>
      <c r="BU292" s="171">
        <f t="shared" si="103"/>
        <v>1722.0483579295324</v>
      </c>
      <c r="BV292" s="171"/>
      <c r="BW292" s="164">
        <v>3979.2343437124296</v>
      </c>
      <c r="BX292" s="173">
        <f t="shared" si="104"/>
        <v>-1035.5611317859948</v>
      </c>
      <c r="BY292" s="173">
        <v>-692.80149484794606</v>
      </c>
      <c r="BZ292" s="164">
        <v>744.36687870255901</v>
      </c>
      <c r="CA292" s="171">
        <v>0</v>
      </c>
      <c r="CB292" s="172">
        <f t="shared" si="105"/>
        <v>-1022.138</v>
      </c>
      <c r="CC292" s="171">
        <f t="shared" si="106"/>
        <v>1973.1005957810476</v>
      </c>
      <c r="CD292" s="213">
        <v>4367</v>
      </c>
      <c r="CE292" s="210">
        <f t="shared" si="107"/>
        <v>2095.2339923384993</v>
      </c>
      <c r="CF292" s="164">
        <f t="shared" si="108"/>
        <v>1806.8237229832885</v>
      </c>
      <c r="CG292" s="164">
        <f t="shared" si="109"/>
        <v>1765.9155314390221</v>
      </c>
      <c r="CH292" s="164">
        <f t="shared" si="110"/>
        <v>419.99350805443243</v>
      </c>
      <c r="CI292" s="164">
        <f t="shared" si="111"/>
        <v>394.33211768480248</v>
      </c>
      <c r="CJ292" s="164">
        <f t="shared" si="112"/>
        <v>451.82060814770955</v>
      </c>
      <c r="CK292" s="210">
        <f t="shared" si="113"/>
        <v>-288.41026935521086</v>
      </c>
      <c r="CL292" s="164">
        <f t="shared" si="114"/>
        <v>-40.908191544266401</v>
      </c>
      <c r="CM292" s="164">
        <f t="shared" si="115"/>
        <v>-1345.9220233845897</v>
      </c>
      <c r="CN292" s="164">
        <f t="shared" si="116"/>
        <v>-25.661390369629942</v>
      </c>
      <c r="CO292" s="164">
        <f t="shared" si="117"/>
        <v>57.488490462907066</v>
      </c>
    </row>
    <row r="293" spans="1:93" ht="14.4" x14ac:dyDescent="0.3">
      <c r="A293" s="167">
        <v>924</v>
      </c>
      <c r="B293" s="166" t="s">
        <v>360</v>
      </c>
      <c r="C293" s="171"/>
      <c r="D293" s="171"/>
      <c r="E293" s="171"/>
      <c r="F293" s="171"/>
      <c r="G293" s="171"/>
      <c r="H293" s="171">
        <v>9621</v>
      </c>
      <c r="I293" s="171"/>
      <c r="J293" s="171"/>
      <c r="K293" s="171"/>
      <c r="L293" s="171"/>
      <c r="M293" s="171"/>
      <c r="N293" s="171">
        <v>9883</v>
      </c>
      <c r="O293" s="171"/>
      <c r="P293" s="171"/>
      <c r="Q293" s="171"/>
      <c r="R293" s="171"/>
      <c r="S293" s="171"/>
      <c r="T293" s="171">
        <v>9768</v>
      </c>
      <c r="U293" s="171"/>
      <c r="V293" s="171"/>
      <c r="W293" s="171"/>
      <c r="X293" s="171"/>
      <c r="Y293" s="171"/>
      <c r="Z293" s="171">
        <v>9525</v>
      </c>
      <c r="AA293" s="171"/>
      <c r="AB293" s="171"/>
      <c r="AC293" s="171"/>
      <c r="AD293" s="171"/>
      <c r="AE293" s="171"/>
      <c r="AF293" s="171">
        <v>9816</v>
      </c>
      <c r="AG293" s="171"/>
      <c r="AH293" s="175">
        <v>9726.9133247256541</v>
      </c>
      <c r="AI293" s="173"/>
      <c r="AJ293" s="172">
        <v>51.303099962313823</v>
      </c>
      <c r="AK293" s="173">
        <v>1943.6566182518866</v>
      </c>
      <c r="AL293" s="171">
        <v>0</v>
      </c>
      <c r="AM293" s="172">
        <v>-175.12700000000001</v>
      </c>
      <c r="AN293" s="171">
        <f t="shared" si="95"/>
        <v>11546.746042939854</v>
      </c>
      <c r="AP293" s="171"/>
      <c r="AQ293" s="175">
        <v>9301.464319753306</v>
      </c>
      <c r="AR293" s="173"/>
      <c r="AS293" s="172">
        <v>-39.782018061990513</v>
      </c>
      <c r="AT293" s="174">
        <v>2076.3398010919009</v>
      </c>
      <c r="AU293" s="171">
        <v>0</v>
      </c>
      <c r="AV293" s="172">
        <v>-283.68799999999999</v>
      </c>
      <c r="AW293" s="171">
        <f t="shared" si="96"/>
        <v>11054.334102783216</v>
      </c>
      <c r="AX293" s="171"/>
      <c r="AY293" s="164">
        <v>9692.3755207656759</v>
      </c>
      <c r="AZ293" s="173"/>
      <c r="BA293" s="164">
        <v>-12.278047262191107</v>
      </c>
      <c r="BB293" s="164">
        <v>2245.4930960649381</v>
      </c>
      <c r="BC293" s="171">
        <v>0</v>
      </c>
      <c r="BD293" s="172">
        <f t="shared" si="97"/>
        <v>-283.68799999999999</v>
      </c>
      <c r="BE293" s="171">
        <f t="shared" si="98"/>
        <v>11641.902569568423</v>
      </c>
      <c r="BF293" s="171"/>
      <c r="BG293" s="164">
        <v>2735.7287701468304</v>
      </c>
      <c r="BH293" s="173">
        <v>-343.54113305839036</v>
      </c>
      <c r="BI293" s="173">
        <v>-442.37016704864658</v>
      </c>
      <c r="BJ293" s="164">
        <v>712.95226331729577</v>
      </c>
      <c r="BK293" s="171">
        <v>0</v>
      </c>
      <c r="BL293" s="172">
        <f t="shared" si="99"/>
        <v>-283.68799999999999</v>
      </c>
      <c r="BM293" s="171">
        <f t="shared" si="100"/>
        <v>2379.0817333570894</v>
      </c>
      <c r="BN293" s="171"/>
      <c r="BO293" s="164">
        <v>2639.8567784329093</v>
      </c>
      <c r="BP293" s="173">
        <f t="shared" si="101"/>
        <v>-343.54113305839036</v>
      </c>
      <c r="BQ293" s="173">
        <v>-399.96335995309039</v>
      </c>
      <c r="BR293" s="164">
        <v>732.78100772943117</v>
      </c>
      <c r="BS293" s="171">
        <v>0</v>
      </c>
      <c r="BT293" s="172">
        <f t="shared" si="102"/>
        <v>-283.68799999999999</v>
      </c>
      <c r="BU293" s="171">
        <f t="shared" si="103"/>
        <v>2345.4452931508599</v>
      </c>
      <c r="BV293" s="171"/>
      <c r="BW293" s="164">
        <v>2625.0249878375794</v>
      </c>
      <c r="BX293" s="173">
        <f t="shared" si="104"/>
        <v>-343.54113305839036</v>
      </c>
      <c r="BY293" s="173">
        <v>-357.71457236475914</v>
      </c>
      <c r="BZ293" s="164">
        <v>754.56513961926294</v>
      </c>
      <c r="CA293" s="171">
        <v>0</v>
      </c>
      <c r="CB293" s="172">
        <f t="shared" si="105"/>
        <v>-283.68799999999999</v>
      </c>
      <c r="CC293" s="171">
        <f t="shared" si="106"/>
        <v>2394.6464220336929</v>
      </c>
      <c r="CD293" s="213">
        <v>3065</v>
      </c>
      <c r="CE293" s="210">
        <f t="shared" si="107"/>
        <v>3767.29071547793</v>
      </c>
      <c r="CF293" s="164">
        <f t="shared" si="108"/>
        <v>3606.6342912832679</v>
      </c>
      <c r="CG293" s="164">
        <f t="shared" si="109"/>
        <v>3798.3368905606603</v>
      </c>
      <c r="CH293" s="164">
        <f t="shared" si="110"/>
        <v>776.20937466789223</v>
      </c>
      <c r="CI293" s="164">
        <f t="shared" si="111"/>
        <v>765.23500592197718</v>
      </c>
      <c r="CJ293" s="164">
        <f t="shared" si="112"/>
        <v>781.287576519965</v>
      </c>
      <c r="CK293" s="210">
        <f t="shared" si="113"/>
        <v>-160.65642419466212</v>
      </c>
      <c r="CL293" s="164">
        <f t="shared" si="114"/>
        <v>191.70259927739244</v>
      </c>
      <c r="CM293" s="164">
        <f t="shared" si="115"/>
        <v>-3022.1275158927683</v>
      </c>
      <c r="CN293" s="164">
        <f t="shared" si="116"/>
        <v>-10.974368745915058</v>
      </c>
      <c r="CO293" s="164">
        <f t="shared" si="117"/>
        <v>16.052570597987824</v>
      </c>
    </row>
    <row r="294" spans="1:93" ht="14.4" x14ac:dyDescent="0.3">
      <c r="A294" s="167">
        <v>925</v>
      </c>
      <c r="B294" s="166" t="s">
        <v>359</v>
      </c>
      <c r="C294" s="171"/>
      <c r="D294" s="171"/>
      <c r="E294" s="171"/>
      <c r="F294" s="171"/>
      <c r="G294" s="171"/>
      <c r="H294" s="171">
        <v>10679</v>
      </c>
      <c r="I294" s="171"/>
      <c r="J294" s="171"/>
      <c r="K294" s="171"/>
      <c r="L294" s="171"/>
      <c r="M294" s="171"/>
      <c r="N294" s="171">
        <v>10717</v>
      </c>
      <c r="O294" s="171"/>
      <c r="P294" s="171"/>
      <c r="Q294" s="171"/>
      <c r="R294" s="171"/>
      <c r="S294" s="171"/>
      <c r="T294" s="171">
        <v>11732</v>
      </c>
      <c r="U294" s="171"/>
      <c r="V294" s="171"/>
      <c r="W294" s="171"/>
      <c r="X294" s="171"/>
      <c r="Y294" s="171"/>
      <c r="Z294" s="171">
        <v>11598</v>
      </c>
      <c r="AA294" s="171"/>
      <c r="AB294" s="171"/>
      <c r="AC294" s="171"/>
      <c r="AD294" s="171"/>
      <c r="AE294" s="171"/>
      <c r="AF294" s="171">
        <v>10529</v>
      </c>
      <c r="AG294" s="171"/>
      <c r="AH294" s="175">
        <v>9818.3744237043175</v>
      </c>
      <c r="AI294" s="173"/>
      <c r="AJ294" s="172">
        <v>63.784269377082225</v>
      </c>
      <c r="AK294" s="173">
        <v>2190.4794955895677</v>
      </c>
      <c r="AL294" s="171">
        <v>0</v>
      </c>
      <c r="AM294" s="172">
        <v>44.72</v>
      </c>
      <c r="AN294" s="171">
        <f t="shared" si="95"/>
        <v>12117.358188670967</v>
      </c>
      <c r="AP294" s="171"/>
      <c r="AQ294" s="175">
        <v>9135.5263036109209</v>
      </c>
      <c r="AR294" s="173"/>
      <c r="AS294" s="172">
        <v>-47.473349733639765</v>
      </c>
      <c r="AT294" s="174">
        <v>2334.9510327371449</v>
      </c>
      <c r="AU294" s="171">
        <v>0</v>
      </c>
      <c r="AV294" s="172">
        <v>50.750999999999998</v>
      </c>
      <c r="AW294" s="171">
        <f t="shared" si="96"/>
        <v>11473.754986614425</v>
      </c>
      <c r="AX294" s="171"/>
      <c r="AY294" s="164">
        <v>8713.7070452034714</v>
      </c>
      <c r="AZ294" s="173"/>
      <c r="BA294" s="164">
        <v>-14.240636592837621</v>
      </c>
      <c r="BB294" s="164">
        <v>2514.238702207444</v>
      </c>
      <c r="BC294" s="171">
        <v>0</v>
      </c>
      <c r="BD294" s="172">
        <f t="shared" si="97"/>
        <v>50.750999999999998</v>
      </c>
      <c r="BE294" s="171">
        <f t="shared" si="98"/>
        <v>11264.456110818077</v>
      </c>
      <c r="BF294" s="171"/>
      <c r="BG294" s="164">
        <v>1481.9640967991493</v>
      </c>
      <c r="BH294" s="173">
        <v>524.17684396625771</v>
      </c>
      <c r="BI294" s="173">
        <v>467.92792529790648</v>
      </c>
      <c r="BJ294" s="164">
        <v>797.03683543488569</v>
      </c>
      <c r="BK294" s="171">
        <v>0</v>
      </c>
      <c r="BL294" s="172">
        <f t="shared" si="99"/>
        <v>50.750999999999998</v>
      </c>
      <c r="BM294" s="171">
        <f t="shared" si="100"/>
        <v>3321.8567014981991</v>
      </c>
      <c r="BN294" s="171"/>
      <c r="BO294" s="164">
        <v>1541.036234501581</v>
      </c>
      <c r="BP294" s="173">
        <f t="shared" si="101"/>
        <v>524.17684396625771</v>
      </c>
      <c r="BQ294" s="173">
        <v>410.99770493593223</v>
      </c>
      <c r="BR294" s="164">
        <v>818.89005360916724</v>
      </c>
      <c r="BS294" s="171">
        <v>0</v>
      </c>
      <c r="BT294" s="172">
        <f t="shared" si="102"/>
        <v>50.750999999999998</v>
      </c>
      <c r="BU294" s="171">
        <f t="shared" si="103"/>
        <v>3345.8518370129386</v>
      </c>
      <c r="BV294" s="171"/>
      <c r="BW294" s="164">
        <v>1666.2797606193119</v>
      </c>
      <c r="BX294" s="173">
        <f t="shared" si="104"/>
        <v>524.17684396625771</v>
      </c>
      <c r="BY294" s="173">
        <v>353.88590391997872</v>
      </c>
      <c r="BZ294" s="164">
        <v>842.48907208313983</v>
      </c>
      <c r="CA294" s="171">
        <v>0</v>
      </c>
      <c r="CB294" s="172">
        <f t="shared" si="105"/>
        <v>50.750999999999998</v>
      </c>
      <c r="CC294" s="171">
        <f t="shared" si="106"/>
        <v>3437.5825805886884</v>
      </c>
      <c r="CD294" s="213">
        <v>3522</v>
      </c>
      <c r="CE294" s="210">
        <f t="shared" si="107"/>
        <v>3440.4764874136758</v>
      </c>
      <c r="CF294" s="164">
        <f t="shared" si="108"/>
        <v>3257.738497051228</v>
      </c>
      <c r="CG294" s="164">
        <f t="shared" si="109"/>
        <v>3198.3123540085398</v>
      </c>
      <c r="CH294" s="164">
        <f t="shared" si="110"/>
        <v>943.17339622322527</v>
      </c>
      <c r="CI294" s="164">
        <f t="shared" si="111"/>
        <v>949.98632510304901</v>
      </c>
      <c r="CJ294" s="164">
        <f t="shared" si="112"/>
        <v>976.03139710070661</v>
      </c>
      <c r="CK294" s="210">
        <f t="shared" si="113"/>
        <v>-182.73799036244782</v>
      </c>
      <c r="CL294" s="164">
        <f t="shared" si="114"/>
        <v>-59.426143042688182</v>
      </c>
      <c r="CM294" s="164">
        <f t="shared" si="115"/>
        <v>-2255.1389577853147</v>
      </c>
      <c r="CN294" s="164">
        <f t="shared" si="116"/>
        <v>6.812928879823744</v>
      </c>
      <c r="CO294" s="164">
        <f t="shared" si="117"/>
        <v>26.045071997657601</v>
      </c>
    </row>
    <row r="295" spans="1:93" ht="14.4" x14ac:dyDescent="0.3">
      <c r="A295" s="167">
        <v>927</v>
      </c>
      <c r="B295" s="166" t="s">
        <v>358</v>
      </c>
      <c r="C295" s="171"/>
      <c r="D295" s="171"/>
      <c r="E295" s="171"/>
      <c r="F295" s="171"/>
      <c r="G295" s="171"/>
      <c r="H295" s="171">
        <v>22827</v>
      </c>
      <c r="I295" s="171"/>
      <c r="J295" s="171"/>
      <c r="K295" s="171"/>
      <c r="L295" s="171"/>
      <c r="M295" s="171"/>
      <c r="N295" s="171">
        <v>25635</v>
      </c>
      <c r="O295" s="171"/>
      <c r="P295" s="171"/>
      <c r="Q295" s="171"/>
      <c r="R295" s="171"/>
      <c r="S295" s="171"/>
      <c r="T295" s="171">
        <v>24043</v>
      </c>
      <c r="U295" s="171"/>
      <c r="V295" s="171"/>
      <c r="W295" s="171"/>
      <c r="X295" s="171"/>
      <c r="Y295" s="171"/>
      <c r="Z295" s="171">
        <v>22865</v>
      </c>
      <c r="AA295" s="171"/>
      <c r="AB295" s="171"/>
      <c r="AC295" s="171"/>
      <c r="AD295" s="171"/>
      <c r="AE295" s="171"/>
      <c r="AF295" s="171">
        <v>24413</v>
      </c>
      <c r="AG295" s="171"/>
      <c r="AH295" s="175">
        <v>29783.939778642227</v>
      </c>
      <c r="AI295" s="173"/>
      <c r="AJ295" s="172">
        <v>631.60189009699195</v>
      </c>
      <c r="AK295" s="173">
        <v>10356.181773523118</v>
      </c>
      <c r="AL295" s="171">
        <v>2000</v>
      </c>
      <c r="AM295" s="172">
        <v>-2662.384</v>
      </c>
      <c r="AN295" s="171">
        <f t="shared" si="95"/>
        <v>40109.339442262339</v>
      </c>
      <c r="AP295" s="171"/>
      <c r="AQ295" s="175">
        <v>25027.464733649194</v>
      </c>
      <c r="AR295" s="173"/>
      <c r="AS295" s="172">
        <v>-492.77547457839597</v>
      </c>
      <c r="AT295" s="174">
        <v>11248.419789563388</v>
      </c>
      <c r="AU295" s="171">
        <v>0</v>
      </c>
      <c r="AV295" s="172">
        <v>-3203.2240000000002</v>
      </c>
      <c r="AW295" s="171">
        <f t="shared" si="96"/>
        <v>32579.885048634183</v>
      </c>
      <c r="AX295" s="171"/>
      <c r="AY295" s="164">
        <v>25790.335687275725</v>
      </c>
      <c r="AZ295" s="173"/>
      <c r="BA295" s="164">
        <v>-152.85070251539634</v>
      </c>
      <c r="BB295" s="164">
        <v>12359.567527937066</v>
      </c>
      <c r="BC295" s="171">
        <v>0</v>
      </c>
      <c r="BD295" s="172">
        <f t="shared" si="97"/>
        <v>-3203.2240000000002</v>
      </c>
      <c r="BE295" s="171">
        <f t="shared" si="98"/>
        <v>34793.828512697393</v>
      </c>
      <c r="BF295" s="171"/>
      <c r="BG295" s="164">
        <v>16870.535287308463</v>
      </c>
      <c r="BH295" s="173">
        <v>-2300.0065885927829</v>
      </c>
      <c r="BI295" s="173">
        <v>-452.76228555694627</v>
      </c>
      <c r="BJ295" s="164">
        <v>3907.2534844968618</v>
      </c>
      <c r="BK295" s="171">
        <v>0</v>
      </c>
      <c r="BL295" s="172">
        <f t="shared" si="99"/>
        <v>-3203.2240000000002</v>
      </c>
      <c r="BM295" s="171">
        <f t="shared" si="100"/>
        <v>14821.795897655595</v>
      </c>
      <c r="BN295" s="171"/>
      <c r="BO295" s="164">
        <v>16016.916083484251</v>
      </c>
      <c r="BP295" s="173">
        <f t="shared" si="101"/>
        <v>-2300.0065885927829</v>
      </c>
      <c r="BQ295" s="173">
        <v>-49.309595538538119</v>
      </c>
      <c r="BR295" s="164">
        <v>4039.6837158847879</v>
      </c>
      <c r="BS295" s="171">
        <v>0</v>
      </c>
      <c r="BT295" s="172">
        <f t="shared" si="102"/>
        <v>-3203.2240000000002</v>
      </c>
      <c r="BU295" s="171">
        <f t="shared" si="103"/>
        <v>14504.059615237717</v>
      </c>
      <c r="BV295" s="171"/>
      <c r="BW295" s="164">
        <v>16577.018816651642</v>
      </c>
      <c r="BX295" s="173">
        <f t="shared" si="104"/>
        <v>-2300.0065885927829</v>
      </c>
      <c r="BY295" s="173">
        <v>50.269624309876136</v>
      </c>
      <c r="BZ295" s="164">
        <v>4188.900841949755</v>
      </c>
      <c r="CA295" s="171">
        <v>0</v>
      </c>
      <c r="CB295" s="172">
        <f t="shared" si="105"/>
        <v>-3203.2240000000002</v>
      </c>
      <c r="CC295" s="171">
        <f t="shared" si="106"/>
        <v>15312.95869431849</v>
      </c>
      <c r="CD295" s="213">
        <v>29160</v>
      </c>
      <c r="CE295" s="210">
        <f t="shared" si="107"/>
        <v>1375.4917504205191</v>
      </c>
      <c r="CF295" s="164">
        <f t="shared" si="108"/>
        <v>1117.2800085265494</v>
      </c>
      <c r="CG295" s="164">
        <f t="shared" si="109"/>
        <v>1193.2039956343413</v>
      </c>
      <c r="CH295" s="164">
        <f t="shared" si="110"/>
        <v>508.29204038599437</v>
      </c>
      <c r="CI295" s="164">
        <f t="shared" si="111"/>
        <v>497.3957344045856</v>
      </c>
      <c r="CJ295" s="164">
        <f t="shared" si="112"/>
        <v>525.135757692678</v>
      </c>
      <c r="CK295" s="210">
        <f t="shared" si="113"/>
        <v>-258.2117418939697</v>
      </c>
      <c r="CL295" s="164">
        <f t="shared" si="114"/>
        <v>75.923987107791845</v>
      </c>
      <c r="CM295" s="164">
        <f t="shared" si="115"/>
        <v>-684.91195524834689</v>
      </c>
      <c r="CN295" s="164">
        <f t="shared" si="116"/>
        <v>-10.896305981408773</v>
      </c>
      <c r="CO295" s="164">
        <f t="shared" si="117"/>
        <v>27.740023288092402</v>
      </c>
    </row>
    <row r="296" spans="1:93" ht="14.4" x14ac:dyDescent="0.3">
      <c r="A296" s="167">
        <v>931</v>
      </c>
      <c r="B296" s="166" t="s">
        <v>357</v>
      </c>
      <c r="C296" s="171"/>
      <c r="D296" s="171"/>
      <c r="E296" s="171"/>
      <c r="F296" s="171"/>
      <c r="G296" s="171"/>
      <c r="H296" s="171">
        <v>22517</v>
      </c>
      <c r="I296" s="171"/>
      <c r="J296" s="171"/>
      <c r="K296" s="171"/>
      <c r="L296" s="171"/>
      <c r="M296" s="171"/>
      <c r="N296" s="171">
        <v>23435</v>
      </c>
      <c r="O296" s="171"/>
      <c r="P296" s="171"/>
      <c r="Q296" s="171"/>
      <c r="R296" s="171"/>
      <c r="S296" s="171"/>
      <c r="T296" s="171">
        <v>23922</v>
      </c>
      <c r="U296" s="171"/>
      <c r="V296" s="171"/>
      <c r="W296" s="171"/>
      <c r="X296" s="171"/>
      <c r="Y296" s="171"/>
      <c r="Z296" s="171">
        <v>23575</v>
      </c>
      <c r="AA296" s="171"/>
      <c r="AB296" s="171"/>
      <c r="AC296" s="171"/>
      <c r="AD296" s="171"/>
      <c r="AE296" s="171"/>
      <c r="AF296" s="171">
        <v>23826</v>
      </c>
      <c r="AG296" s="171"/>
      <c r="AH296" s="175">
        <v>22856.609312980003</v>
      </c>
      <c r="AI296" s="173"/>
      <c r="AJ296" s="172">
        <v>100.47096755146566</v>
      </c>
      <c r="AK296" s="173">
        <v>3686.0957241234109</v>
      </c>
      <c r="AL296" s="171">
        <v>0</v>
      </c>
      <c r="AM296" s="172">
        <v>-121.125</v>
      </c>
      <c r="AN296" s="171">
        <f t="shared" si="95"/>
        <v>26522.051004654877</v>
      </c>
      <c r="AP296" s="171"/>
      <c r="AQ296" s="175">
        <v>22644.68619029615</v>
      </c>
      <c r="AR296" s="173"/>
      <c r="AS296" s="172">
        <v>-77.064837329385938</v>
      </c>
      <c r="AT296" s="174">
        <v>3923.2867292823444</v>
      </c>
      <c r="AU296" s="171">
        <v>0</v>
      </c>
      <c r="AV296" s="172">
        <v>-30.827999999999999</v>
      </c>
      <c r="AW296" s="171">
        <f t="shared" si="96"/>
        <v>26460.080082249107</v>
      </c>
      <c r="AX296" s="171"/>
      <c r="AY296" s="164">
        <v>23367.846467658877</v>
      </c>
      <c r="AZ296" s="173"/>
      <c r="BA296" s="164">
        <v>-23.566930577440818</v>
      </c>
      <c r="BB296" s="164">
        <v>4252.6524614149166</v>
      </c>
      <c r="BC296" s="171">
        <v>0</v>
      </c>
      <c r="BD296" s="172">
        <f t="shared" si="97"/>
        <v>-30.827999999999999</v>
      </c>
      <c r="BE296" s="171">
        <f t="shared" si="98"/>
        <v>27566.103998496354</v>
      </c>
      <c r="BF296" s="171"/>
      <c r="BG296" s="164">
        <v>2494.2451220148023</v>
      </c>
      <c r="BH296" s="173">
        <v>3102.8580357519663</v>
      </c>
      <c r="BI296" s="173">
        <v>2191.2951236798372</v>
      </c>
      <c r="BJ296" s="164">
        <v>1357.284570478105</v>
      </c>
      <c r="BK296" s="171">
        <v>0</v>
      </c>
      <c r="BL296" s="172">
        <f t="shared" si="99"/>
        <v>-30.827999999999999</v>
      </c>
      <c r="BM296" s="171">
        <f t="shared" si="100"/>
        <v>9114.8548519247124</v>
      </c>
      <c r="BN296" s="171"/>
      <c r="BO296" s="164">
        <v>2290.1828226803777</v>
      </c>
      <c r="BP296" s="173">
        <f t="shared" si="101"/>
        <v>3102.8580357519663</v>
      </c>
      <c r="BQ296" s="173">
        <v>2092.7421556085833</v>
      </c>
      <c r="BR296" s="164">
        <v>1392.6354761444461</v>
      </c>
      <c r="BS296" s="171">
        <v>0</v>
      </c>
      <c r="BT296" s="172">
        <f t="shared" si="102"/>
        <v>-30.827999999999999</v>
      </c>
      <c r="BU296" s="171">
        <f t="shared" si="103"/>
        <v>8847.5904901853737</v>
      </c>
      <c r="BV296" s="171"/>
      <c r="BW296" s="164">
        <v>1974.3083463656744</v>
      </c>
      <c r="BX296" s="173">
        <f t="shared" si="104"/>
        <v>3102.8580357519663</v>
      </c>
      <c r="BY296" s="173">
        <v>1993.874849874833</v>
      </c>
      <c r="BZ296" s="164">
        <v>1432.7079871495348</v>
      </c>
      <c r="CA296" s="171">
        <v>0</v>
      </c>
      <c r="CB296" s="172">
        <f t="shared" si="105"/>
        <v>-30.827999999999999</v>
      </c>
      <c r="CC296" s="171">
        <f t="shared" si="106"/>
        <v>8472.9212191420083</v>
      </c>
      <c r="CD296" s="213">
        <v>6097</v>
      </c>
      <c r="CE296" s="210">
        <f t="shared" si="107"/>
        <v>4350.0165662874979</v>
      </c>
      <c r="CF296" s="164">
        <f t="shared" si="108"/>
        <v>4339.8523999096451</v>
      </c>
      <c r="CG296" s="164">
        <f t="shared" si="109"/>
        <v>4521.2570113984502</v>
      </c>
      <c r="CH296" s="164">
        <f t="shared" si="110"/>
        <v>1494.9737332991162</v>
      </c>
      <c r="CI296" s="164">
        <f t="shared" si="111"/>
        <v>1451.1383451181523</v>
      </c>
      <c r="CJ296" s="164">
        <f t="shared" si="112"/>
        <v>1389.6869311369539</v>
      </c>
      <c r="CK296" s="210">
        <f t="shared" si="113"/>
        <v>-10.16416637785278</v>
      </c>
      <c r="CL296" s="164">
        <f t="shared" si="114"/>
        <v>181.40461148880513</v>
      </c>
      <c r="CM296" s="164">
        <f t="shared" si="115"/>
        <v>-3026.283278099334</v>
      </c>
      <c r="CN296" s="164">
        <f t="shared" si="116"/>
        <v>-43.835388180963946</v>
      </c>
      <c r="CO296" s="164">
        <f t="shared" si="117"/>
        <v>-61.451413981198357</v>
      </c>
    </row>
    <row r="297" spans="1:93" ht="14.4" x14ac:dyDescent="0.3">
      <c r="A297" s="167">
        <v>934</v>
      </c>
      <c r="B297" s="166" t="s">
        <v>356</v>
      </c>
      <c r="C297" s="171"/>
      <c r="D297" s="171"/>
      <c r="E297" s="171"/>
      <c r="F297" s="171"/>
      <c r="G297" s="171"/>
      <c r="H297" s="171">
        <v>8052</v>
      </c>
      <c r="I297" s="171"/>
      <c r="J297" s="171"/>
      <c r="K297" s="171"/>
      <c r="L297" s="171"/>
      <c r="M297" s="171"/>
      <c r="N297" s="171">
        <v>8227</v>
      </c>
      <c r="O297" s="171"/>
      <c r="P297" s="171"/>
      <c r="Q297" s="171"/>
      <c r="R297" s="171"/>
      <c r="S297" s="171"/>
      <c r="T297" s="171">
        <v>8130</v>
      </c>
      <c r="U297" s="171"/>
      <c r="V297" s="171"/>
      <c r="W297" s="171"/>
      <c r="X297" s="171"/>
      <c r="Y297" s="171"/>
      <c r="Z297" s="171">
        <v>7815</v>
      </c>
      <c r="AA297" s="171"/>
      <c r="AB297" s="171"/>
      <c r="AC297" s="171"/>
      <c r="AD297" s="171"/>
      <c r="AE297" s="171"/>
      <c r="AF297" s="171">
        <v>7887</v>
      </c>
      <c r="AG297" s="171"/>
      <c r="AH297" s="175">
        <v>8045.551800117858</v>
      </c>
      <c r="AI297" s="173"/>
      <c r="AJ297" s="172">
        <v>49.174998688141542</v>
      </c>
      <c r="AK297" s="173">
        <v>1548.8595320711283</v>
      </c>
      <c r="AL297" s="171">
        <v>390</v>
      </c>
      <c r="AM297" s="172">
        <v>-747.92</v>
      </c>
      <c r="AN297" s="171">
        <f t="shared" si="95"/>
        <v>9285.6663308771276</v>
      </c>
      <c r="AP297" s="171"/>
      <c r="AQ297" s="175">
        <v>8075.0718474300502</v>
      </c>
      <c r="AR297" s="173"/>
      <c r="AS297" s="172">
        <v>-38.126159570965889</v>
      </c>
      <c r="AT297" s="174">
        <v>1648.9013560034477</v>
      </c>
      <c r="AU297" s="171">
        <v>0</v>
      </c>
      <c r="AV297" s="172">
        <v>-744.67499999999995</v>
      </c>
      <c r="AW297" s="171">
        <f t="shared" si="96"/>
        <v>8941.1720438625325</v>
      </c>
      <c r="AX297" s="171"/>
      <c r="AY297" s="164">
        <v>8066.4769771247793</v>
      </c>
      <c r="AZ297" s="173"/>
      <c r="BA297" s="164">
        <v>-11.753626767329065</v>
      </c>
      <c r="BB297" s="164">
        <v>1782.2125891733328</v>
      </c>
      <c r="BC297" s="171">
        <v>0</v>
      </c>
      <c r="BD297" s="172">
        <f t="shared" si="97"/>
        <v>-744.67499999999995</v>
      </c>
      <c r="BE297" s="171">
        <f t="shared" si="98"/>
        <v>9092.2609395307827</v>
      </c>
      <c r="BF297" s="171"/>
      <c r="BG297" s="164">
        <v>1607.5473318113043</v>
      </c>
      <c r="BH297" s="173">
        <v>123.20659768436319</v>
      </c>
      <c r="BI297" s="173">
        <v>-98.719418251633059</v>
      </c>
      <c r="BJ297" s="164">
        <v>566.52364129361979</v>
      </c>
      <c r="BK297" s="171">
        <v>0</v>
      </c>
      <c r="BL297" s="172">
        <f t="shared" si="99"/>
        <v>-744.67499999999995</v>
      </c>
      <c r="BM297" s="171">
        <f t="shared" si="100"/>
        <v>1453.8831525376543</v>
      </c>
      <c r="BN297" s="171"/>
      <c r="BO297" s="164">
        <v>1364.9764207823841</v>
      </c>
      <c r="BP297" s="173">
        <f t="shared" si="101"/>
        <v>123.20659768436319</v>
      </c>
      <c r="BQ297" s="173">
        <v>-60.200478299258293</v>
      </c>
      <c r="BR297" s="164">
        <v>581.74732523165335</v>
      </c>
      <c r="BS297" s="171">
        <v>0</v>
      </c>
      <c r="BT297" s="172">
        <f t="shared" si="102"/>
        <v>-744.67499999999995</v>
      </c>
      <c r="BU297" s="171">
        <f t="shared" si="103"/>
        <v>1265.0548653991425</v>
      </c>
      <c r="BV297" s="171"/>
      <c r="BW297" s="164">
        <v>1376.2520675977953</v>
      </c>
      <c r="BX297" s="173">
        <f t="shared" si="104"/>
        <v>123.20659768436319</v>
      </c>
      <c r="BY297" s="173">
        <v>-21.82507058444131</v>
      </c>
      <c r="BZ297" s="164">
        <v>598.50897237599713</v>
      </c>
      <c r="CA297" s="171">
        <v>0</v>
      </c>
      <c r="CB297" s="172">
        <f t="shared" si="105"/>
        <v>-744.67499999999995</v>
      </c>
      <c r="CC297" s="171">
        <f t="shared" si="106"/>
        <v>1331.4675670737145</v>
      </c>
      <c r="CD297" s="213">
        <v>2784</v>
      </c>
      <c r="CE297" s="210">
        <f t="shared" si="107"/>
        <v>3335.3686533323016</v>
      </c>
      <c r="CF297" s="164">
        <f t="shared" si="108"/>
        <v>3211.6278893184385</v>
      </c>
      <c r="CG297" s="164">
        <f t="shared" si="109"/>
        <v>3265.8983259808847</v>
      </c>
      <c r="CH297" s="164">
        <f t="shared" si="110"/>
        <v>522.22814387128381</v>
      </c>
      <c r="CI297" s="164">
        <f t="shared" si="111"/>
        <v>454.40189130716323</v>
      </c>
      <c r="CJ297" s="164">
        <f t="shared" si="112"/>
        <v>478.25702840291467</v>
      </c>
      <c r="CK297" s="210">
        <f t="shared" si="113"/>
        <v>-123.7407640138631</v>
      </c>
      <c r="CL297" s="164">
        <f t="shared" si="114"/>
        <v>54.270436662446173</v>
      </c>
      <c r="CM297" s="164">
        <f t="shared" si="115"/>
        <v>-2743.6701821096008</v>
      </c>
      <c r="CN297" s="164">
        <f t="shared" si="116"/>
        <v>-67.82625256412058</v>
      </c>
      <c r="CO297" s="164">
        <f t="shared" si="117"/>
        <v>23.855137095751445</v>
      </c>
    </row>
    <row r="298" spans="1:93" ht="14.4" x14ac:dyDescent="0.3">
      <c r="A298" s="167">
        <v>935</v>
      </c>
      <c r="B298" s="166" t="s">
        <v>355</v>
      </c>
      <c r="C298" s="171"/>
      <c r="D298" s="171"/>
      <c r="E298" s="171"/>
      <c r="F298" s="171"/>
      <c r="G298" s="171"/>
      <c r="H298" s="171">
        <v>8602</v>
      </c>
      <c r="I298" s="171"/>
      <c r="J298" s="171"/>
      <c r="K298" s="171"/>
      <c r="L298" s="171"/>
      <c r="M298" s="171"/>
      <c r="N298" s="171">
        <v>9409</v>
      </c>
      <c r="O298" s="171"/>
      <c r="P298" s="171"/>
      <c r="Q298" s="171"/>
      <c r="R298" s="171"/>
      <c r="S298" s="171"/>
      <c r="T298" s="171">
        <v>9347</v>
      </c>
      <c r="U298" s="171"/>
      <c r="V298" s="171"/>
      <c r="W298" s="171"/>
      <c r="X298" s="171"/>
      <c r="Y298" s="171"/>
      <c r="Z298" s="171">
        <v>9264</v>
      </c>
      <c r="AA298" s="171"/>
      <c r="AB298" s="171"/>
      <c r="AC298" s="171"/>
      <c r="AD298" s="171"/>
      <c r="AE298" s="171"/>
      <c r="AF298" s="171">
        <v>9560</v>
      </c>
      <c r="AG298" s="171"/>
      <c r="AH298" s="175">
        <v>8979.6487025679144</v>
      </c>
      <c r="AI298" s="173"/>
      <c r="AJ298" s="172">
        <v>53.084073150118364</v>
      </c>
      <c r="AK298" s="173">
        <v>1716.2989000779678</v>
      </c>
      <c r="AL298" s="171">
        <v>0</v>
      </c>
      <c r="AM298" s="172">
        <v>-99.06</v>
      </c>
      <c r="AN298" s="171">
        <f t="shared" si="95"/>
        <v>10649.971675796</v>
      </c>
      <c r="AP298" s="171"/>
      <c r="AQ298" s="175">
        <v>8275.7375336009809</v>
      </c>
      <c r="AR298" s="173"/>
      <c r="AS298" s="172">
        <v>-40.981631141197703</v>
      </c>
      <c r="AT298" s="174">
        <v>1828.0707912048231</v>
      </c>
      <c r="AU298" s="171">
        <v>0</v>
      </c>
      <c r="AV298" s="172">
        <v>-299.654</v>
      </c>
      <c r="AW298" s="171">
        <f t="shared" si="96"/>
        <v>9763.1726936646064</v>
      </c>
      <c r="AX298" s="171"/>
      <c r="AY298" s="164">
        <v>8227.7989599478933</v>
      </c>
      <c r="AZ298" s="173"/>
      <c r="BA298" s="164">
        <v>-12.53767013299632</v>
      </c>
      <c r="BB298" s="164">
        <v>1975.1202872897948</v>
      </c>
      <c r="BC298" s="171">
        <v>0</v>
      </c>
      <c r="BD298" s="172">
        <f t="shared" si="97"/>
        <v>-299.654</v>
      </c>
      <c r="BE298" s="171">
        <f t="shared" si="98"/>
        <v>9890.7275771046898</v>
      </c>
      <c r="BF298" s="171"/>
      <c r="BG298" s="164">
        <v>1001.6207514886269</v>
      </c>
      <c r="BH298" s="173">
        <v>1608.934565710241</v>
      </c>
      <c r="BI298" s="173">
        <v>1223.6067522572253</v>
      </c>
      <c r="BJ298" s="164">
        <v>625.53528207831619</v>
      </c>
      <c r="BK298" s="171">
        <v>0</v>
      </c>
      <c r="BL298" s="172">
        <f t="shared" si="99"/>
        <v>-299.654</v>
      </c>
      <c r="BM298" s="171">
        <f t="shared" si="100"/>
        <v>4160.0433515344084</v>
      </c>
      <c r="BN298" s="171"/>
      <c r="BO298" s="164">
        <v>873.01546777678345</v>
      </c>
      <c r="BP298" s="173">
        <f t="shared" si="101"/>
        <v>1608.934565710241</v>
      </c>
      <c r="BQ298" s="173">
        <v>1173.7079475276926</v>
      </c>
      <c r="BR298" s="164">
        <v>642.66674016235561</v>
      </c>
      <c r="BS298" s="171">
        <v>0</v>
      </c>
      <c r="BT298" s="172">
        <f t="shared" si="102"/>
        <v>-299.654</v>
      </c>
      <c r="BU298" s="171">
        <f t="shared" si="103"/>
        <v>3998.6707211770722</v>
      </c>
      <c r="BV298" s="171"/>
      <c r="BW298" s="164">
        <v>806.60203212139299</v>
      </c>
      <c r="BX298" s="173">
        <f t="shared" si="104"/>
        <v>1608.934565710241</v>
      </c>
      <c r="BY298" s="173">
        <v>1123.6499890562986</v>
      </c>
      <c r="BZ298" s="164">
        <v>661.37445332366417</v>
      </c>
      <c r="CA298" s="171">
        <v>0</v>
      </c>
      <c r="CB298" s="172">
        <f t="shared" si="105"/>
        <v>-299.654</v>
      </c>
      <c r="CC298" s="171">
        <f t="shared" si="106"/>
        <v>3900.9070402115972</v>
      </c>
      <c r="CD298" s="213">
        <v>3087</v>
      </c>
      <c r="CE298" s="210">
        <f t="shared" si="107"/>
        <v>3449.9422338179465</v>
      </c>
      <c r="CF298" s="164">
        <f t="shared" si="108"/>
        <v>3162.6733701537437</v>
      </c>
      <c r="CG298" s="164">
        <f t="shared" si="109"/>
        <v>3203.9933842256851</v>
      </c>
      <c r="CH298" s="164">
        <f t="shared" si="110"/>
        <v>1347.6006969661187</v>
      </c>
      <c r="CI298" s="164">
        <f t="shared" si="111"/>
        <v>1295.325792412398</v>
      </c>
      <c r="CJ298" s="164">
        <f t="shared" si="112"/>
        <v>1263.6563136415928</v>
      </c>
      <c r="CK298" s="210">
        <f t="shared" si="113"/>
        <v>-287.26886366420285</v>
      </c>
      <c r="CL298" s="164">
        <f t="shared" si="114"/>
        <v>41.320014071941387</v>
      </c>
      <c r="CM298" s="164">
        <f t="shared" si="115"/>
        <v>-1856.3926872595664</v>
      </c>
      <c r="CN298" s="164">
        <f t="shared" si="116"/>
        <v>-52.274904553720717</v>
      </c>
      <c r="CO298" s="164">
        <f t="shared" si="117"/>
        <v>-31.669478770805199</v>
      </c>
    </row>
    <row r="299" spans="1:93" ht="14.4" x14ac:dyDescent="0.3">
      <c r="A299" s="167">
        <v>936</v>
      </c>
      <c r="B299" s="166" t="s">
        <v>354</v>
      </c>
      <c r="C299" s="171"/>
      <c r="D299" s="171"/>
      <c r="E299" s="171"/>
      <c r="F299" s="171"/>
      <c r="G299" s="171"/>
      <c r="H299" s="171">
        <v>22519</v>
      </c>
      <c r="I299" s="171"/>
      <c r="J299" s="171"/>
      <c r="K299" s="171"/>
      <c r="L299" s="171"/>
      <c r="M299" s="171"/>
      <c r="N299" s="171">
        <v>23806</v>
      </c>
      <c r="O299" s="171"/>
      <c r="P299" s="171"/>
      <c r="Q299" s="171"/>
      <c r="R299" s="171"/>
      <c r="S299" s="171"/>
      <c r="T299" s="171">
        <v>23466</v>
      </c>
      <c r="U299" s="171"/>
      <c r="V299" s="171"/>
      <c r="W299" s="171"/>
      <c r="X299" s="171"/>
      <c r="Y299" s="171"/>
      <c r="Z299" s="171">
        <v>23233</v>
      </c>
      <c r="AA299" s="171"/>
      <c r="AB299" s="171"/>
      <c r="AC299" s="171"/>
      <c r="AD299" s="171"/>
      <c r="AE299" s="171"/>
      <c r="AF299" s="171">
        <v>23198</v>
      </c>
      <c r="AG299" s="171"/>
      <c r="AH299" s="175">
        <v>22572.106590049701</v>
      </c>
      <c r="AI299" s="173"/>
      <c r="AJ299" s="172">
        <v>110.9525824492826</v>
      </c>
      <c r="AK299" s="173">
        <v>3914.0913290725202</v>
      </c>
      <c r="AL299" s="171">
        <v>0</v>
      </c>
      <c r="AM299" s="172">
        <v>397.697</v>
      </c>
      <c r="AN299" s="171">
        <f t="shared" si="95"/>
        <v>26994.847501571501</v>
      </c>
      <c r="AP299" s="171"/>
      <c r="AQ299" s="175">
        <v>22081.352008329264</v>
      </c>
      <c r="AR299" s="173"/>
      <c r="AS299" s="172">
        <v>-85.112916767383211</v>
      </c>
      <c r="AT299" s="174">
        <v>4167.6700003833894</v>
      </c>
      <c r="AU299" s="171">
        <v>0</v>
      </c>
      <c r="AV299" s="172">
        <v>450.85700000000003</v>
      </c>
      <c r="AW299" s="171">
        <f t="shared" si="96"/>
        <v>26614.766091945272</v>
      </c>
      <c r="AX299" s="171"/>
      <c r="AY299" s="164">
        <v>22661.643296998045</v>
      </c>
      <c r="AZ299" s="173"/>
      <c r="BA299" s="164">
        <v>-26.043813226279639</v>
      </c>
      <c r="BB299" s="164">
        <v>4506.8530236292791</v>
      </c>
      <c r="BC299" s="171">
        <v>0</v>
      </c>
      <c r="BD299" s="172">
        <f t="shared" si="97"/>
        <v>450.85700000000003</v>
      </c>
      <c r="BE299" s="171">
        <f t="shared" si="98"/>
        <v>27593.309507401045</v>
      </c>
      <c r="BF299" s="171"/>
      <c r="BG299" s="164">
        <v>2606.1590650851349</v>
      </c>
      <c r="BH299" s="173">
        <v>1945.1437975144693</v>
      </c>
      <c r="BI299" s="173">
        <v>983.71003453366916</v>
      </c>
      <c r="BJ299" s="164">
        <v>1443.0313606962734</v>
      </c>
      <c r="BK299" s="171">
        <v>0</v>
      </c>
      <c r="BL299" s="172">
        <f t="shared" si="99"/>
        <v>450.85700000000003</v>
      </c>
      <c r="BM299" s="171">
        <f t="shared" si="100"/>
        <v>7428.9012578295469</v>
      </c>
      <c r="BN299" s="171"/>
      <c r="BO299" s="164">
        <v>2656.5985054873186</v>
      </c>
      <c r="BP299" s="173">
        <f t="shared" si="101"/>
        <v>1945.1437975144693</v>
      </c>
      <c r="BQ299" s="173">
        <v>878.48126265506266</v>
      </c>
      <c r="BR299" s="164">
        <v>1481.6711920802263</v>
      </c>
      <c r="BS299" s="171">
        <v>0</v>
      </c>
      <c r="BT299" s="172">
        <f t="shared" si="102"/>
        <v>450.85700000000003</v>
      </c>
      <c r="BU299" s="171">
        <f t="shared" si="103"/>
        <v>7412.7517577370772</v>
      </c>
      <c r="BV299" s="171"/>
      <c r="BW299" s="164">
        <v>2431.6098837387849</v>
      </c>
      <c r="BX299" s="173">
        <f t="shared" si="104"/>
        <v>1945.1437975144693</v>
      </c>
      <c r="BY299" s="173">
        <v>772.91686043647746</v>
      </c>
      <c r="BZ299" s="164">
        <v>1524.1589369039643</v>
      </c>
      <c r="CA299" s="171">
        <v>0</v>
      </c>
      <c r="CB299" s="172">
        <f t="shared" si="105"/>
        <v>450.85700000000003</v>
      </c>
      <c r="CC299" s="171">
        <f t="shared" si="106"/>
        <v>7124.6864785936959</v>
      </c>
      <c r="CD299" s="213">
        <v>6510</v>
      </c>
      <c r="CE299" s="210">
        <f t="shared" si="107"/>
        <v>4146.6739633750385</v>
      </c>
      <c r="CF299" s="164">
        <f t="shared" si="108"/>
        <v>4088.2897222650186</v>
      </c>
      <c r="CG299" s="164">
        <f t="shared" si="109"/>
        <v>4238.6036109679026</v>
      </c>
      <c r="CH299" s="164">
        <f t="shared" si="110"/>
        <v>1141.1522669477031</v>
      </c>
      <c r="CI299" s="164">
        <f t="shared" si="111"/>
        <v>1138.6715449672929</v>
      </c>
      <c r="CJ299" s="164">
        <f t="shared" si="112"/>
        <v>1094.4218861127029</v>
      </c>
      <c r="CK299" s="210">
        <f t="shared" si="113"/>
        <v>-58.384241110019957</v>
      </c>
      <c r="CL299" s="164">
        <f t="shared" si="114"/>
        <v>150.31388870288401</v>
      </c>
      <c r="CM299" s="164">
        <f t="shared" si="115"/>
        <v>-3097.4513440201995</v>
      </c>
      <c r="CN299" s="164">
        <f t="shared" si="116"/>
        <v>-2.4807219804101805</v>
      </c>
      <c r="CO299" s="164">
        <f t="shared" si="117"/>
        <v>-44.249658854590052</v>
      </c>
    </row>
    <row r="300" spans="1:93" ht="14.4" x14ac:dyDescent="0.3">
      <c r="A300" s="167">
        <v>946</v>
      </c>
      <c r="B300" s="166" t="s">
        <v>353</v>
      </c>
      <c r="C300" s="171"/>
      <c r="D300" s="171"/>
      <c r="E300" s="171"/>
      <c r="F300" s="171"/>
      <c r="G300" s="171"/>
      <c r="H300" s="171">
        <v>17163</v>
      </c>
      <c r="I300" s="171"/>
      <c r="J300" s="171"/>
      <c r="K300" s="171"/>
      <c r="L300" s="171"/>
      <c r="M300" s="171"/>
      <c r="N300" s="171">
        <v>18522</v>
      </c>
      <c r="O300" s="171"/>
      <c r="P300" s="171"/>
      <c r="Q300" s="171"/>
      <c r="R300" s="171"/>
      <c r="S300" s="171"/>
      <c r="T300" s="171">
        <v>17850</v>
      </c>
      <c r="U300" s="171"/>
      <c r="V300" s="171"/>
      <c r="W300" s="171"/>
      <c r="X300" s="171"/>
      <c r="Y300" s="171"/>
      <c r="Z300" s="171">
        <v>18042</v>
      </c>
      <c r="AA300" s="171"/>
      <c r="AB300" s="171"/>
      <c r="AC300" s="171"/>
      <c r="AD300" s="171"/>
      <c r="AE300" s="171"/>
      <c r="AF300" s="171">
        <v>18728</v>
      </c>
      <c r="AG300" s="171"/>
      <c r="AH300" s="175">
        <v>17788.926430892254</v>
      </c>
      <c r="AI300" s="173"/>
      <c r="AJ300" s="172">
        <v>113.54798247310232</v>
      </c>
      <c r="AK300" s="173">
        <v>3667.9059760416039</v>
      </c>
      <c r="AL300" s="171">
        <v>0</v>
      </c>
      <c r="AM300" s="172">
        <v>492.38</v>
      </c>
      <c r="AN300" s="171">
        <f t="shared" si="95"/>
        <v>22062.760389406958</v>
      </c>
      <c r="AP300" s="171"/>
      <c r="AQ300" s="175">
        <v>16927.564926856594</v>
      </c>
      <c r="AR300" s="173"/>
      <c r="AS300" s="172">
        <v>-87.778676448896945</v>
      </c>
      <c r="AT300" s="174">
        <v>3923.9160021574889</v>
      </c>
      <c r="AU300" s="171">
        <v>0</v>
      </c>
      <c r="AV300" s="172">
        <v>-16.334</v>
      </c>
      <c r="AW300" s="171">
        <f t="shared" si="96"/>
        <v>20747.368252565189</v>
      </c>
      <c r="AX300" s="171"/>
      <c r="AY300" s="164">
        <v>17535.840878392504</v>
      </c>
      <c r="AZ300" s="173"/>
      <c r="BA300" s="164">
        <v>-27.013082265096518</v>
      </c>
      <c r="BB300" s="164">
        <v>4245.0110596340355</v>
      </c>
      <c r="BC300" s="171">
        <v>0</v>
      </c>
      <c r="BD300" s="172">
        <f t="shared" si="97"/>
        <v>-16.334</v>
      </c>
      <c r="BE300" s="171">
        <f t="shared" si="98"/>
        <v>21737.504855761443</v>
      </c>
      <c r="BF300" s="171"/>
      <c r="BG300" s="164">
        <v>7292.4241363211695</v>
      </c>
      <c r="BH300" s="173">
        <v>949.5493111905821</v>
      </c>
      <c r="BI300" s="173">
        <v>979.39079159031144</v>
      </c>
      <c r="BJ300" s="164">
        <v>1334.1681567046112</v>
      </c>
      <c r="BK300" s="171">
        <v>0</v>
      </c>
      <c r="BL300" s="172">
        <f t="shared" si="99"/>
        <v>-16.334</v>
      </c>
      <c r="BM300" s="171">
        <f t="shared" si="100"/>
        <v>10539.198395806672</v>
      </c>
      <c r="BN300" s="171"/>
      <c r="BO300" s="164">
        <v>7713.7483792177209</v>
      </c>
      <c r="BP300" s="173">
        <f t="shared" si="101"/>
        <v>949.5493111905821</v>
      </c>
      <c r="BQ300" s="173">
        <v>876.13404892356243</v>
      </c>
      <c r="BR300" s="164">
        <v>1373.3672173580574</v>
      </c>
      <c r="BS300" s="171">
        <v>0</v>
      </c>
      <c r="BT300" s="172">
        <f t="shared" si="102"/>
        <v>-16.334</v>
      </c>
      <c r="BU300" s="171">
        <f t="shared" si="103"/>
        <v>10896.464956689922</v>
      </c>
      <c r="BV300" s="171"/>
      <c r="BW300" s="164">
        <v>7784.3947594767642</v>
      </c>
      <c r="BX300" s="173">
        <f t="shared" si="104"/>
        <v>949.5493111905821</v>
      </c>
      <c r="BY300" s="173">
        <v>772.54796576345143</v>
      </c>
      <c r="BZ300" s="164">
        <v>1416.1223392480006</v>
      </c>
      <c r="CA300" s="171">
        <v>0</v>
      </c>
      <c r="CB300" s="172">
        <f t="shared" si="105"/>
        <v>-16.334</v>
      </c>
      <c r="CC300" s="171">
        <f t="shared" si="106"/>
        <v>10906.280375678798</v>
      </c>
      <c r="CD300" s="213">
        <v>6388</v>
      </c>
      <c r="CE300" s="210">
        <f t="shared" si="107"/>
        <v>3453.7821523805505</v>
      </c>
      <c r="CF300" s="164">
        <f t="shared" si="108"/>
        <v>3247.8660382850953</v>
      </c>
      <c r="CG300" s="164">
        <f t="shared" si="109"/>
        <v>3402.8655065374833</v>
      </c>
      <c r="CH300" s="164">
        <f t="shared" si="110"/>
        <v>1649.8432053548329</v>
      </c>
      <c r="CI300" s="164">
        <f t="shared" si="111"/>
        <v>1705.7709700516473</v>
      </c>
      <c r="CJ300" s="164">
        <f t="shared" si="112"/>
        <v>1707.3075102815901</v>
      </c>
      <c r="CK300" s="210">
        <f t="shared" si="113"/>
        <v>-205.91611409545521</v>
      </c>
      <c r="CL300" s="164">
        <f t="shared" si="114"/>
        <v>154.99946825238794</v>
      </c>
      <c r="CM300" s="164">
        <f t="shared" si="115"/>
        <v>-1753.0223011826504</v>
      </c>
      <c r="CN300" s="164">
        <f t="shared" si="116"/>
        <v>55.927764696814393</v>
      </c>
      <c r="CO300" s="164">
        <f t="shared" si="117"/>
        <v>1.5365402299428297</v>
      </c>
    </row>
    <row r="301" spans="1:93" ht="14.4" x14ac:dyDescent="0.3">
      <c r="A301" s="167">
        <v>976</v>
      </c>
      <c r="B301" s="166" t="s">
        <v>352</v>
      </c>
      <c r="C301" s="171"/>
      <c r="D301" s="171"/>
      <c r="E301" s="171"/>
      <c r="F301" s="171"/>
      <c r="G301" s="171"/>
      <c r="H301" s="171">
        <v>18931</v>
      </c>
      <c r="I301" s="171"/>
      <c r="J301" s="171"/>
      <c r="K301" s="171"/>
      <c r="L301" s="171"/>
      <c r="M301" s="171"/>
      <c r="N301" s="171">
        <v>19154</v>
      </c>
      <c r="O301" s="171"/>
      <c r="P301" s="171"/>
      <c r="Q301" s="171"/>
      <c r="R301" s="171"/>
      <c r="S301" s="171"/>
      <c r="T301" s="171">
        <v>18636</v>
      </c>
      <c r="U301" s="171"/>
      <c r="V301" s="171"/>
      <c r="W301" s="171"/>
      <c r="X301" s="171"/>
      <c r="Y301" s="171"/>
      <c r="Z301" s="171">
        <v>18432</v>
      </c>
      <c r="AA301" s="171"/>
      <c r="AB301" s="171"/>
      <c r="AC301" s="171"/>
      <c r="AD301" s="171"/>
      <c r="AE301" s="171"/>
      <c r="AF301" s="171">
        <v>18109</v>
      </c>
      <c r="AG301" s="171"/>
      <c r="AH301" s="175">
        <v>18348.327181342775</v>
      </c>
      <c r="AI301" s="173"/>
      <c r="AJ301" s="172">
        <v>63.135767711588102</v>
      </c>
      <c r="AK301" s="173">
        <v>2290.4949998317165</v>
      </c>
      <c r="AL301" s="171">
        <v>0</v>
      </c>
      <c r="AM301" s="172">
        <v>-597.62800000000004</v>
      </c>
      <c r="AN301" s="171">
        <f t="shared" si="95"/>
        <v>20104.329948886079</v>
      </c>
      <c r="AP301" s="171"/>
      <c r="AQ301" s="175">
        <v>17744.35666795442</v>
      </c>
      <c r="AR301" s="173"/>
      <c r="AS301" s="172">
        <v>-49.037508759295299</v>
      </c>
      <c r="AT301" s="174">
        <v>2426.7028732774056</v>
      </c>
      <c r="AU301" s="171">
        <v>0</v>
      </c>
      <c r="AV301" s="172">
        <v>-2.9430000000000001</v>
      </c>
      <c r="AW301" s="171">
        <f t="shared" si="96"/>
        <v>20119.079032472531</v>
      </c>
      <c r="AX301" s="171"/>
      <c r="AY301" s="164">
        <v>18318.161574390197</v>
      </c>
      <c r="AZ301" s="173"/>
      <c r="BA301" s="164">
        <v>-15.115200037269641</v>
      </c>
      <c r="BB301" s="164">
        <v>2617.1656855909696</v>
      </c>
      <c r="BC301" s="171">
        <v>0</v>
      </c>
      <c r="BD301" s="172">
        <f t="shared" si="97"/>
        <v>-2.9430000000000001</v>
      </c>
      <c r="BE301" s="171">
        <f t="shared" si="98"/>
        <v>20917.269059943894</v>
      </c>
      <c r="BF301" s="171"/>
      <c r="BG301" s="164">
        <v>3543.8179884044557</v>
      </c>
      <c r="BH301" s="173">
        <v>849.54594061936325</v>
      </c>
      <c r="BI301" s="173">
        <v>500.9921016643857</v>
      </c>
      <c r="BJ301" s="164">
        <v>832.84251140302285</v>
      </c>
      <c r="BK301" s="171">
        <v>0</v>
      </c>
      <c r="BL301" s="172">
        <f t="shared" si="99"/>
        <v>-2.9430000000000001</v>
      </c>
      <c r="BM301" s="171">
        <f t="shared" si="100"/>
        <v>5724.2555420912277</v>
      </c>
      <c r="BN301" s="171"/>
      <c r="BO301" s="164">
        <v>3279.2353026907535</v>
      </c>
      <c r="BP301" s="173">
        <f t="shared" si="101"/>
        <v>849.54594061936325</v>
      </c>
      <c r="BQ301" s="173">
        <v>438.11346531910488</v>
      </c>
      <c r="BR301" s="164">
        <v>853.69115015501109</v>
      </c>
      <c r="BS301" s="171">
        <v>0</v>
      </c>
      <c r="BT301" s="172">
        <f t="shared" si="102"/>
        <v>-2.9430000000000001</v>
      </c>
      <c r="BU301" s="171">
        <f t="shared" si="103"/>
        <v>5417.6428587842329</v>
      </c>
      <c r="BV301" s="171"/>
      <c r="BW301" s="164">
        <v>3303.4065459950698</v>
      </c>
      <c r="BX301" s="173">
        <f t="shared" si="104"/>
        <v>849.54594061936325</v>
      </c>
      <c r="BY301" s="173">
        <v>375.0342756677536</v>
      </c>
      <c r="BZ301" s="164">
        <v>877.10858641870414</v>
      </c>
      <c r="CA301" s="171">
        <v>0</v>
      </c>
      <c r="CB301" s="172">
        <f t="shared" si="105"/>
        <v>-2.9430000000000001</v>
      </c>
      <c r="CC301" s="171">
        <f t="shared" si="106"/>
        <v>5402.1523487008908</v>
      </c>
      <c r="CD301" s="213">
        <v>3890</v>
      </c>
      <c r="CE301" s="210">
        <f t="shared" si="107"/>
        <v>5168.2082130812541</v>
      </c>
      <c r="CF301" s="164">
        <f t="shared" si="108"/>
        <v>5171.9997512782857</v>
      </c>
      <c r="CG301" s="164">
        <f t="shared" si="109"/>
        <v>5377.1899897027997</v>
      </c>
      <c r="CH301" s="164">
        <f t="shared" si="110"/>
        <v>1471.5309876841204</v>
      </c>
      <c r="CI301" s="164">
        <f t="shared" si="111"/>
        <v>1392.710246474096</v>
      </c>
      <c r="CJ301" s="164">
        <f t="shared" si="112"/>
        <v>1388.7281102058846</v>
      </c>
      <c r="CK301" s="210">
        <f t="shared" si="113"/>
        <v>3.7915381970315138</v>
      </c>
      <c r="CL301" s="164">
        <f t="shared" si="114"/>
        <v>205.19023842451406</v>
      </c>
      <c r="CM301" s="164">
        <f t="shared" si="115"/>
        <v>-3905.6590020186795</v>
      </c>
      <c r="CN301" s="164">
        <f t="shared" si="116"/>
        <v>-78.82074121002438</v>
      </c>
      <c r="CO301" s="164">
        <f t="shared" si="117"/>
        <v>-3.9821362682114341</v>
      </c>
    </row>
    <row r="302" spans="1:93" ht="14.4" x14ac:dyDescent="0.3">
      <c r="A302" s="167">
        <v>977</v>
      </c>
      <c r="B302" s="166" t="s">
        <v>351</v>
      </c>
      <c r="C302" s="171"/>
      <c r="D302" s="171"/>
      <c r="E302" s="171"/>
      <c r="F302" s="171"/>
      <c r="G302" s="171"/>
      <c r="H302" s="171">
        <v>30900</v>
      </c>
      <c r="I302" s="171"/>
      <c r="J302" s="171"/>
      <c r="K302" s="171"/>
      <c r="L302" s="171"/>
      <c r="M302" s="171"/>
      <c r="N302" s="171">
        <v>34049</v>
      </c>
      <c r="O302" s="171"/>
      <c r="P302" s="171"/>
      <c r="Q302" s="171"/>
      <c r="R302" s="171"/>
      <c r="S302" s="171"/>
      <c r="T302" s="171">
        <v>35298</v>
      </c>
      <c r="U302" s="171"/>
      <c r="V302" s="171"/>
      <c r="W302" s="171"/>
      <c r="X302" s="171"/>
      <c r="Y302" s="171"/>
      <c r="Z302" s="171">
        <v>35920</v>
      </c>
      <c r="AA302" s="171"/>
      <c r="AB302" s="171"/>
      <c r="AC302" s="171"/>
      <c r="AD302" s="171"/>
      <c r="AE302" s="171"/>
      <c r="AF302" s="171">
        <v>37998</v>
      </c>
      <c r="AG302" s="171"/>
      <c r="AH302" s="175">
        <v>38945.047223985683</v>
      </c>
      <c r="AI302" s="173"/>
      <c r="AJ302" s="172">
        <v>279.19767152708914</v>
      </c>
      <c r="AK302" s="173">
        <v>6496.7090709865533</v>
      </c>
      <c r="AL302" s="171">
        <v>1500</v>
      </c>
      <c r="AM302" s="172">
        <v>241</v>
      </c>
      <c r="AN302" s="171">
        <f t="shared" si="95"/>
        <v>47461.953966499321</v>
      </c>
      <c r="AP302" s="171"/>
      <c r="AQ302" s="175">
        <v>37389.116981162202</v>
      </c>
      <c r="AR302" s="173"/>
      <c r="AS302" s="172">
        <v>-216.88324287871254</v>
      </c>
      <c r="AT302" s="174">
        <v>7022.9584606117514</v>
      </c>
      <c r="AU302" s="171">
        <v>0</v>
      </c>
      <c r="AV302" s="172">
        <v>277.36099999999999</v>
      </c>
      <c r="AW302" s="171">
        <f t="shared" si="96"/>
        <v>44472.553198895235</v>
      </c>
      <c r="AX302" s="171"/>
      <c r="AY302" s="164">
        <v>39880.206222142231</v>
      </c>
      <c r="AZ302" s="173"/>
      <c r="BA302" s="164">
        <v>-66.905452289249936</v>
      </c>
      <c r="BB302" s="164">
        <v>7694.4113461343513</v>
      </c>
      <c r="BC302" s="171">
        <v>0</v>
      </c>
      <c r="BD302" s="172">
        <f t="shared" si="97"/>
        <v>277.36099999999999</v>
      </c>
      <c r="BE302" s="171">
        <f t="shared" si="98"/>
        <v>47785.073115987332</v>
      </c>
      <c r="BF302" s="171"/>
      <c r="BG302" s="164">
        <v>16928.244893172912</v>
      </c>
      <c r="BH302" s="173">
        <v>-915.15729540060795</v>
      </c>
      <c r="BI302" s="173">
        <v>-992.89935600625222</v>
      </c>
      <c r="BJ302" s="164">
        <v>2466.7230555380293</v>
      </c>
      <c r="BK302" s="171">
        <v>0</v>
      </c>
      <c r="BL302" s="172">
        <f t="shared" si="99"/>
        <v>277.36099999999999</v>
      </c>
      <c r="BM302" s="171">
        <f t="shared" si="100"/>
        <v>17764.272297304084</v>
      </c>
      <c r="BN302" s="171"/>
      <c r="BO302" s="164">
        <v>17542.158298845425</v>
      </c>
      <c r="BP302" s="173">
        <f t="shared" si="101"/>
        <v>-915.15729540060795</v>
      </c>
      <c r="BQ302" s="173">
        <v>-781.15587287724952</v>
      </c>
      <c r="BR302" s="164">
        <v>2548.4685556274812</v>
      </c>
      <c r="BS302" s="171">
        <v>0</v>
      </c>
      <c r="BT302" s="172">
        <f t="shared" si="102"/>
        <v>277.36099999999999</v>
      </c>
      <c r="BU302" s="171">
        <f t="shared" si="103"/>
        <v>18671.674686195049</v>
      </c>
      <c r="BV302" s="171"/>
      <c r="BW302" s="164">
        <v>18020.807340155057</v>
      </c>
      <c r="BX302" s="173">
        <f t="shared" si="104"/>
        <v>-915.15729540060795</v>
      </c>
      <c r="BY302" s="173">
        <v>-570.20140460585617</v>
      </c>
      <c r="BZ302" s="164">
        <v>2638.4190647116743</v>
      </c>
      <c r="CA302" s="171">
        <v>0</v>
      </c>
      <c r="CB302" s="172">
        <f t="shared" si="105"/>
        <v>277.36099999999999</v>
      </c>
      <c r="CC302" s="171">
        <f t="shared" si="106"/>
        <v>19451.228704860267</v>
      </c>
      <c r="CD302" s="213">
        <v>15304</v>
      </c>
      <c r="CE302" s="210">
        <f t="shared" si="107"/>
        <v>3101.2777029861031</v>
      </c>
      <c r="CF302" s="164">
        <f t="shared" si="108"/>
        <v>2905.9430997709906</v>
      </c>
      <c r="CG302" s="164">
        <f t="shared" si="109"/>
        <v>3122.3910818078498</v>
      </c>
      <c r="CH302" s="164">
        <f t="shared" si="110"/>
        <v>1160.7600821552589</v>
      </c>
      <c r="CI302" s="164">
        <f t="shared" si="111"/>
        <v>1220.0519266985787</v>
      </c>
      <c r="CJ302" s="164">
        <f t="shared" si="112"/>
        <v>1270.9898526437707</v>
      </c>
      <c r="CK302" s="210">
        <f t="shared" si="113"/>
        <v>-195.33460321511257</v>
      </c>
      <c r="CL302" s="164">
        <f t="shared" si="114"/>
        <v>216.44798203685923</v>
      </c>
      <c r="CM302" s="164">
        <f t="shared" si="115"/>
        <v>-1961.6309996525908</v>
      </c>
      <c r="CN302" s="164">
        <f t="shared" si="116"/>
        <v>59.291844543319712</v>
      </c>
      <c r="CO302" s="164">
        <f t="shared" si="117"/>
        <v>50.937925945192092</v>
      </c>
    </row>
    <row r="303" spans="1:93" ht="14.4" x14ac:dyDescent="0.3">
      <c r="A303" s="167">
        <v>980</v>
      </c>
      <c r="B303" s="166" t="s">
        <v>350</v>
      </c>
      <c r="C303" s="171"/>
      <c r="D303" s="171"/>
      <c r="E303" s="171"/>
      <c r="F303" s="171"/>
      <c r="G303" s="171"/>
      <c r="H303" s="171">
        <v>38126</v>
      </c>
      <c r="I303" s="171"/>
      <c r="J303" s="171"/>
      <c r="K303" s="171"/>
      <c r="L303" s="171"/>
      <c r="M303" s="171"/>
      <c r="N303" s="171">
        <v>42155</v>
      </c>
      <c r="O303" s="171"/>
      <c r="P303" s="171"/>
      <c r="Q303" s="171"/>
      <c r="R303" s="171"/>
      <c r="S303" s="171"/>
      <c r="T303" s="171">
        <v>41221</v>
      </c>
      <c r="U303" s="171"/>
      <c r="V303" s="171"/>
      <c r="W303" s="171"/>
      <c r="X303" s="171"/>
      <c r="Y303" s="171"/>
      <c r="Z303" s="171">
        <v>40819</v>
      </c>
      <c r="AA303" s="171"/>
      <c r="AB303" s="171"/>
      <c r="AC303" s="171"/>
      <c r="AD303" s="171"/>
      <c r="AE303" s="171"/>
      <c r="AF303" s="171">
        <v>41491</v>
      </c>
      <c r="AG303" s="171"/>
      <c r="AH303" s="175">
        <v>45891.239444371946</v>
      </c>
      <c r="AI303" s="173"/>
      <c r="AJ303" s="172">
        <v>646.46558290023233</v>
      </c>
      <c r="AK303" s="173">
        <v>11422.959348681272</v>
      </c>
      <c r="AL303" s="171">
        <v>0</v>
      </c>
      <c r="AM303" s="172">
        <v>-3652.8330000000001</v>
      </c>
      <c r="AN303" s="171">
        <f t="shared" si="95"/>
        <v>54307.83137595345</v>
      </c>
      <c r="AP303" s="171"/>
      <c r="AQ303" s="175">
        <v>40246.785591570835</v>
      </c>
      <c r="AR303" s="173"/>
      <c r="AS303" s="172">
        <v>-502.18939461788847</v>
      </c>
      <c r="AT303" s="174">
        <v>12395.490374683772</v>
      </c>
      <c r="AU303" s="171">
        <v>0</v>
      </c>
      <c r="AV303" s="172">
        <v>-4236.2439999999997</v>
      </c>
      <c r="AW303" s="171">
        <f t="shared" si="96"/>
        <v>47903.84257163672</v>
      </c>
      <c r="AX303" s="171"/>
      <c r="AY303" s="164">
        <v>41920.98626903227</v>
      </c>
      <c r="AZ303" s="173"/>
      <c r="BA303" s="164">
        <v>-155.31794553084819</v>
      </c>
      <c r="BB303" s="164">
        <v>13629.001937983787</v>
      </c>
      <c r="BC303" s="171">
        <v>0</v>
      </c>
      <c r="BD303" s="172">
        <f t="shared" si="97"/>
        <v>-4236.2439999999997</v>
      </c>
      <c r="BE303" s="171">
        <f t="shared" si="98"/>
        <v>51158.426261485212</v>
      </c>
      <c r="BF303" s="171"/>
      <c r="BG303" s="164">
        <v>27284.925264105754</v>
      </c>
      <c r="BH303" s="173">
        <v>1755.0439101209597</v>
      </c>
      <c r="BI303" s="173">
        <v>423.62202630237488</v>
      </c>
      <c r="BJ303" s="164">
        <v>4344.5119211390802</v>
      </c>
      <c r="BK303" s="171">
        <v>0</v>
      </c>
      <c r="BL303" s="172">
        <f t="shared" si="99"/>
        <v>-4236.2439999999997</v>
      </c>
      <c r="BM303" s="171">
        <f t="shared" si="100"/>
        <v>29571.859121668167</v>
      </c>
      <c r="BN303" s="171"/>
      <c r="BO303" s="164">
        <v>26816.499909156664</v>
      </c>
      <c r="BP303" s="173">
        <f t="shared" si="101"/>
        <v>1755.0439101209597</v>
      </c>
      <c r="BQ303" s="173">
        <v>98.04334032832142</v>
      </c>
      <c r="BR303" s="164">
        <v>4491.3269642535279</v>
      </c>
      <c r="BS303" s="171">
        <v>0</v>
      </c>
      <c r="BT303" s="172">
        <f t="shared" si="102"/>
        <v>-4236.2439999999997</v>
      </c>
      <c r="BU303" s="171">
        <f t="shared" si="103"/>
        <v>28924.670123859476</v>
      </c>
      <c r="BV303" s="171"/>
      <c r="BW303" s="164">
        <v>26895.771661604977</v>
      </c>
      <c r="BX303" s="173">
        <f t="shared" si="104"/>
        <v>1755.0439101209597</v>
      </c>
      <c r="BY303" s="173">
        <v>57.496313785424853</v>
      </c>
      <c r="BZ303" s="164">
        <v>4656.9571124244894</v>
      </c>
      <c r="CA303" s="171">
        <v>0</v>
      </c>
      <c r="CB303" s="172">
        <f t="shared" si="105"/>
        <v>-4236.2439999999997</v>
      </c>
      <c r="CC303" s="171">
        <f t="shared" si="106"/>
        <v>29129.024997935849</v>
      </c>
      <c r="CD303" s="213">
        <v>33352</v>
      </c>
      <c r="CE303" s="210">
        <f t="shared" si="107"/>
        <v>1628.3230803536055</v>
      </c>
      <c r="CF303" s="164">
        <f t="shared" si="108"/>
        <v>1436.31094302101</v>
      </c>
      <c r="CG303" s="164">
        <f t="shared" si="109"/>
        <v>1533.8938073124614</v>
      </c>
      <c r="CH303" s="164">
        <f t="shared" si="110"/>
        <v>886.65924447314012</v>
      </c>
      <c r="CI303" s="164">
        <f t="shared" si="111"/>
        <v>867.25444122869624</v>
      </c>
      <c r="CJ303" s="164">
        <f t="shared" si="112"/>
        <v>873.38165621059761</v>
      </c>
      <c r="CK303" s="210">
        <f t="shared" si="113"/>
        <v>-192.01213733259556</v>
      </c>
      <c r="CL303" s="164">
        <f t="shared" si="114"/>
        <v>97.582864291451415</v>
      </c>
      <c r="CM303" s="164">
        <f t="shared" si="115"/>
        <v>-647.23456283932126</v>
      </c>
      <c r="CN303" s="164">
        <f t="shared" si="116"/>
        <v>-19.404803244443883</v>
      </c>
      <c r="CO303" s="164">
        <f t="shared" si="117"/>
        <v>6.1272149819013748</v>
      </c>
    </row>
    <row r="304" spans="1:93" ht="14.4" x14ac:dyDescent="0.3">
      <c r="A304" s="167">
        <v>981</v>
      </c>
      <c r="B304" s="166" t="s">
        <v>349</v>
      </c>
      <c r="C304" s="171"/>
      <c r="D304" s="171"/>
      <c r="E304" s="171"/>
      <c r="F304" s="171"/>
      <c r="G304" s="171"/>
      <c r="H304" s="171">
        <v>5296</v>
      </c>
      <c r="I304" s="171"/>
      <c r="J304" s="171"/>
      <c r="K304" s="171"/>
      <c r="L304" s="171"/>
      <c r="M304" s="171"/>
      <c r="N304" s="171">
        <v>5552</v>
      </c>
      <c r="O304" s="171"/>
      <c r="P304" s="171"/>
      <c r="Q304" s="171"/>
      <c r="R304" s="171"/>
      <c r="S304" s="171"/>
      <c r="T304" s="171">
        <v>5378</v>
      </c>
      <c r="U304" s="171"/>
      <c r="V304" s="171"/>
      <c r="W304" s="171"/>
      <c r="X304" s="171"/>
      <c r="Y304" s="171"/>
      <c r="Z304" s="171">
        <v>4840</v>
      </c>
      <c r="AA304" s="171"/>
      <c r="AB304" s="171"/>
      <c r="AC304" s="171"/>
      <c r="AD304" s="171"/>
      <c r="AE304" s="171"/>
      <c r="AF304" s="171">
        <v>4785</v>
      </c>
      <c r="AG304" s="171"/>
      <c r="AH304" s="175">
        <v>4971.7047153284429</v>
      </c>
      <c r="AI304" s="173"/>
      <c r="AJ304" s="172">
        <v>38.917170944751639</v>
      </c>
      <c r="AK304" s="173">
        <v>1353.3016046671676</v>
      </c>
      <c r="AL304" s="171">
        <v>0</v>
      </c>
      <c r="AM304" s="172">
        <v>-573.279</v>
      </c>
      <c r="AN304" s="171">
        <f t="shared" si="95"/>
        <v>5790.6444909403617</v>
      </c>
      <c r="AP304" s="171"/>
      <c r="AQ304" s="175">
        <v>4621.1745602462834</v>
      </c>
      <c r="AR304" s="173"/>
      <c r="AS304" s="172">
        <v>-30.310382721984123</v>
      </c>
      <c r="AT304" s="174">
        <v>1443.9900155939065</v>
      </c>
      <c r="AU304" s="171">
        <v>0</v>
      </c>
      <c r="AV304" s="172">
        <v>-623.01499999999999</v>
      </c>
      <c r="AW304" s="171">
        <f t="shared" si="96"/>
        <v>5411.8391931182059</v>
      </c>
      <c r="AX304" s="171"/>
      <c r="AY304" s="164">
        <v>4661.0277136925506</v>
      </c>
      <c r="AZ304" s="173"/>
      <c r="BA304" s="164">
        <v>-9.3833796235625524</v>
      </c>
      <c r="BB304" s="164">
        <v>1561.8760669459014</v>
      </c>
      <c r="BC304" s="171">
        <v>0</v>
      </c>
      <c r="BD304" s="172">
        <f t="shared" si="97"/>
        <v>-623.01499999999999</v>
      </c>
      <c r="BE304" s="171">
        <f t="shared" si="98"/>
        <v>5590.5054010148897</v>
      </c>
      <c r="BF304" s="171"/>
      <c r="BG304" s="164">
        <v>1121.4778461737994</v>
      </c>
      <c r="BH304" s="173">
        <v>472.27885145890406</v>
      </c>
      <c r="BI304" s="173">
        <v>258.96852821182716</v>
      </c>
      <c r="BJ304" s="164">
        <v>491.20253962250683</v>
      </c>
      <c r="BK304" s="171">
        <v>0</v>
      </c>
      <c r="BL304" s="172">
        <f t="shared" si="99"/>
        <v>-623.01499999999999</v>
      </c>
      <c r="BM304" s="171">
        <f t="shared" si="100"/>
        <v>1720.9127654670374</v>
      </c>
      <c r="BN304" s="171"/>
      <c r="BO304" s="164">
        <v>790.51369580240043</v>
      </c>
      <c r="BP304" s="173">
        <f t="shared" si="101"/>
        <v>472.27885145890406</v>
      </c>
      <c r="BQ304" s="173">
        <v>221.56462988201218</v>
      </c>
      <c r="BR304" s="164">
        <v>504.63251452279115</v>
      </c>
      <c r="BS304" s="171">
        <v>0</v>
      </c>
      <c r="BT304" s="172">
        <f t="shared" si="102"/>
        <v>-623.01499999999999</v>
      </c>
      <c r="BU304" s="171">
        <f t="shared" si="103"/>
        <v>1365.9746916661079</v>
      </c>
      <c r="BV304" s="171"/>
      <c r="BW304" s="164">
        <v>757.57066466863114</v>
      </c>
      <c r="BX304" s="173">
        <f t="shared" si="104"/>
        <v>472.27885145890406</v>
      </c>
      <c r="BY304" s="173">
        <v>184.04143069095127</v>
      </c>
      <c r="BZ304" s="164">
        <v>519.5796821022218</v>
      </c>
      <c r="CA304" s="171">
        <v>0</v>
      </c>
      <c r="CB304" s="172">
        <f t="shared" si="105"/>
        <v>-623.01499999999999</v>
      </c>
      <c r="CC304" s="171">
        <f t="shared" si="106"/>
        <v>1310.4556289207085</v>
      </c>
      <c r="CD304" s="213">
        <v>2314</v>
      </c>
      <c r="CE304" s="210">
        <f t="shared" si="107"/>
        <v>2502.4392787123429</v>
      </c>
      <c r="CF304" s="164">
        <f t="shared" si="108"/>
        <v>2338.7377671210916</v>
      </c>
      <c r="CG304" s="164">
        <f t="shared" si="109"/>
        <v>2415.9487471974458</v>
      </c>
      <c r="CH304" s="164">
        <f t="shared" si="110"/>
        <v>743.69609570744922</v>
      </c>
      <c r="CI304" s="164">
        <f t="shared" si="111"/>
        <v>590.30885551690051</v>
      </c>
      <c r="CJ304" s="164">
        <f t="shared" si="112"/>
        <v>566.31617498734158</v>
      </c>
      <c r="CK304" s="210">
        <f t="shared" si="113"/>
        <v>-163.70151159125135</v>
      </c>
      <c r="CL304" s="164">
        <f t="shared" si="114"/>
        <v>77.21098007635419</v>
      </c>
      <c r="CM304" s="164">
        <f t="shared" si="115"/>
        <v>-1672.2526514899964</v>
      </c>
      <c r="CN304" s="164">
        <f t="shared" si="116"/>
        <v>-153.38724019054871</v>
      </c>
      <c r="CO304" s="164">
        <f t="shared" si="117"/>
        <v>-23.992680529558925</v>
      </c>
    </row>
    <row r="305" spans="1:93" ht="14.4" x14ac:dyDescent="0.3">
      <c r="A305" s="167">
        <v>989</v>
      </c>
      <c r="B305" s="166" t="s">
        <v>348</v>
      </c>
      <c r="C305" s="171"/>
      <c r="D305" s="171"/>
      <c r="E305" s="171"/>
      <c r="F305" s="171"/>
      <c r="G305" s="171"/>
      <c r="H305" s="171">
        <v>16955</v>
      </c>
      <c r="I305" s="171"/>
      <c r="J305" s="171"/>
      <c r="K305" s="171"/>
      <c r="L305" s="171"/>
      <c r="M305" s="171"/>
      <c r="N305" s="171">
        <v>18225</v>
      </c>
      <c r="O305" s="171"/>
      <c r="P305" s="171"/>
      <c r="Q305" s="171"/>
      <c r="R305" s="171"/>
      <c r="S305" s="171"/>
      <c r="T305" s="171">
        <v>18301</v>
      </c>
      <c r="U305" s="171"/>
      <c r="V305" s="171"/>
      <c r="W305" s="171"/>
      <c r="X305" s="171"/>
      <c r="Y305" s="171"/>
      <c r="Z305" s="171">
        <v>18423</v>
      </c>
      <c r="AA305" s="171"/>
      <c r="AB305" s="171"/>
      <c r="AC305" s="171"/>
      <c r="AD305" s="171"/>
      <c r="AE305" s="171"/>
      <c r="AF305" s="171">
        <v>18356</v>
      </c>
      <c r="AG305" s="171"/>
      <c r="AH305" s="175">
        <v>16879.210159398244</v>
      </c>
      <c r="AI305" s="173"/>
      <c r="AJ305" s="172">
        <v>99.598559794962654</v>
      </c>
      <c r="AK305" s="173">
        <v>3192.1150002538952</v>
      </c>
      <c r="AL305" s="171">
        <v>0</v>
      </c>
      <c r="AM305" s="172">
        <v>-288.49700000000001</v>
      </c>
      <c r="AN305" s="171">
        <f t="shared" si="95"/>
        <v>19882.426719447103</v>
      </c>
      <c r="AP305" s="171"/>
      <c r="AQ305" s="175">
        <v>15881.25128678864</v>
      </c>
      <c r="AR305" s="173"/>
      <c r="AS305" s="172">
        <v>-77.179092442941055</v>
      </c>
      <c r="AT305" s="174">
        <v>3399.5280727592876</v>
      </c>
      <c r="AU305" s="171">
        <v>0</v>
      </c>
      <c r="AV305" s="172">
        <v>-332.48599999999999</v>
      </c>
      <c r="AW305" s="171">
        <f t="shared" si="96"/>
        <v>18871.114267104986</v>
      </c>
      <c r="AX305" s="171"/>
      <c r="AY305" s="164">
        <v>16726.172149094567</v>
      </c>
      <c r="AZ305" s="173"/>
      <c r="BA305" s="164">
        <v>-23.741284964303539</v>
      </c>
      <c r="BB305" s="164">
        <v>3682.0431456955248</v>
      </c>
      <c r="BC305" s="171">
        <v>0</v>
      </c>
      <c r="BD305" s="172">
        <f t="shared" si="97"/>
        <v>-332.48599999999999</v>
      </c>
      <c r="BE305" s="171">
        <f t="shared" si="98"/>
        <v>20051.988009825789</v>
      </c>
      <c r="BF305" s="171"/>
      <c r="BG305" s="164">
        <v>2863.5748422181764</v>
      </c>
      <c r="BH305" s="173">
        <v>130.11245141753838</v>
      </c>
      <c r="BI305" s="173">
        <v>149.12743198766364</v>
      </c>
      <c r="BJ305" s="164">
        <v>1167.0166658842149</v>
      </c>
      <c r="BK305" s="171">
        <v>0</v>
      </c>
      <c r="BL305" s="172">
        <f t="shared" si="99"/>
        <v>-332.48599999999999</v>
      </c>
      <c r="BM305" s="171">
        <f t="shared" si="100"/>
        <v>3977.3453915075943</v>
      </c>
      <c r="BN305" s="171"/>
      <c r="BO305" s="164">
        <v>2586.8829246665314</v>
      </c>
      <c r="BP305" s="173">
        <f t="shared" si="101"/>
        <v>130.11245141753838</v>
      </c>
      <c r="BQ305" s="173">
        <v>59.868863890326686</v>
      </c>
      <c r="BR305" s="164">
        <v>1198.1632369203712</v>
      </c>
      <c r="BS305" s="171">
        <v>0</v>
      </c>
      <c r="BT305" s="172">
        <f t="shared" si="102"/>
        <v>-332.48599999999999</v>
      </c>
      <c r="BU305" s="171">
        <f t="shared" si="103"/>
        <v>3642.541476894768</v>
      </c>
      <c r="BV305" s="171"/>
      <c r="BW305" s="164">
        <v>2166.1184784218922</v>
      </c>
      <c r="BX305" s="173">
        <f t="shared" si="104"/>
        <v>130.11245141753838</v>
      </c>
      <c r="BY305" s="173">
        <v>9.5195084169799724</v>
      </c>
      <c r="BZ305" s="164">
        <v>1233.1082405295219</v>
      </c>
      <c r="CA305" s="171">
        <v>0</v>
      </c>
      <c r="CB305" s="172">
        <f t="shared" si="105"/>
        <v>-332.48599999999999</v>
      </c>
      <c r="CC305" s="171">
        <f t="shared" si="106"/>
        <v>3206.3726787859327</v>
      </c>
      <c r="CD305" s="213">
        <v>5522</v>
      </c>
      <c r="CE305" s="210">
        <f t="shared" si="107"/>
        <v>3600.5843389074798</v>
      </c>
      <c r="CF305" s="164">
        <f t="shared" si="108"/>
        <v>3417.4419172591429</v>
      </c>
      <c r="CG305" s="164">
        <f t="shared" si="109"/>
        <v>3631.2908384327757</v>
      </c>
      <c r="CH305" s="164">
        <f t="shared" si="110"/>
        <v>720.27261707852131</v>
      </c>
      <c r="CI305" s="164">
        <f t="shared" si="111"/>
        <v>659.64170171944363</v>
      </c>
      <c r="CJ305" s="164">
        <f t="shared" si="112"/>
        <v>580.65423375333808</v>
      </c>
      <c r="CK305" s="210">
        <f t="shared" si="113"/>
        <v>-183.14242164833695</v>
      </c>
      <c r="CL305" s="164">
        <f t="shared" si="114"/>
        <v>213.84892117363279</v>
      </c>
      <c r="CM305" s="164">
        <f t="shared" si="115"/>
        <v>-2911.0182213542544</v>
      </c>
      <c r="CN305" s="164">
        <f t="shared" si="116"/>
        <v>-60.630915359077676</v>
      </c>
      <c r="CO305" s="164">
        <f t="shared" si="117"/>
        <v>-78.987467966105555</v>
      </c>
    </row>
    <row r="306" spans="1:93" ht="14.4" x14ac:dyDescent="0.3">
      <c r="A306" s="167">
        <v>992</v>
      </c>
      <c r="B306" s="166" t="s">
        <v>347</v>
      </c>
      <c r="C306" s="171"/>
      <c r="D306" s="171"/>
      <c r="E306" s="171"/>
      <c r="F306" s="171"/>
      <c r="G306" s="171"/>
      <c r="H306" s="171">
        <v>40152</v>
      </c>
      <c r="I306" s="171"/>
      <c r="J306" s="171"/>
      <c r="K306" s="171"/>
      <c r="L306" s="171"/>
      <c r="M306" s="171"/>
      <c r="N306" s="171">
        <v>44484</v>
      </c>
      <c r="O306" s="171"/>
      <c r="P306" s="171"/>
      <c r="Q306" s="171"/>
      <c r="R306" s="171"/>
      <c r="S306" s="171"/>
      <c r="T306" s="171">
        <v>44660</v>
      </c>
      <c r="U306" s="171"/>
      <c r="V306" s="171"/>
      <c r="W306" s="171"/>
      <c r="X306" s="171"/>
      <c r="Y306" s="171"/>
      <c r="Z306" s="171">
        <v>43160</v>
      </c>
      <c r="AA306" s="171"/>
      <c r="AB306" s="171"/>
      <c r="AC306" s="171"/>
      <c r="AD306" s="171"/>
      <c r="AE306" s="171"/>
      <c r="AF306" s="171">
        <v>42963</v>
      </c>
      <c r="AG306" s="171"/>
      <c r="AH306" s="175">
        <v>43792.213228215442</v>
      </c>
      <c r="AI306" s="173"/>
      <c r="AJ306" s="172">
        <v>365.79605799242466</v>
      </c>
      <c r="AK306" s="173">
        <v>8184.9766471571875</v>
      </c>
      <c r="AL306" s="171">
        <v>0</v>
      </c>
      <c r="AM306" s="172">
        <v>-592.22199999999998</v>
      </c>
      <c r="AN306" s="171">
        <f t="shared" si="95"/>
        <v>51750.763933365051</v>
      </c>
      <c r="AP306" s="171"/>
      <c r="AQ306" s="175">
        <v>42538.100988580663</v>
      </c>
      <c r="AR306" s="173"/>
      <c r="AS306" s="172">
        <v>-281.00035750379476</v>
      </c>
      <c r="AT306" s="174">
        <v>8776.8723786334376</v>
      </c>
      <c r="AU306" s="171">
        <v>0</v>
      </c>
      <c r="AV306" s="172">
        <v>-1114.518</v>
      </c>
      <c r="AW306" s="171">
        <f t="shared" si="96"/>
        <v>49919.455009710306</v>
      </c>
      <c r="AX306" s="171"/>
      <c r="AY306" s="164">
        <v>43159.831613833012</v>
      </c>
      <c r="AZ306" s="173"/>
      <c r="BA306" s="164">
        <v>-86.174888975835032</v>
      </c>
      <c r="BB306" s="164">
        <v>9591.0562887528977</v>
      </c>
      <c r="BC306" s="171">
        <v>0</v>
      </c>
      <c r="BD306" s="172">
        <f t="shared" si="97"/>
        <v>-1114.518</v>
      </c>
      <c r="BE306" s="171">
        <f t="shared" si="98"/>
        <v>51550.195013610079</v>
      </c>
      <c r="BF306" s="171"/>
      <c r="BG306" s="164">
        <v>7234.3567495439256</v>
      </c>
      <c r="BH306" s="173">
        <v>4916.899765469876</v>
      </c>
      <c r="BI306" s="173">
        <v>4401.3563725887143</v>
      </c>
      <c r="BJ306" s="164">
        <v>3080.2206989508122</v>
      </c>
      <c r="BK306" s="171">
        <v>0</v>
      </c>
      <c r="BL306" s="172">
        <f t="shared" si="99"/>
        <v>-1114.518</v>
      </c>
      <c r="BM306" s="171">
        <f t="shared" si="100"/>
        <v>18518.31558655333</v>
      </c>
      <c r="BN306" s="171"/>
      <c r="BO306" s="164">
        <v>6855.0603057623284</v>
      </c>
      <c r="BP306" s="173">
        <f t="shared" si="101"/>
        <v>4916.899765469876</v>
      </c>
      <c r="BQ306" s="173">
        <v>4101.0745146487961</v>
      </c>
      <c r="BR306" s="164">
        <v>3169.8354892606922</v>
      </c>
      <c r="BS306" s="171">
        <v>0</v>
      </c>
      <c r="BT306" s="172">
        <f t="shared" si="102"/>
        <v>-1114.518</v>
      </c>
      <c r="BU306" s="171">
        <f t="shared" si="103"/>
        <v>17928.352075141691</v>
      </c>
      <c r="BV306" s="171"/>
      <c r="BW306" s="164">
        <v>6197.3934971930157</v>
      </c>
      <c r="BX306" s="173">
        <f t="shared" si="104"/>
        <v>4916.899765469876</v>
      </c>
      <c r="BY306" s="173">
        <v>3799.8348986711217</v>
      </c>
      <c r="BZ306" s="164">
        <v>3271.3810250088645</v>
      </c>
      <c r="CA306" s="171">
        <v>0</v>
      </c>
      <c r="CB306" s="172">
        <f t="shared" si="105"/>
        <v>-1114.518</v>
      </c>
      <c r="CC306" s="171">
        <f t="shared" si="106"/>
        <v>17070.991186342879</v>
      </c>
      <c r="CD306" s="213">
        <v>18577</v>
      </c>
      <c r="CE306" s="210">
        <f t="shared" si="107"/>
        <v>2785.7438732499895</v>
      </c>
      <c r="CF306" s="164">
        <f t="shared" si="108"/>
        <v>2687.1645050175111</v>
      </c>
      <c r="CG306" s="164">
        <f t="shared" si="109"/>
        <v>2774.9472473278829</v>
      </c>
      <c r="CH306" s="164">
        <f t="shared" si="110"/>
        <v>996.84101773985742</v>
      </c>
      <c r="CI306" s="164">
        <f t="shared" si="111"/>
        <v>965.0832790623723</v>
      </c>
      <c r="CJ306" s="164">
        <f t="shared" si="112"/>
        <v>918.93153826467574</v>
      </c>
      <c r="CK306" s="210">
        <f t="shared" si="113"/>
        <v>-98.579368232478373</v>
      </c>
      <c r="CL306" s="164">
        <f t="shared" si="114"/>
        <v>87.782742310371759</v>
      </c>
      <c r="CM306" s="164">
        <f t="shared" si="115"/>
        <v>-1778.1062295880256</v>
      </c>
      <c r="CN306" s="164">
        <f t="shared" si="116"/>
        <v>-31.757738677485122</v>
      </c>
      <c r="CO306" s="164">
        <f t="shared" si="117"/>
        <v>-46.151740797696561</v>
      </c>
    </row>
    <row r="307" spans="1:93" ht="14.4" x14ac:dyDescent="0.3">
      <c r="CD307" s="170"/>
    </row>
    <row r="308" spans="1:93" ht="14.4" x14ac:dyDescent="0.3">
      <c r="CD308" s="170"/>
    </row>
  </sheetData>
  <autoFilter ref="A13:CO13" xr:uid="{5C8FC848-D67A-4570-BECE-87E569FA1635}"/>
  <sortState xmlns:xlrd2="http://schemas.microsoft.com/office/spreadsheetml/2017/richdata2" ref="A14:CO306">
    <sortCondition ref="A14:A306"/>
  </sortState>
  <hyperlinks>
    <hyperlink ref="A2" r:id="rId1" xr:uid="{F8898CCF-8B37-4285-B425-CFBB11AD1A31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079E7-65F1-46F9-8F12-5FA03147B919}">
  <dimension ref="A1:R345"/>
  <sheetViews>
    <sheetView topLeftCell="A291" workbookViewId="0">
      <selection activeCell="Q16" sqref="Q16"/>
    </sheetView>
  </sheetViews>
  <sheetFormatPr defaultColWidth="9.109375" defaultRowHeight="13.8" x14ac:dyDescent="0.25"/>
  <cols>
    <col min="1" max="1" width="8.33203125" style="14" customWidth="1"/>
    <col min="2" max="2" width="15.5546875" style="9" bestFit="1" customWidth="1"/>
    <col min="3" max="3" width="9.88671875" style="8" bestFit="1" customWidth="1"/>
    <col min="4" max="4" width="15.44140625" style="16" hidden="1" customWidth="1"/>
    <col min="5" max="5" width="6.109375" style="78" hidden="1" customWidth="1"/>
    <col min="6" max="6" width="12.5546875" style="24" hidden="1" customWidth="1"/>
    <col min="7" max="7" width="6.77734375" style="80" hidden="1" customWidth="1"/>
    <col min="8" max="8" width="14.109375" style="10" hidden="1" customWidth="1"/>
    <col min="9" max="9" width="8.109375" style="81" hidden="1" customWidth="1"/>
    <col min="10" max="10" width="14" style="8" hidden="1" customWidth="1"/>
    <col min="11" max="11" width="7.21875" style="83" hidden="1" customWidth="1"/>
    <col min="12" max="12" width="12.21875" style="10" hidden="1" customWidth="1"/>
    <col min="13" max="13" width="9.88671875" style="81" hidden="1" customWidth="1"/>
    <col min="14" max="14" width="12.5546875" style="85" hidden="1" customWidth="1"/>
    <col min="15" max="15" width="12.5546875" style="141" customWidth="1"/>
    <col min="16" max="16" width="12.5546875" style="140" customWidth="1"/>
    <col min="18" max="18" width="8.88671875" style="58" customWidth="1"/>
    <col min="19" max="16384" width="9.109375" style="1"/>
  </cols>
  <sheetData>
    <row r="1" spans="1:18" ht="22.8" x14ac:dyDescent="0.4">
      <c r="A1" s="65" t="s">
        <v>332</v>
      </c>
      <c r="B1" s="61"/>
      <c r="C1" s="62"/>
      <c r="D1" s="63"/>
      <c r="E1" s="63"/>
      <c r="F1" s="64"/>
      <c r="G1" s="64"/>
      <c r="H1" s="76"/>
      <c r="I1" s="76"/>
      <c r="J1" s="62"/>
      <c r="K1" s="62"/>
      <c r="L1" s="119"/>
      <c r="M1" s="119"/>
      <c r="N1" s="60"/>
      <c r="O1" s="129"/>
      <c r="P1" s="128"/>
      <c r="R1" s="59"/>
    </row>
    <row r="2" spans="1:18" x14ac:dyDescent="0.25">
      <c r="A2" s="48"/>
      <c r="B2" s="40"/>
      <c r="C2" s="41"/>
      <c r="D2" s="42"/>
      <c r="E2" s="121"/>
      <c r="F2" s="21"/>
      <c r="G2" s="21"/>
      <c r="H2" s="119"/>
      <c r="I2" s="119"/>
      <c r="J2" s="120"/>
      <c r="K2" s="120"/>
      <c r="L2" s="119"/>
      <c r="M2" s="119"/>
      <c r="N2" s="60"/>
      <c r="O2" s="129"/>
      <c r="P2" s="128"/>
      <c r="R2" s="59"/>
    </row>
    <row r="3" spans="1:18" x14ac:dyDescent="0.25">
      <c r="A3" s="56"/>
      <c r="B3" s="40"/>
      <c r="C3" s="45"/>
      <c r="D3" s="34"/>
      <c r="E3" s="73"/>
      <c r="F3" s="22"/>
      <c r="G3" s="22"/>
      <c r="H3" s="22"/>
      <c r="I3" s="22"/>
      <c r="J3" s="122"/>
      <c r="K3" s="122"/>
      <c r="L3" s="22"/>
      <c r="M3" s="22"/>
      <c r="N3" s="51"/>
      <c r="O3" s="131"/>
      <c r="P3" s="130"/>
      <c r="R3" s="118"/>
    </row>
    <row r="4" spans="1:18" hidden="1" x14ac:dyDescent="0.25">
      <c r="B4" s="40"/>
      <c r="C4" s="43"/>
      <c r="D4" s="38"/>
      <c r="E4" s="70"/>
      <c r="F4" s="23"/>
      <c r="G4" s="23"/>
      <c r="H4" s="123"/>
      <c r="I4" s="123"/>
      <c r="J4" s="23"/>
      <c r="K4" s="23"/>
      <c r="L4" s="123"/>
      <c r="M4" s="123"/>
      <c r="N4" s="74"/>
      <c r="O4" s="133"/>
      <c r="P4" s="132"/>
      <c r="R4" s="68"/>
    </row>
    <row r="5" spans="1:18" s="49" customFormat="1" ht="18" hidden="1" x14ac:dyDescent="0.35">
      <c r="A5" s="75"/>
      <c r="B5" s="40"/>
      <c r="C5" s="41"/>
      <c r="D5" s="42"/>
      <c r="E5" s="121"/>
      <c r="F5" s="37"/>
      <c r="G5" s="37"/>
      <c r="H5" s="124"/>
      <c r="I5" s="124"/>
      <c r="J5" s="125"/>
      <c r="K5" s="125"/>
      <c r="L5" s="124"/>
      <c r="M5" s="124"/>
      <c r="N5" s="73"/>
      <c r="O5" s="135"/>
      <c r="P5" s="134"/>
      <c r="R5" s="58"/>
    </row>
    <row r="6" spans="1:18" x14ac:dyDescent="0.25">
      <c r="A6" s="55"/>
      <c r="B6" s="40"/>
      <c r="C6" s="43"/>
      <c r="D6" s="38"/>
      <c r="E6" s="70"/>
      <c r="F6" s="23"/>
      <c r="G6" s="23"/>
      <c r="H6" s="123"/>
      <c r="I6" s="123"/>
      <c r="J6" s="23"/>
      <c r="K6" s="23"/>
      <c r="L6" s="123"/>
      <c r="M6" s="123"/>
      <c r="N6" s="74"/>
      <c r="O6" s="133"/>
      <c r="P6" s="132"/>
      <c r="R6" s="68"/>
    </row>
    <row r="7" spans="1:18" x14ac:dyDescent="0.25">
      <c r="A7" s="127"/>
      <c r="B7" s="40"/>
      <c r="C7" s="43"/>
      <c r="D7" s="38"/>
      <c r="E7" s="70"/>
      <c r="F7" s="23"/>
      <c r="G7" s="23"/>
      <c r="H7" s="123"/>
      <c r="I7" s="123"/>
      <c r="J7" s="23"/>
      <c r="K7" s="23"/>
      <c r="L7" s="123"/>
      <c r="M7" s="123"/>
      <c r="N7" s="74"/>
      <c r="O7" s="133"/>
      <c r="P7" s="132"/>
      <c r="R7" s="68"/>
    </row>
    <row r="8" spans="1:18" x14ac:dyDescent="0.25">
      <c r="A8" s="55"/>
      <c r="B8" s="40"/>
      <c r="C8" s="43"/>
      <c r="D8" s="38"/>
      <c r="E8" s="70"/>
      <c r="F8" s="23"/>
      <c r="G8" s="23"/>
      <c r="H8" s="123"/>
      <c r="I8" s="123"/>
      <c r="J8" s="23"/>
      <c r="K8" s="23"/>
      <c r="L8" s="123"/>
      <c r="M8" s="123"/>
      <c r="N8" s="74"/>
      <c r="O8" s="133"/>
      <c r="P8" s="132"/>
      <c r="R8" s="68"/>
    </row>
    <row r="9" spans="1:18" s="53" customFormat="1" ht="82.8" x14ac:dyDescent="0.25">
      <c r="A9" s="109" t="s">
        <v>302</v>
      </c>
      <c r="B9" s="109" t="s">
        <v>7</v>
      </c>
      <c r="C9" s="113" t="s">
        <v>303</v>
      </c>
      <c r="D9" s="111" t="s">
        <v>329</v>
      </c>
      <c r="E9" s="112" t="s">
        <v>335</v>
      </c>
      <c r="F9" s="110" t="s">
        <v>314</v>
      </c>
      <c r="G9" s="113" t="s">
        <v>336</v>
      </c>
      <c r="H9" s="110" t="s">
        <v>318</v>
      </c>
      <c r="I9" s="113" t="s">
        <v>337</v>
      </c>
      <c r="J9" s="110" t="s">
        <v>317</v>
      </c>
      <c r="K9" s="113" t="s">
        <v>340</v>
      </c>
      <c r="L9" s="110" t="s">
        <v>328</v>
      </c>
      <c r="M9" s="113" t="s">
        <v>339</v>
      </c>
      <c r="N9" s="114" t="s">
        <v>305</v>
      </c>
      <c r="O9" s="394" t="s">
        <v>721</v>
      </c>
      <c r="P9" s="395" t="s">
        <v>720</v>
      </c>
      <c r="R9" s="52" t="s">
        <v>338</v>
      </c>
    </row>
    <row r="10" spans="1:18" s="54" customFormat="1" x14ac:dyDescent="0.25">
      <c r="A10" s="87"/>
      <c r="B10" s="87" t="s">
        <v>8</v>
      </c>
      <c r="C10" s="91">
        <f>SUM(C12:C314)</f>
        <v>5503664</v>
      </c>
      <c r="D10" s="89">
        <f>SUM(D12:D314)</f>
        <v>2598066832.1879668</v>
      </c>
      <c r="E10" s="90">
        <f t="shared" ref="E10" si="0">D10/C10</f>
        <v>472.06130900941025</v>
      </c>
      <c r="F10" s="89">
        <f>SUM(F12:F314)</f>
        <v>3617548</v>
      </c>
      <c r="G10" s="90">
        <f t="shared" ref="G10" si="1">F10/C10</f>
        <v>0.65729811994336862</v>
      </c>
      <c r="H10" s="89">
        <f>SUM(H12:H314)</f>
        <v>761300004.50361347</v>
      </c>
      <c r="I10" s="90">
        <f t="shared" ref="I10" si="2">H10/C10</f>
        <v>138.32603234928831</v>
      </c>
      <c r="J10" s="89">
        <f>SUM(J12:J314)</f>
        <v>-3796429.2768092407</v>
      </c>
      <c r="K10" s="90">
        <f t="shared" ref="K10" si="3">J10/C10</f>
        <v>-0.68980033606870639</v>
      </c>
      <c r="L10" s="89">
        <f>SUM(L12:L314)</f>
        <v>5.9179728850722313E-7</v>
      </c>
      <c r="M10" s="90">
        <f t="shared" ref="M10" si="4">L10/C10</f>
        <v>1.0752787388678218E-13</v>
      </c>
      <c r="N10" s="89">
        <f>SUM(N12:N314)</f>
        <v>3359434236.1423459</v>
      </c>
      <c r="O10" s="137"/>
      <c r="P10" s="136"/>
      <c r="R10" s="69"/>
    </row>
    <row r="11" spans="1:18" s="54" customFormat="1" ht="27.6" x14ac:dyDescent="0.25">
      <c r="A11" s="87"/>
      <c r="B11" s="87"/>
      <c r="C11" s="91"/>
      <c r="D11" s="89"/>
      <c r="E11" s="90"/>
      <c r="F11" s="89"/>
      <c r="G11" s="90"/>
      <c r="H11" s="89"/>
      <c r="I11" s="90"/>
      <c r="J11" s="89"/>
      <c r="K11" s="90"/>
      <c r="L11" s="89"/>
      <c r="M11" s="90"/>
      <c r="N11" s="89"/>
      <c r="O11" s="394" t="s">
        <v>721</v>
      </c>
      <c r="P11" s="395" t="s">
        <v>720</v>
      </c>
      <c r="R11" s="69"/>
    </row>
    <row r="12" spans="1:18" ht="15.6" x14ac:dyDescent="0.3">
      <c r="A12" s="95">
        <v>91</v>
      </c>
      <c r="B12" s="87" t="s">
        <v>35</v>
      </c>
      <c r="C12" s="126">
        <v>656920</v>
      </c>
      <c r="D12" s="97">
        <v>136616868.67589656</v>
      </c>
      <c r="E12" s="90">
        <f t="shared" ref="E12:E32" si="5">D12/C12</f>
        <v>207.96576246102501</v>
      </c>
      <c r="F12" s="98">
        <v>29985291</v>
      </c>
      <c r="G12" s="90">
        <f t="shared" ref="G12:G32" si="6">F12/C12</f>
        <v>45.645270352554341</v>
      </c>
      <c r="H12" s="97">
        <v>79568352.404916674</v>
      </c>
      <c r="I12" s="90">
        <f t="shared" ref="I12:I32" si="7">H12/C12</f>
        <v>121.12335201381701</v>
      </c>
      <c r="J12" s="97">
        <v>50950866.459113963</v>
      </c>
      <c r="K12" s="90">
        <f t="shared" ref="K12:K32" si="8">J12/C12</f>
        <v>77.560230254999027</v>
      </c>
      <c r="L12" s="97">
        <v>-47690389.261543676</v>
      </c>
      <c r="M12" s="90">
        <f t="shared" ref="M12:M32" si="9">L12/C12</f>
        <v>-72.59695132062302</v>
      </c>
      <c r="N12" s="99">
        <f t="shared" ref="N12:N32" si="10">SUM(D12:L12)</f>
        <v>249431441.57299858</v>
      </c>
      <c r="O12" s="385">
        <v>552.90323917807461</v>
      </c>
      <c r="P12" s="254">
        <v>376.11221652314362</v>
      </c>
      <c r="R12" s="77">
        <v>1</v>
      </c>
    </row>
    <row r="13" spans="1:18" ht="15.6" x14ac:dyDescent="0.3">
      <c r="A13" s="95">
        <v>49</v>
      </c>
      <c r="B13" s="87" t="s">
        <v>18</v>
      </c>
      <c r="C13" s="126">
        <v>292796</v>
      </c>
      <c r="D13" s="97">
        <v>195704666.73650244</v>
      </c>
      <c r="E13" s="90">
        <f t="shared" si="5"/>
        <v>668.39938638677586</v>
      </c>
      <c r="F13" s="108">
        <v>-7359791</v>
      </c>
      <c r="G13" s="90">
        <f t="shared" si="6"/>
        <v>-25.136241615322614</v>
      </c>
      <c r="H13" s="97">
        <v>26271771.577920333</v>
      </c>
      <c r="I13" s="90">
        <f t="shared" si="7"/>
        <v>89.727221607946603</v>
      </c>
      <c r="J13" s="97">
        <v>65436034.081159309</v>
      </c>
      <c r="K13" s="90">
        <f t="shared" si="8"/>
        <v>223.48677605281256</v>
      </c>
      <c r="L13" s="97">
        <v>12974285.456761602</v>
      </c>
      <c r="M13" s="90">
        <f t="shared" si="9"/>
        <v>44.311689561201661</v>
      </c>
      <c r="N13" s="99">
        <f t="shared" si="10"/>
        <v>293027923.32948607</v>
      </c>
      <c r="O13" s="385">
        <v>547.17382957768439</v>
      </c>
      <c r="P13" s="254">
        <v>1025.6612277911709</v>
      </c>
      <c r="R13" s="77">
        <v>1</v>
      </c>
    </row>
    <row r="14" spans="1:18" ht="15.6" x14ac:dyDescent="0.3">
      <c r="A14" s="95">
        <v>837</v>
      </c>
      <c r="B14" s="87" t="s">
        <v>262</v>
      </c>
      <c r="C14" s="126">
        <v>241009</v>
      </c>
      <c r="D14" s="97">
        <v>22511680.228166301</v>
      </c>
      <c r="E14" s="90">
        <f t="shared" si="5"/>
        <v>93.405973337785312</v>
      </c>
      <c r="F14" s="98">
        <v>72860253</v>
      </c>
      <c r="G14" s="90">
        <f t="shared" si="6"/>
        <v>302.31341153234939</v>
      </c>
      <c r="H14" s="97">
        <v>32595326.549026832</v>
      </c>
      <c r="I14" s="90">
        <f t="shared" si="7"/>
        <v>135.24526697769309</v>
      </c>
      <c r="J14" s="97">
        <v>-83441061.289034054</v>
      </c>
      <c r="K14" s="90">
        <f t="shared" si="8"/>
        <v>-346.21554086790974</v>
      </c>
      <c r="L14" s="97">
        <v>-37589560.415374279</v>
      </c>
      <c r="M14" s="90">
        <f t="shared" si="9"/>
        <v>-155.96745522106758</v>
      </c>
      <c r="N14" s="99">
        <f t="shared" si="10"/>
        <v>6936822.8218957782</v>
      </c>
      <c r="O14" s="385">
        <v>1517.3777695651013</v>
      </c>
      <c r="P14" s="254">
        <v>27.16978234333488</v>
      </c>
      <c r="R14" s="77">
        <v>6</v>
      </c>
    </row>
    <row r="15" spans="1:18" ht="15.6" x14ac:dyDescent="0.3">
      <c r="A15" s="95">
        <v>92</v>
      </c>
      <c r="B15" s="87" t="s">
        <v>36</v>
      </c>
      <c r="C15" s="126">
        <v>237231</v>
      </c>
      <c r="D15" s="97">
        <v>146821009.06196934</v>
      </c>
      <c r="E15" s="90">
        <f t="shared" si="5"/>
        <v>618.89470204977147</v>
      </c>
      <c r="F15" s="98">
        <v>23433834</v>
      </c>
      <c r="G15" s="90">
        <f t="shared" si="6"/>
        <v>98.780656828154832</v>
      </c>
      <c r="H15" s="97">
        <v>26108478.756333366</v>
      </c>
      <c r="I15" s="90">
        <f t="shared" si="7"/>
        <v>110.05508873770025</v>
      </c>
      <c r="J15" s="97">
        <v>-426000.86664685421</v>
      </c>
      <c r="K15" s="90">
        <f t="shared" si="8"/>
        <v>-1.7957217507275787</v>
      </c>
      <c r="L15" s="97">
        <v>14838179.402413767</v>
      </c>
      <c r="M15" s="90">
        <f t="shared" si="9"/>
        <v>62.547387999096941</v>
      </c>
      <c r="N15" s="99">
        <f t="shared" si="10"/>
        <v>210776326.28879547</v>
      </c>
      <c r="O15" s="385">
        <v>1181.443574692533</v>
      </c>
      <c r="P15" s="254">
        <v>881.35076509423129</v>
      </c>
      <c r="R15" s="77">
        <v>1</v>
      </c>
    </row>
    <row r="16" spans="1:18" ht="15.6" x14ac:dyDescent="0.3">
      <c r="A16" s="95">
        <v>564</v>
      </c>
      <c r="B16" s="87" t="s">
        <v>179</v>
      </c>
      <c r="C16" s="126">
        <v>207327</v>
      </c>
      <c r="D16" s="97">
        <v>122470180.19969872</v>
      </c>
      <c r="E16" s="90">
        <f t="shared" si="5"/>
        <v>590.71023166157192</v>
      </c>
      <c r="F16" s="108">
        <v>-3634861</v>
      </c>
      <c r="G16" s="90">
        <f t="shared" si="6"/>
        <v>-17.532019466832587</v>
      </c>
      <c r="H16" s="97">
        <v>26402539.986860923</v>
      </c>
      <c r="I16" s="90">
        <f t="shared" si="7"/>
        <v>127.34733048209314</v>
      </c>
      <c r="J16" s="97">
        <v>-33614100.612830855</v>
      </c>
      <c r="K16" s="90">
        <f t="shared" si="8"/>
        <v>-162.13083974991611</v>
      </c>
      <c r="L16" s="97">
        <v>-19867568.683102176</v>
      </c>
      <c r="M16" s="90">
        <f t="shared" si="9"/>
        <v>-95.827213450742917</v>
      </c>
      <c r="N16" s="99">
        <f t="shared" si="10"/>
        <v>91756728.285329551</v>
      </c>
      <c r="O16" s="385">
        <v>1637.2252644976234</v>
      </c>
      <c r="P16" s="254">
        <v>451.34279611737315</v>
      </c>
      <c r="R16" s="77">
        <v>17</v>
      </c>
    </row>
    <row r="17" spans="1:18" ht="15.6" x14ac:dyDescent="0.3">
      <c r="A17" s="95">
        <v>853</v>
      </c>
      <c r="B17" s="87" t="s">
        <v>270</v>
      </c>
      <c r="C17" s="126">
        <v>194391</v>
      </c>
      <c r="D17" s="97">
        <v>17827908.963051651</v>
      </c>
      <c r="E17" s="90">
        <f t="shared" si="5"/>
        <v>91.711596540228982</v>
      </c>
      <c r="F17" s="98">
        <v>46048370</v>
      </c>
      <c r="G17" s="90">
        <f t="shared" si="6"/>
        <v>236.8852981876733</v>
      </c>
      <c r="H17" s="97">
        <v>28368133.356477469</v>
      </c>
      <c r="I17" s="90">
        <f t="shared" si="7"/>
        <v>145.933368090485</v>
      </c>
      <c r="J17" s="97">
        <v>-54365912.701239355</v>
      </c>
      <c r="K17" s="90">
        <f t="shared" si="8"/>
        <v>-279.67299258319241</v>
      </c>
      <c r="L17" s="97">
        <v>-21874808.695937958</v>
      </c>
      <c r="M17" s="90">
        <f t="shared" si="9"/>
        <v>-112.52994580992926</v>
      </c>
      <c r="N17" s="99">
        <f t="shared" si="10"/>
        <v>16003885.779622052</v>
      </c>
      <c r="O17" s="385">
        <v>1610.3760651587445</v>
      </c>
      <c r="P17" s="254">
        <v>62.756865916384008</v>
      </c>
      <c r="R17" s="77">
        <v>2</v>
      </c>
    </row>
    <row r="18" spans="1:18" ht="15.6" x14ac:dyDescent="0.3">
      <c r="A18" s="95">
        <v>179</v>
      </c>
      <c r="B18" s="87" t="s">
        <v>65</v>
      </c>
      <c r="C18" s="126">
        <v>143420</v>
      </c>
      <c r="D18" s="97">
        <v>61610680.619715482</v>
      </c>
      <c r="E18" s="90">
        <f t="shared" si="5"/>
        <v>429.58221042891842</v>
      </c>
      <c r="F18" s="108">
        <v>-21782341</v>
      </c>
      <c r="G18" s="90">
        <f t="shared" si="6"/>
        <v>-151.87798772835029</v>
      </c>
      <c r="H18" s="97">
        <v>19134257.749901161</v>
      </c>
      <c r="I18" s="90">
        <f t="shared" si="7"/>
        <v>133.41415248850342</v>
      </c>
      <c r="J18" s="97">
        <v>-5444709.7892166423</v>
      </c>
      <c r="K18" s="90">
        <f t="shared" si="8"/>
        <v>-37.963392757053704</v>
      </c>
      <c r="L18" s="97">
        <v>2249051.7406793465</v>
      </c>
      <c r="M18" s="90">
        <f t="shared" si="9"/>
        <v>15.68157677227267</v>
      </c>
      <c r="N18" s="99">
        <f t="shared" si="10"/>
        <v>55767312.476061776</v>
      </c>
      <c r="O18" s="385">
        <v>1528.6240960595612</v>
      </c>
      <c r="P18" s="254">
        <v>382.28810013303138</v>
      </c>
      <c r="R18" s="77">
        <v>13</v>
      </c>
    </row>
    <row r="19" spans="1:18" ht="15.6" x14ac:dyDescent="0.3">
      <c r="A19" s="95">
        <v>297</v>
      </c>
      <c r="B19" s="87" t="s">
        <v>113</v>
      </c>
      <c r="C19" s="126">
        <v>120210</v>
      </c>
      <c r="D19" s="97">
        <v>35579277.537509866</v>
      </c>
      <c r="E19" s="90">
        <f t="shared" si="5"/>
        <v>295.97602144172589</v>
      </c>
      <c r="F19" s="108">
        <v>-2634617</v>
      </c>
      <c r="G19" s="90">
        <f t="shared" si="6"/>
        <v>-21.916787288911074</v>
      </c>
      <c r="H19" s="97">
        <v>17255723.42857749</v>
      </c>
      <c r="I19" s="90">
        <f t="shared" si="7"/>
        <v>143.54648888260121</v>
      </c>
      <c r="J19" s="97">
        <v>-7003027.8828423619</v>
      </c>
      <c r="K19" s="90">
        <f t="shared" si="8"/>
        <v>-58.25661661128327</v>
      </c>
      <c r="L19" s="97">
        <v>-1333007.3813633672</v>
      </c>
      <c r="M19" s="90">
        <f t="shared" si="9"/>
        <v>-11.088989113745672</v>
      </c>
      <c r="N19" s="99">
        <f t="shared" si="10"/>
        <v>41864708.050988041</v>
      </c>
      <c r="O19" s="385">
        <v>2015.9326557580737</v>
      </c>
      <c r="P19" s="254">
        <v>355.40443974612447</v>
      </c>
      <c r="R19" s="77">
        <v>11</v>
      </c>
    </row>
    <row r="20" spans="1:18" ht="15.6" x14ac:dyDescent="0.3">
      <c r="A20" s="95">
        <v>398</v>
      </c>
      <c r="B20" s="87" t="s">
        <v>124</v>
      </c>
      <c r="C20" s="126">
        <v>119984</v>
      </c>
      <c r="D20" s="97">
        <v>35341841.472520016</v>
      </c>
      <c r="E20" s="90">
        <f t="shared" si="5"/>
        <v>294.55461955360727</v>
      </c>
      <c r="F20" s="108">
        <v>-5028497</v>
      </c>
      <c r="G20" s="90">
        <f t="shared" si="6"/>
        <v>-41.909729630617413</v>
      </c>
      <c r="H20" s="97">
        <v>16443202.206366837</v>
      </c>
      <c r="I20" s="90">
        <f t="shared" si="7"/>
        <v>137.04495771408551</v>
      </c>
      <c r="J20" s="97">
        <v>20786573.074131854</v>
      </c>
      <c r="K20" s="90">
        <f t="shared" si="8"/>
        <v>173.24454155663966</v>
      </c>
      <c r="L20" s="97">
        <v>24788433.663477272</v>
      </c>
      <c r="M20" s="90">
        <f t="shared" si="9"/>
        <v>206.59782690589805</v>
      </c>
      <c r="N20" s="99">
        <f t="shared" si="10"/>
        <v>92332116.350885168</v>
      </c>
      <c r="O20" s="385">
        <v>2065.1956635699216</v>
      </c>
      <c r="P20" s="254">
        <v>812.18095259781285</v>
      </c>
      <c r="R20" s="77">
        <v>7</v>
      </c>
    </row>
    <row r="21" spans="1:18" ht="15.6" x14ac:dyDescent="0.3">
      <c r="A21" s="95">
        <v>609</v>
      </c>
      <c r="B21" s="87" t="s">
        <v>197</v>
      </c>
      <c r="C21" s="126">
        <v>83684</v>
      </c>
      <c r="D21" s="97">
        <v>29110800.930194966</v>
      </c>
      <c r="E21" s="90">
        <f t="shared" si="5"/>
        <v>347.86579190998242</v>
      </c>
      <c r="F21" s="108">
        <v>-5716643</v>
      </c>
      <c r="G21" s="90">
        <f t="shared" si="6"/>
        <v>-68.312258018259172</v>
      </c>
      <c r="H21" s="97">
        <v>12330388.641749952</v>
      </c>
      <c r="I21" s="90">
        <f t="shared" si="7"/>
        <v>147.34463746654023</v>
      </c>
      <c r="J21" s="97">
        <v>-11461999.895892872</v>
      </c>
      <c r="K21" s="90">
        <f t="shared" si="8"/>
        <v>-136.96763892611338</v>
      </c>
      <c r="L21" s="97">
        <v>-1985304.120020584</v>
      </c>
      <c r="M21" s="90">
        <f t="shared" si="9"/>
        <v>-23.723819607339323</v>
      </c>
      <c r="N21" s="99">
        <f t="shared" si="10"/>
        <v>22277532.486563891</v>
      </c>
      <c r="O21" s="385">
        <v>2188.3028526801886</v>
      </c>
      <c r="P21" s="254">
        <v>267.55127092432804</v>
      </c>
      <c r="R21" s="77">
        <v>4</v>
      </c>
    </row>
    <row r="22" spans="1:18" ht="15.6" x14ac:dyDescent="0.3">
      <c r="A22" s="95">
        <v>286</v>
      </c>
      <c r="B22" s="87" t="s">
        <v>108</v>
      </c>
      <c r="C22" s="126">
        <v>81187</v>
      </c>
      <c r="D22" s="97">
        <v>13759229.96790589</v>
      </c>
      <c r="E22" s="90">
        <f t="shared" si="5"/>
        <v>169.47577774650978</v>
      </c>
      <c r="F22" s="98">
        <v>16655407</v>
      </c>
      <c r="G22" s="90">
        <f t="shared" si="6"/>
        <v>205.14869375638958</v>
      </c>
      <c r="H22" s="97">
        <v>11825040.973114014</v>
      </c>
      <c r="I22" s="90">
        <f t="shared" si="7"/>
        <v>145.65190206700598</v>
      </c>
      <c r="J22" s="97">
        <v>-3481331.4155821861</v>
      </c>
      <c r="K22" s="90">
        <f t="shared" si="8"/>
        <v>-42.88040469018668</v>
      </c>
      <c r="L22" s="97">
        <v>674095.25979721791</v>
      </c>
      <c r="M22" s="90">
        <f t="shared" si="9"/>
        <v>8.3029950582878769</v>
      </c>
      <c r="N22" s="99">
        <f t="shared" si="10"/>
        <v>39432919.181203812</v>
      </c>
      <c r="O22" s="385">
        <v>2177.1215388075998</v>
      </c>
      <c r="P22" s="254">
        <v>197.02259949542335</v>
      </c>
      <c r="R22" s="77">
        <v>8</v>
      </c>
    </row>
    <row r="23" spans="1:18" ht="15.6" x14ac:dyDescent="0.3">
      <c r="A23" s="95">
        <v>167</v>
      </c>
      <c r="B23" s="87" t="s">
        <v>58</v>
      </c>
      <c r="C23" s="126">
        <v>76935</v>
      </c>
      <c r="D23" s="97">
        <v>29470370.159745127</v>
      </c>
      <c r="E23" s="90">
        <f t="shared" si="5"/>
        <v>383.05543848372167</v>
      </c>
      <c r="F23" s="108">
        <v>-1779497</v>
      </c>
      <c r="G23" s="90">
        <f t="shared" si="6"/>
        <v>-23.129875869240269</v>
      </c>
      <c r="H23" s="97">
        <v>11435965.920833342</v>
      </c>
      <c r="I23" s="90">
        <f t="shared" si="7"/>
        <v>148.6445170706875</v>
      </c>
      <c r="J23" s="97">
        <v>2314848.568014856</v>
      </c>
      <c r="K23" s="90">
        <f t="shared" si="8"/>
        <v>30.088367687201611</v>
      </c>
      <c r="L23" s="97">
        <v>3888480.1326970849</v>
      </c>
      <c r="M23" s="90">
        <f t="shared" si="9"/>
        <v>50.542407651876061</v>
      </c>
      <c r="N23" s="99">
        <f t="shared" si="10"/>
        <v>45330706.439737774</v>
      </c>
      <c r="O23" s="385">
        <v>2276.6690130151246</v>
      </c>
      <c r="P23" s="254">
        <v>611.21473687256002</v>
      </c>
      <c r="R23" s="77">
        <v>12</v>
      </c>
    </row>
    <row r="24" spans="1:18" ht="15.6" x14ac:dyDescent="0.3">
      <c r="A24" s="95">
        <v>405</v>
      </c>
      <c r="B24" s="87" t="s">
        <v>129</v>
      </c>
      <c r="C24" s="126">
        <v>72662</v>
      </c>
      <c r="D24" s="97">
        <v>19067241.55773909</v>
      </c>
      <c r="E24" s="90">
        <f t="shared" si="5"/>
        <v>262.41008446972404</v>
      </c>
      <c r="F24" s="108">
        <v>-5617783</v>
      </c>
      <c r="G24" s="90">
        <f t="shared" si="6"/>
        <v>-77.313905480168458</v>
      </c>
      <c r="H24" s="97">
        <v>10446853.369997744</v>
      </c>
      <c r="I24" s="90">
        <f t="shared" si="7"/>
        <v>143.77327034760594</v>
      </c>
      <c r="J24" s="97">
        <v>-11786156.683850421</v>
      </c>
      <c r="K24" s="90">
        <f t="shared" si="8"/>
        <v>-162.20523360009938</v>
      </c>
      <c r="L24" s="97">
        <v>-3342570.0268677352</v>
      </c>
      <c r="M24" s="90">
        <f t="shared" si="9"/>
        <v>-46.001624327265077</v>
      </c>
      <c r="N24" s="99">
        <f t="shared" si="10"/>
        <v>8767751.8812344186</v>
      </c>
      <c r="O24" s="385">
        <v>1803.5867917675837</v>
      </c>
      <c r="P24" s="254">
        <v>119.97627669233816</v>
      </c>
      <c r="R24" s="77">
        <v>9</v>
      </c>
    </row>
    <row r="25" spans="1:18" ht="15.6" x14ac:dyDescent="0.3">
      <c r="A25" s="95">
        <v>109</v>
      </c>
      <c r="B25" s="87" t="s">
        <v>44</v>
      </c>
      <c r="C25" s="126">
        <v>67848</v>
      </c>
      <c r="D25" s="97">
        <v>15711972.924794398</v>
      </c>
      <c r="E25" s="90">
        <f t="shared" si="5"/>
        <v>231.57606598270249</v>
      </c>
      <c r="F25" s="108">
        <v>-12875761</v>
      </c>
      <c r="G25" s="90">
        <f t="shared" si="6"/>
        <v>-189.77362634123335</v>
      </c>
      <c r="H25" s="97">
        <v>9229049.9381256737</v>
      </c>
      <c r="I25" s="90">
        <f t="shared" si="7"/>
        <v>136.02537934980654</v>
      </c>
      <c r="J25" s="97">
        <v>1626030.2409065445</v>
      </c>
      <c r="K25" s="90">
        <f t="shared" si="8"/>
        <v>23.965779992137492</v>
      </c>
      <c r="L25" s="97">
        <v>4194851.3037050655</v>
      </c>
      <c r="M25" s="90">
        <f t="shared" si="9"/>
        <v>61.827191718327221</v>
      </c>
      <c r="N25" s="99">
        <f t="shared" si="10"/>
        <v>17886345.201130666</v>
      </c>
      <c r="O25" s="385">
        <v>1735.4862297468862</v>
      </c>
      <c r="P25" s="254">
        <v>251.48142034447122</v>
      </c>
      <c r="R25" s="77">
        <v>5</v>
      </c>
    </row>
    <row r="26" spans="1:18" ht="15.6" x14ac:dyDescent="0.3">
      <c r="A26" s="95">
        <v>905</v>
      </c>
      <c r="B26" s="87" t="s">
        <v>282</v>
      </c>
      <c r="C26" s="126">
        <v>67551</v>
      </c>
      <c r="D26" s="97">
        <v>26333346.726848911</v>
      </c>
      <c r="E26" s="90">
        <f t="shared" si="5"/>
        <v>389.8291176570134</v>
      </c>
      <c r="F26" s="98">
        <v>26849879</v>
      </c>
      <c r="G26" s="90">
        <f t="shared" si="6"/>
        <v>397.47567023434146</v>
      </c>
      <c r="H26" s="97">
        <v>9500541.2405911535</v>
      </c>
      <c r="I26" s="90">
        <f t="shared" si="7"/>
        <v>140.64249590074394</v>
      </c>
      <c r="J26" s="97">
        <v>-13820334.958397247</v>
      </c>
      <c r="K26" s="90">
        <f t="shared" si="8"/>
        <v>-204.59112312767016</v>
      </c>
      <c r="L26" s="97">
        <v>-6627105.5146233262</v>
      </c>
      <c r="M26" s="90">
        <f t="shared" si="9"/>
        <v>-98.105217015637464</v>
      </c>
      <c r="N26" s="99">
        <f t="shared" si="10"/>
        <v>42237049.850580156</v>
      </c>
      <c r="O26" s="385">
        <v>2046.9320851719756</v>
      </c>
      <c r="P26" s="254">
        <v>621.33844790483488</v>
      </c>
      <c r="R26" s="77">
        <v>15</v>
      </c>
    </row>
    <row r="27" spans="1:18" ht="15.6" x14ac:dyDescent="0.3">
      <c r="A27" s="95">
        <v>743</v>
      </c>
      <c r="B27" s="87" t="s">
        <v>237</v>
      </c>
      <c r="C27" s="126">
        <v>64130</v>
      </c>
      <c r="D27" s="97">
        <v>32571754.089847244</v>
      </c>
      <c r="E27" s="90">
        <f t="shared" si="5"/>
        <v>507.90198175342653</v>
      </c>
      <c r="F27" s="108">
        <v>-2930613</v>
      </c>
      <c r="G27" s="90">
        <f t="shared" si="6"/>
        <v>-45.698004054264771</v>
      </c>
      <c r="H27" s="97">
        <v>8783704.8170339577</v>
      </c>
      <c r="I27" s="90">
        <f t="shared" si="7"/>
        <v>136.96717319560202</v>
      </c>
      <c r="J27" s="97">
        <v>-3977403.0154691748</v>
      </c>
      <c r="K27" s="90">
        <f t="shared" si="8"/>
        <v>-62.020942078109698</v>
      </c>
      <c r="L27" s="97">
        <v>-1570887.6997028557</v>
      </c>
      <c r="M27" s="90">
        <f t="shared" si="9"/>
        <v>-24.495364099529951</v>
      </c>
      <c r="N27" s="99">
        <f t="shared" si="10"/>
        <v>32877092.341917995</v>
      </c>
      <c r="O27" s="385">
        <v>1903.5681152973839</v>
      </c>
      <c r="P27" s="254">
        <v>515.42513943098641</v>
      </c>
      <c r="R27" s="77">
        <v>14</v>
      </c>
    </row>
    <row r="28" spans="1:18" ht="15.6" x14ac:dyDescent="0.3">
      <c r="A28" s="95">
        <v>698</v>
      </c>
      <c r="B28" s="87" t="s">
        <v>224</v>
      </c>
      <c r="C28" s="126">
        <v>63528</v>
      </c>
      <c r="D28" s="97">
        <v>39374160.671044923</v>
      </c>
      <c r="E28" s="90">
        <f t="shared" si="5"/>
        <v>619.79222816781453</v>
      </c>
      <c r="F28" s="108">
        <v>-4023542</v>
      </c>
      <c r="G28" s="90">
        <f t="shared" si="6"/>
        <v>-63.334938924568696</v>
      </c>
      <c r="H28" s="97">
        <v>8756985.8509002998</v>
      </c>
      <c r="I28" s="90">
        <f t="shared" si="7"/>
        <v>137.84450716062682</v>
      </c>
      <c r="J28" s="97">
        <v>-17869452.484358255</v>
      </c>
      <c r="K28" s="90">
        <f t="shared" si="8"/>
        <v>-281.28466950570231</v>
      </c>
      <c r="L28" s="97">
        <v>-11431865.907932207</v>
      </c>
      <c r="M28" s="90">
        <f t="shared" si="9"/>
        <v>-179.95003632936982</v>
      </c>
      <c r="N28" s="99">
        <f t="shared" si="10"/>
        <v>14806699.146781661</v>
      </c>
      <c r="O28" s="385">
        <v>1926.3722945591069</v>
      </c>
      <c r="P28" s="254">
        <v>236.27333033709169</v>
      </c>
      <c r="R28" s="77">
        <v>19</v>
      </c>
    </row>
    <row r="29" spans="1:18" ht="15.6" x14ac:dyDescent="0.3">
      <c r="A29" s="95">
        <v>491</v>
      </c>
      <c r="B29" s="87" t="s">
        <v>156</v>
      </c>
      <c r="C29" s="126">
        <v>52583</v>
      </c>
      <c r="D29" s="97">
        <v>15965571.498147661</v>
      </c>
      <c r="E29" s="90">
        <f t="shared" si="5"/>
        <v>303.62610536005286</v>
      </c>
      <c r="F29" s="98">
        <v>669015</v>
      </c>
      <c r="G29" s="90">
        <f t="shared" si="6"/>
        <v>12.723028355171824</v>
      </c>
      <c r="H29" s="97">
        <v>8184290.3575549163</v>
      </c>
      <c r="I29" s="90">
        <f t="shared" si="7"/>
        <v>155.64517729218409</v>
      </c>
      <c r="J29" s="97">
        <v>-8917757.1185341012</v>
      </c>
      <c r="K29" s="90">
        <f t="shared" si="8"/>
        <v>-169.5939204407147</v>
      </c>
      <c r="L29" s="97">
        <v>-3327162.4027860933</v>
      </c>
      <c r="M29" s="90">
        <f t="shared" si="9"/>
        <v>-63.274488005364724</v>
      </c>
      <c r="N29" s="99">
        <f t="shared" si="10"/>
        <v>12574259.734772952</v>
      </c>
      <c r="O29" s="385">
        <v>2537.8566687601096</v>
      </c>
      <c r="P29" s="254">
        <v>243.77130126433229</v>
      </c>
      <c r="R29" s="77">
        <v>10</v>
      </c>
    </row>
    <row r="30" spans="1:18" ht="15.6" x14ac:dyDescent="0.3">
      <c r="A30" s="95">
        <v>285</v>
      </c>
      <c r="B30" s="87" t="s">
        <v>107</v>
      </c>
      <c r="C30" s="126">
        <v>51668</v>
      </c>
      <c r="D30" s="97">
        <v>13558023.708322378</v>
      </c>
      <c r="E30" s="90">
        <f t="shared" si="5"/>
        <v>262.40659031358632</v>
      </c>
      <c r="F30" s="108">
        <v>-1020501</v>
      </c>
      <c r="G30" s="90">
        <f t="shared" si="6"/>
        <v>-19.751122551676087</v>
      </c>
      <c r="H30" s="97">
        <v>6996180.7101145498</v>
      </c>
      <c r="I30" s="90">
        <f t="shared" si="7"/>
        <v>135.40645486789793</v>
      </c>
      <c r="J30" s="97">
        <v>-1551987.4132154265</v>
      </c>
      <c r="K30" s="90">
        <f t="shared" si="8"/>
        <v>-30.037690896017391</v>
      </c>
      <c r="L30" s="97">
        <v>2529862.4321666816</v>
      </c>
      <c r="M30" s="90">
        <f t="shared" si="9"/>
        <v>48.963815749916421</v>
      </c>
      <c r="N30" s="99">
        <f t="shared" si="10"/>
        <v>20511926.461619917</v>
      </c>
      <c r="O30" s="385">
        <v>2541.1663298962244</v>
      </c>
      <c r="P30" s="254">
        <v>386.47982188952903</v>
      </c>
      <c r="R30" s="77">
        <v>8</v>
      </c>
    </row>
    <row r="31" spans="1:18" ht="15.6" x14ac:dyDescent="0.3">
      <c r="A31" s="95">
        <v>734</v>
      </c>
      <c r="B31" s="87" t="s">
        <v>232</v>
      </c>
      <c r="C31" s="126">
        <v>51562</v>
      </c>
      <c r="D31" s="97">
        <v>25982012.861196119</v>
      </c>
      <c r="E31" s="90">
        <f t="shared" si="5"/>
        <v>503.89846905077616</v>
      </c>
      <c r="F31" s="108">
        <v>-2078387</v>
      </c>
      <c r="G31" s="90">
        <f t="shared" si="6"/>
        <v>-40.308502385477681</v>
      </c>
      <c r="H31" s="97">
        <v>8159980.651437968</v>
      </c>
      <c r="I31" s="90">
        <f t="shared" si="7"/>
        <v>158.25570481047995</v>
      </c>
      <c r="J31" s="97">
        <v>-6437032.0492346501</v>
      </c>
      <c r="K31" s="90">
        <f t="shared" si="8"/>
        <v>-124.84062001541155</v>
      </c>
      <c r="L31" s="97">
        <v>-2383754.325073231</v>
      </c>
      <c r="M31" s="90">
        <f t="shared" si="9"/>
        <v>-46.230835209519242</v>
      </c>
      <c r="N31" s="99">
        <f t="shared" si="10"/>
        <v>23243317.143377662</v>
      </c>
      <c r="O31" s="385">
        <v>2524.1194567852449</v>
      </c>
      <c r="P31" s="254">
        <v>450.34002052531326</v>
      </c>
      <c r="R31" s="77">
        <v>2</v>
      </c>
    </row>
    <row r="32" spans="1:18" ht="15.6" x14ac:dyDescent="0.3">
      <c r="A32" s="95">
        <v>638</v>
      </c>
      <c r="B32" s="87" t="s">
        <v>212</v>
      </c>
      <c r="C32" s="126">
        <v>50619</v>
      </c>
      <c r="D32" s="97">
        <v>22388359.891269054</v>
      </c>
      <c r="E32" s="90">
        <f t="shared" si="5"/>
        <v>442.29162747721318</v>
      </c>
      <c r="F32" s="108">
        <v>-2664167</v>
      </c>
      <c r="G32" s="90">
        <f t="shared" si="6"/>
        <v>-52.631758825737371</v>
      </c>
      <c r="H32" s="97">
        <v>6304340.5555159226</v>
      </c>
      <c r="I32" s="90">
        <f t="shared" si="7"/>
        <v>124.54494469499443</v>
      </c>
      <c r="J32" s="97">
        <v>9261072.6168589182</v>
      </c>
      <c r="K32" s="90">
        <f t="shared" si="8"/>
        <v>182.95645146800447</v>
      </c>
      <c r="L32" s="97">
        <v>2906906.2535959617</v>
      </c>
      <c r="M32" s="90">
        <f t="shared" si="9"/>
        <v>57.427176625298046</v>
      </c>
      <c r="N32" s="99">
        <f t="shared" si="10"/>
        <v>38197209.47850468</v>
      </c>
      <c r="O32" s="385">
        <v>1298.4774823150749</v>
      </c>
      <c r="P32" s="254">
        <v>793.56520905667549</v>
      </c>
      <c r="R32" s="77">
        <v>1</v>
      </c>
    </row>
    <row r="33" spans="1:18" ht="27.6" x14ac:dyDescent="0.3">
      <c r="A33" s="95"/>
      <c r="B33" s="87"/>
      <c r="C33" s="126"/>
      <c r="D33" s="97"/>
      <c r="E33" s="90"/>
      <c r="F33" s="108"/>
      <c r="G33" s="90"/>
      <c r="H33" s="97"/>
      <c r="I33" s="90"/>
      <c r="J33" s="97"/>
      <c r="K33" s="90"/>
      <c r="L33" s="97"/>
      <c r="M33" s="90"/>
      <c r="N33" s="99"/>
      <c r="O33" s="394" t="s">
        <v>721</v>
      </c>
      <c r="P33" s="395" t="s">
        <v>720</v>
      </c>
      <c r="R33" s="77"/>
    </row>
    <row r="34" spans="1:18" ht="15.6" x14ac:dyDescent="0.3">
      <c r="A34" s="95">
        <v>272</v>
      </c>
      <c r="B34" s="87" t="s">
        <v>101</v>
      </c>
      <c r="C34" s="126">
        <v>47772</v>
      </c>
      <c r="D34" s="97">
        <v>32503984.064769082</v>
      </c>
      <c r="E34" s="90">
        <f t="shared" ref="E34:E52" si="11">D34/C34</f>
        <v>680.39822625741192</v>
      </c>
      <c r="F34" s="108">
        <v>-1206348</v>
      </c>
      <c r="G34" s="90">
        <f t="shared" ref="G34:G52" si="12">F34/C34</f>
        <v>-25.252197940216025</v>
      </c>
      <c r="H34" s="97">
        <v>6834885.2847900279</v>
      </c>
      <c r="I34" s="90">
        <f t="shared" ref="I34:I52" si="13">H34/C34</f>
        <v>143.07304037490638</v>
      </c>
      <c r="J34" s="97">
        <v>-9288609.2885596305</v>
      </c>
      <c r="K34" s="90">
        <f t="shared" ref="K34:K52" si="14">J34/C34</f>
        <v>-194.43626577408588</v>
      </c>
      <c r="L34" s="97">
        <v>-4655801.6859602574</v>
      </c>
      <c r="M34" s="90">
        <f t="shared" ref="M34:M52" si="15">L34/C34</f>
        <v>-97.458797746802674</v>
      </c>
      <c r="N34" s="99">
        <f t="shared" ref="N34:N52" si="16">SUM(D34:L34)</f>
        <v>24188714.157842137</v>
      </c>
      <c r="O34" s="385">
        <v>2267.5287012098906</v>
      </c>
      <c r="P34" s="254">
        <v>507.63521257303915</v>
      </c>
      <c r="R34" s="77">
        <v>16</v>
      </c>
    </row>
    <row r="35" spans="1:18" ht="15.6" x14ac:dyDescent="0.3">
      <c r="A35" s="95">
        <v>106</v>
      </c>
      <c r="B35" s="87" t="s">
        <v>42</v>
      </c>
      <c r="C35" s="126">
        <v>46576</v>
      </c>
      <c r="D35" s="97">
        <v>9732323.7200114243</v>
      </c>
      <c r="E35" s="90">
        <f t="shared" si="11"/>
        <v>208.95576520120716</v>
      </c>
      <c r="F35" s="108">
        <v>-2254129</v>
      </c>
      <c r="G35" s="90">
        <f t="shared" si="12"/>
        <v>-48.396792339402268</v>
      </c>
      <c r="H35" s="97">
        <v>5745500.7969851363</v>
      </c>
      <c r="I35" s="90">
        <f t="shared" si="13"/>
        <v>123.35754029940605</v>
      </c>
      <c r="J35" s="97">
        <v>-3843109.3263980295</v>
      </c>
      <c r="K35" s="90">
        <f t="shared" si="14"/>
        <v>-82.512653005797603</v>
      </c>
      <c r="L35" s="97">
        <v>778497.60738690023</v>
      </c>
      <c r="M35" s="90">
        <f t="shared" si="15"/>
        <v>16.714565600027917</v>
      </c>
      <c r="N35" s="99">
        <f t="shared" si="16"/>
        <v>10159285.201845586</v>
      </c>
      <c r="O35" s="385">
        <v>1475.7156555081713</v>
      </c>
      <c r="P35" s="254">
        <v>221.12287010446218</v>
      </c>
      <c r="R35" s="77">
        <v>1</v>
      </c>
    </row>
    <row r="36" spans="1:18" ht="15.6" x14ac:dyDescent="0.3">
      <c r="A36" s="95">
        <v>444</v>
      </c>
      <c r="B36" s="87" t="s">
        <v>148</v>
      </c>
      <c r="C36" s="126">
        <v>45886</v>
      </c>
      <c r="D36" s="97">
        <v>18898584.250639156</v>
      </c>
      <c r="E36" s="90">
        <f t="shared" si="11"/>
        <v>411.85948329859121</v>
      </c>
      <c r="F36" s="108">
        <v>-1399089</v>
      </c>
      <c r="G36" s="90">
        <f t="shared" si="12"/>
        <v>-30.49054177744846</v>
      </c>
      <c r="H36" s="97">
        <v>6240548.3782631662</v>
      </c>
      <c r="I36" s="90">
        <f t="shared" si="13"/>
        <v>136.00114148679697</v>
      </c>
      <c r="J36" s="97">
        <v>1543157.2270807899</v>
      </c>
      <c r="K36" s="90">
        <f t="shared" si="14"/>
        <v>33.630240750572938</v>
      </c>
      <c r="L36" s="97">
        <v>4082518.8767012241</v>
      </c>
      <c r="M36" s="90">
        <f t="shared" si="15"/>
        <v>88.970903471673807</v>
      </c>
      <c r="N36" s="99">
        <f t="shared" si="16"/>
        <v>29366270.73300809</v>
      </c>
      <c r="O36" s="385">
        <v>1914.3502387017268</v>
      </c>
      <c r="P36" s="254">
        <v>656.07672781860128</v>
      </c>
      <c r="R36" s="77">
        <v>1</v>
      </c>
    </row>
    <row r="37" spans="1:18" ht="15.6" x14ac:dyDescent="0.3">
      <c r="A37" s="95">
        <v>186</v>
      </c>
      <c r="B37" s="87" t="s">
        <v>68</v>
      </c>
      <c r="C37" s="126">
        <v>44455</v>
      </c>
      <c r="D37" s="97">
        <v>14691449.272063741</v>
      </c>
      <c r="E37" s="90">
        <f t="shared" si="11"/>
        <v>330.47911983047442</v>
      </c>
      <c r="F37" s="108">
        <v>-357003</v>
      </c>
      <c r="G37" s="90">
        <f t="shared" si="12"/>
        <v>-8.0306602181981788</v>
      </c>
      <c r="H37" s="97">
        <v>4588070.5172898155</v>
      </c>
      <c r="I37" s="90">
        <f t="shared" si="13"/>
        <v>103.20707495871815</v>
      </c>
      <c r="J37" s="97">
        <v>-7252579.6571325259</v>
      </c>
      <c r="K37" s="90">
        <f t="shared" si="14"/>
        <v>-163.14429551529696</v>
      </c>
      <c r="L37" s="97">
        <v>-3806578.832388809</v>
      </c>
      <c r="M37" s="90">
        <f t="shared" si="15"/>
        <v>-85.627687153049351</v>
      </c>
      <c r="N37" s="99">
        <f t="shared" si="16"/>
        <v>7863620.8110712767</v>
      </c>
      <c r="O37" s="385">
        <v>982.46392316602385</v>
      </c>
      <c r="P37" s="254">
        <v>177.04463614514054</v>
      </c>
      <c r="R37" s="77">
        <v>1</v>
      </c>
    </row>
    <row r="38" spans="1:18" ht="15.6" x14ac:dyDescent="0.3">
      <c r="A38" s="95">
        <v>543</v>
      </c>
      <c r="B38" s="87" t="s">
        <v>173</v>
      </c>
      <c r="C38" s="126">
        <v>43663</v>
      </c>
      <c r="D38" s="97">
        <v>27121977.31165323</v>
      </c>
      <c r="E38" s="90">
        <f t="shared" si="11"/>
        <v>621.16614322545934</v>
      </c>
      <c r="F38" s="108">
        <v>-6641010</v>
      </c>
      <c r="G38" s="90">
        <f t="shared" si="12"/>
        <v>-152.09696997457803</v>
      </c>
      <c r="H38" s="97">
        <v>4414075.4622293878</v>
      </c>
      <c r="I38" s="90">
        <f t="shared" si="13"/>
        <v>101.09418643312159</v>
      </c>
      <c r="J38" s="97">
        <v>-566084.58319425513</v>
      </c>
      <c r="K38" s="90">
        <f t="shared" si="14"/>
        <v>-12.964857732960519</v>
      </c>
      <c r="L38" s="97">
        <v>341879.24117034109</v>
      </c>
      <c r="M38" s="90">
        <f t="shared" si="15"/>
        <v>7.8299530762966603</v>
      </c>
      <c r="N38" s="99">
        <f t="shared" si="16"/>
        <v>24671394.630360648</v>
      </c>
      <c r="O38" s="385">
        <v>1009.7736699014475</v>
      </c>
      <c r="P38" s="254">
        <v>565.88561097173124</v>
      </c>
      <c r="R38" s="77">
        <v>1</v>
      </c>
    </row>
    <row r="39" spans="1:18" ht="15.6" x14ac:dyDescent="0.3">
      <c r="A39" s="95">
        <v>257</v>
      </c>
      <c r="B39" s="87" t="s">
        <v>95</v>
      </c>
      <c r="C39" s="126">
        <v>40082</v>
      </c>
      <c r="D39" s="97">
        <v>26180650.219924562</v>
      </c>
      <c r="E39" s="90">
        <f t="shared" si="11"/>
        <v>653.17724215170301</v>
      </c>
      <c r="F39" s="108">
        <v>-2555540</v>
      </c>
      <c r="G39" s="90">
        <f t="shared" si="12"/>
        <v>-63.757796517139866</v>
      </c>
      <c r="H39" s="97">
        <v>3775060.0684607532</v>
      </c>
      <c r="I39" s="90">
        <f t="shared" si="13"/>
        <v>94.183425688856673</v>
      </c>
      <c r="J39" s="97">
        <v>-2549409.9523822274</v>
      </c>
      <c r="K39" s="90">
        <f t="shared" si="14"/>
        <v>-63.604858848915406</v>
      </c>
      <c r="L39" s="97">
        <v>-1324678.3720995269</v>
      </c>
      <c r="M39" s="90">
        <f t="shared" si="15"/>
        <v>-33.049208425216477</v>
      </c>
      <c r="N39" s="99">
        <f t="shared" si="16"/>
        <v>23526701.961916033</v>
      </c>
      <c r="O39" s="385">
        <v>865.0014303877075</v>
      </c>
      <c r="P39" s="254">
        <v>587.11735851263813</v>
      </c>
      <c r="R39" s="77">
        <v>1</v>
      </c>
    </row>
    <row r="40" spans="1:18" ht="15.6" x14ac:dyDescent="0.3">
      <c r="A40" s="95">
        <v>684</v>
      </c>
      <c r="B40" s="87" t="s">
        <v>217</v>
      </c>
      <c r="C40" s="126">
        <v>39040</v>
      </c>
      <c r="D40" s="97">
        <v>6824758.5714088473</v>
      </c>
      <c r="E40" s="90">
        <f t="shared" si="11"/>
        <v>174.81451258731678</v>
      </c>
      <c r="F40" s="108">
        <v>-1651275</v>
      </c>
      <c r="G40" s="90">
        <f t="shared" si="12"/>
        <v>-42.29700307377049</v>
      </c>
      <c r="H40" s="97">
        <v>6458382.2458433248</v>
      </c>
      <c r="I40" s="90">
        <f t="shared" si="13"/>
        <v>165.429873100495</v>
      </c>
      <c r="J40" s="97">
        <v>3398411.929181213</v>
      </c>
      <c r="K40" s="90">
        <f t="shared" si="14"/>
        <v>87.049485890912223</v>
      </c>
      <c r="L40" s="97">
        <v>4334755.7306840569</v>
      </c>
      <c r="M40" s="90">
        <f t="shared" si="15"/>
        <v>111.03370211793178</v>
      </c>
      <c r="N40" s="99">
        <f t="shared" si="16"/>
        <v>19365418.473985948</v>
      </c>
      <c r="O40" s="385">
        <v>1684.7892648129925</v>
      </c>
      <c r="P40" s="254">
        <v>508.86753271304923</v>
      </c>
      <c r="R40" s="77">
        <v>4</v>
      </c>
    </row>
    <row r="41" spans="1:18" ht="15.6" x14ac:dyDescent="0.3">
      <c r="A41" s="95">
        <v>858</v>
      </c>
      <c r="B41" s="87" t="s">
        <v>273</v>
      </c>
      <c r="C41" s="126">
        <v>38783</v>
      </c>
      <c r="D41" s="97">
        <v>18459972.073600478</v>
      </c>
      <c r="E41" s="90">
        <f t="shared" si="11"/>
        <v>475.98102451075158</v>
      </c>
      <c r="F41" s="108">
        <v>-3027839</v>
      </c>
      <c r="G41" s="90">
        <f t="shared" si="12"/>
        <v>-78.071294123713997</v>
      </c>
      <c r="H41" s="97">
        <v>3915992.4255098943</v>
      </c>
      <c r="I41" s="90">
        <f t="shared" si="13"/>
        <v>100.97188008946947</v>
      </c>
      <c r="J41" s="97">
        <v>-571526.43264229433</v>
      </c>
      <c r="K41" s="90">
        <f t="shared" si="14"/>
        <v>-14.736519419392371</v>
      </c>
      <c r="L41" s="97">
        <v>-1096124.9838844822</v>
      </c>
      <c r="M41" s="90">
        <f t="shared" si="15"/>
        <v>-28.263027199661764</v>
      </c>
      <c r="N41" s="99">
        <f t="shared" si="16"/>
        <v>17680958.227674652</v>
      </c>
      <c r="O41" s="385">
        <v>913.81962089633362</v>
      </c>
      <c r="P41" s="254">
        <v>456.56991678270356</v>
      </c>
      <c r="R41" s="77">
        <v>1</v>
      </c>
    </row>
    <row r="42" spans="1:18" ht="15.6" x14ac:dyDescent="0.3">
      <c r="A42" s="95">
        <v>245</v>
      </c>
      <c r="B42" s="87" t="s">
        <v>91</v>
      </c>
      <c r="C42" s="126">
        <v>37105</v>
      </c>
      <c r="D42" s="97">
        <v>13746730.943438204</v>
      </c>
      <c r="E42" s="90">
        <f t="shared" si="11"/>
        <v>370.48190118415857</v>
      </c>
      <c r="F42" s="108">
        <v>-3381728</v>
      </c>
      <c r="G42" s="90">
        <f t="shared" si="12"/>
        <v>-91.139415173157261</v>
      </c>
      <c r="H42" s="97">
        <v>4163436.6369951013</v>
      </c>
      <c r="I42" s="90">
        <f t="shared" si="13"/>
        <v>112.20688955653151</v>
      </c>
      <c r="J42" s="97">
        <v>9308245.5323660895</v>
      </c>
      <c r="K42" s="90">
        <f t="shared" si="14"/>
        <v>250.86229705878156</v>
      </c>
      <c r="L42" s="97">
        <v>7087487.6909904564</v>
      </c>
      <c r="M42" s="90">
        <f t="shared" si="15"/>
        <v>191.01166125833328</v>
      </c>
      <c r="N42" s="99">
        <f t="shared" si="16"/>
        <v>30924815.215462476</v>
      </c>
      <c r="O42" s="385">
        <v>1087.2679451988597</v>
      </c>
      <c r="P42" s="254">
        <v>821.38139883546296</v>
      </c>
      <c r="R42" s="77">
        <v>1</v>
      </c>
    </row>
    <row r="43" spans="1:18" ht="15.6" x14ac:dyDescent="0.3">
      <c r="A43" s="95">
        <v>205</v>
      </c>
      <c r="B43" s="87" t="s">
        <v>71</v>
      </c>
      <c r="C43" s="126">
        <v>36567</v>
      </c>
      <c r="D43" s="97">
        <v>21316604.71443193</v>
      </c>
      <c r="E43" s="90">
        <f t="shared" si="11"/>
        <v>582.94650133814446</v>
      </c>
      <c r="F43" s="98">
        <v>29228189</v>
      </c>
      <c r="G43" s="90">
        <f t="shared" si="12"/>
        <v>799.3050838187437</v>
      </c>
      <c r="H43" s="97">
        <v>5223654.5206274111</v>
      </c>
      <c r="I43" s="90">
        <f t="shared" si="13"/>
        <v>142.85160173455333</v>
      </c>
      <c r="J43" s="97">
        <v>-2029347.2354629803</v>
      </c>
      <c r="K43" s="90">
        <f t="shared" si="14"/>
        <v>-55.496683771241294</v>
      </c>
      <c r="L43" s="97">
        <v>-1035572.5991772719</v>
      </c>
      <c r="M43" s="90">
        <f t="shared" si="15"/>
        <v>-28.319867617722863</v>
      </c>
      <c r="N43" s="99">
        <f t="shared" si="16"/>
        <v>52704998.006922215</v>
      </c>
      <c r="O43" s="385">
        <v>3356.1616491198292</v>
      </c>
      <c r="P43" s="254">
        <v>1405.4750567566136</v>
      </c>
      <c r="R43" s="77">
        <v>18</v>
      </c>
    </row>
    <row r="44" spans="1:18" ht="15.6" x14ac:dyDescent="0.3">
      <c r="A44" s="95">
        <v>202</v>
      </c>
      <c r="B44" s="87" t="s">
        <v>69</v>
      </c>
      <c r="C44" s="126">
        <v>34667</v>
      </c>
      <c r="D44" s="97">
        <v>16827586.054910339</v>
      </c>
      <c r="E44" s="90">
        <f t="shared" si="11"/>
        <v>485.40646882944412</v>
      </c>
      <c r="F44" s="108">
        <v>-2940434</v>
      </c>
      <c r="G44" s="90">
        <f t="shared" si="12"/>
        <v>-84.819395967346466</v>
      </c>
      <c r="H44" s="97">
        <v>3356874.4135860093</v>
      </c>
      <c r="I44" s="90">
        <f t="shared" si="13"/>
        <v>96.831984699743543</v>
      </c>
      <c r="J44" s="97">
        <v>3133539.4499310129</v>
      </c>
      <c r="K44" s="90">
        <f t="shared" si="14"/>
        <v>90.389691924049174</v>
      </c>
      <c r="L44" s="97">
        <v>1859894.7710177887</v>
      </c>
      <c r="M44" s="90">
        <f t="shared" si="15"/>
        <v>53.650294834216652</v>
      </c>
      <c r="N44" s="99">
        <f t="shared" si="16"/>
        <v>22238048.498194639</v>
      </c>
      <c r="O44" s="385">
        <v>1164.7129945159149</v>
      </c>
      <c r="P44" s="254">
        <v>625.83709837727963</v>
      </c>
      <c r="R44" s="77">
        <v>2</v>
      </c>
    </row>
    <row r="45" spans="1:18" ht="15.6" x14ac:dyDescent="0.3">
      <c r="A45" s="95">
        <v>536</v>
      </c>
      <c r="B45" s="87" t="s">
        <v>170</v>
      </c>
      <c r="C45" s="126">
        <v>34476</v>
      </c>
      <c r="D45" s="97">
        <v>19689622.27727725</v>
      </c>
      <c r="E45" s="90">
        <f t="shared" si="11"/>
        <v>571.11098379386385</v>
      </c>
      <c r="F45" s="108">
        <v>-2307800</v>
      </c>
      <c r="G45" s="90">
        <f t="shared" si="12"/>
        <v>-66.939320106740922</v>
      </c>
      <c r="H45" s="97">
        <v>3828542.1005838513</v>
      </c>
      <c r="I45" s="90">
        <f t="shared" si="13"/>
        <v>111.04948661630849</v>
      </c>
      <c r="J45" s="97">
        <v>1656113.3094226038</v>
      </c>
      <c r="K45" s="90">
        <f t="shared" si="14"/>
        <v>48.036701166684182</v>
      </c>
      <c r="L45" s="97">
        <v>917651.31692948123</v>
      </c>
      <c r="M45" s="90">
        <f t="shared" si="15"/>
        <v>26.617105143563094</v>
      </c>
      <c r="N45" s="99">
        <f t="shared" si="16"/>
        <v>23784792.262064654</v>
      </c>
      <c r="O45" s="385">
        <v>1492.5854231888729</v>
      </c>
      <c r="P45" s="254">
        <v>693.39784209923391</v>
      </c>
      <c r="R45" s="77">
        <v>6</v>
      </c>
    </row>
    <row r="46" spans="1:18" ht="15.6" x14ac:dyDescent="0.3">
      <c r="A46" s="95">
        <v>980</v>
      </c>
      <c r="B46" s="87" t="s">
        <v>298</v>
      </c>
      <c r="C46" s="126">
        <v>33352</v>
      </c>
      <c r="D46" s="97">
        <v>26871006.885210142</v>
      </c>
      <c r="E46" s="90">
        <f t="shared" si="11"/>
        <v>805.67902630157539</v>
      </c>
      <c r="F46" s="108">
        <v>-3564030</v>
      </c>
      <c r="G46" s="90">
        <f t="shared" si="12"/>
        <v>-106.86105780762773</v>
      </c>
      <c r="H46" s="97">
        <v>3848229.4844932128</v>
      </c>
      <c r="I46" s="90">
        <f t="shared" si="13"/>
        <v>115.38227046333691</v>
      </c>
      <c r="J46" s="97">
        <v>1732037.6893123968</v>
      </c>
      <c r="K46" s="90">
        <f t="shared" si="14"/>
        <v>51.932048732081938</v>
      </c>
      <c r="L46" s="97">
        <v>423622.0263023749</v>
      </c>
      <c r="M46" s="90">
        <f t="shared" si="15"/>
        <v>12.701547922234795</v>
      </c>
      <c r="N46" s="99">
        <f t="shared" si="16"/>
        <v>29311732.217605814</v>
      </c>
      <c r="O46" s="385">
        <v>1553.6643857799165</v>
      </c>
      <c r="P46" s="254">
        <v>878.26760270203067</v>
      </c>
      <c r="R46" s="77">
        <v>6</v>
      </c>
    </row>
    <row r="47" spans="1:18" ht="15.6" x14ac:dyDescent="0.3">
      <c r="A47" s="95">
        <v>740</v>
      </c>
      <c r="B47" s="87" t="s">
        <v>235</v>
      </c>
      <c r="C47" s="126">
        <v>32662</v>
      </c>
      <c r="D47" s="97">
        <v>7496683.8822159935</v>
      </c>
      <c r="E47" s="90">
        <f t="shared" si="11"/>
        <v>229.52311194097095</v>
      </c>
      <c r="F47" s="108">
        <v>-1863677</v>
      </c>
      <c r="G47" s="90">
        <f t="shared" si="12"/>
        <v>-57.059488090135325</v>
      </c>
      <c r="H47" s="97">
        <v>5686198.5020413883</v>
      </c>
      <c r="I47" s="90">
        <f t="shared" si="13"/>
        <v>174.09217139309865</v>
      </c>
      <c r="J47" s="97">
        <v>-3973369.9635907765</v>
      </c>
      <c r="K47" s="90">
        <f t="shared" si="14"/>
        <v>-121.6511531317977</v>
      </c>
      <c r="L47" s="97">
        <v>-833803.9871842115</v>
      </c>
      <c r="M47" s="90">
        <f t="shared" si="15"/>
        <v>-25.528258746684571</v>
      </c>
      <c r="N47" s="99">
        <f t="shared" si="16"/>
        <v>6512256.3381245071</v>
      </c>
      <c r="O47" s="385">
        <v>2988.1859858884222</v>
      </c>
      <c r="P47" s="254">
        <v>206.46070153335356</v>
      </c>
      <c r="R47" s="77">
        <v>10</v>
      </c>
    </row>
    <row r="48" spans="1:18" ht="15.6" x14ac:dyDescent="0.3">
      <c r="A48" s="95">
        <v>211</v>
      </c>
      <c r="B48" s="87" t="s">
        <v>73</v>
      </c>
      <c r="C48" s="126">
        <v>32214</v>
      </c>
      <c r="D48" s="97">
        <v>20399096.938039932</v>
      </c>
      <c r="E48" s="90">
        <f t="shared" si="11"/>
        <v>633.23700683056848</v>
      </c>
      <c r="F48" s="108">
        <v>-4088569</v>
      </c>
      <c r="G48" s="90">
        <f t="shared" si="12"/>
        <v>-126.91901036816292</v>
      </c>
      <c r="H48" s="97">
        <v>3804143.4503704738</v>
      </c>
      <c r="I48" s="90">
        <f t="shared" si="13"/>
        <v>118.08975757032576</v>
      </c>
      <c r="J48" s="97">
        <v>6686089.2407337269</v>
      </c>
      <c r="K48" s="90">
        <f t="shared" si="14"/>
        <v>207.5522828811612</v>
      </c>
      <c r="L48" s="97">
        <v>4411022.0479853097</v>
      </c>
      <c r="M48" s="90">
        <f t="shared" si="15"/>
        <v>136.92872813017041</v>
      </c>
      <c r="N48" s="99">
        <f t="shared" si="16"/>
        <v>31212614.637166359</v>
      </c>
      <c r="O48" s="385">
        <v>1524.7736705050745</v>
      </c>
      <c r="P48" s="254">
        <v>969.87156755228909</v>
      </c>
      <c r="R48" s="77">
        <v>6</v>
      </c>
    </row>
    <row r="49" spans="1:18" ht="15.6" x14ac:dyDescent="0.3">
      <c r="A49" s="95">
        <v>927</v>
      </c>
      <c r="B49" s="87" t="s">
        <v>290</v>
      </c>
      <c r="C49" s="126">
        <v>29160</v>
      </c>
      <c r="D49" s="97">
        <v>15829828.520981053</v>
      </c>
      <c r="E49" s="90">
        <f t="shared" si="11"/>
        <v>542.86106039029676</v>
      </c>
      <c r="F49" s="108">
        <v>-3203224</v>
      </c>
      <c r="G49" s="90">
        <f t="shared" si="12"/>
        <v>-109.84993141289438</v>
      </c>
      <c r="H49" s="97">
        <v>3491898.9585273322</v>
      </c>
      <c r="I49" s="90">
        <f t="shared" si="13"/>
        <v>119.74962134867394</v>
      </c>
      <c r="J49" s="97">
        <v>-2320121.1663925461</v>
      </c>
      <c r="K49" s="90">
        <f t="shared" si="14"/>
        <v>-79.565197750087322</v>
      </c>
      <c r="L49" s="97">
        <v>-452762.28555694624</v>
      </c>
      <c r="M49" s="90">
        <f t="shared" si="15"/>
        <v>-15.526827351061257</v>
      </c>
      <c r="N49" s="99">
        <f t="shared" si="16"/>
        <v>13346093.223111467</v>
      </c>
      <c r="O49" s="385">
        <v>1192.0625717543112</v>
      </c>
      <c r="P49" s="254">
        <v>458.65325883260948</v>
      </c>
      <c r="R49" s="77">
        <v>1</v>
      </c>
    </row>
    <row r="50" spans="1:18" ht="15.6" x14ac:dyDescent="0.3">
      <c r="A50" s="95">
        <v>694</v>
      </c>
      <c r="B50" s="87" t="s">
        <v>222</v>
      </c>
      <c r="C50" s="126">
        <v>28710</v>
      </c>
      <c r="D50" s="97">
        <v>8664968.1976085622</v>
      </c>
      <c r="E50" s="90">
        <f t="shared" si="11"/>
        <v>301.81010789301854</v>
      </c>
      <c r="F50" s="108">
        <v>-940082</v>
      </c>
      <c r="G50" s="90">
        <f t="shared" si="12"/>
        <v>-32.744061302681992</v>
      </c>
      <c r="H50" s="97">
        <v>3748867.6943703853</v>
      </c>
      <c r="I50" s="90">
        <f t="shared" si="13"/>
        <v>130.57707051098521</v>
      </c>
      <c r="J50" s="97">
        <v>-12653.860886809442</v>
      </c>
      <c r="K50" s="90">
        <f t="shared" si="14"/>
        <v>-0.44074750563599585</v>
      </c>
      <c r="L50" s="97">
        <v>1683871.5960449514</v>
      </c>
      <c r="M50" s="90">
        <f t="shared" si="15"/>
        <v>58.651048277427769</v>
      </c>
      <c r="N50" s="99">
        <f t="shared" si="16"/>
        <v>13145370.829506686</v>
      </c>
      <c r="O50" s="385">
        <v>1673.6437959173832</v>
      </c>
      <c r="P50" s="254">
        <v>473.02652828760324</v>
      </c>
      <c r="R50" s="77">
        <v>5</v>
      </c>
    </row>
    <row r="51" spans="1:18" ht="15.6" x14ac:dyDescent="0.3">
      <c r="A51" s="95">
        <v>710</v>
      </c>
      <c r="B51" s="87" t="s">
        <v>229</v>
      </c>
      <c r="C51" s="126">
        <v>27528</v>
      </c>
      <c r="D51" s="97">
        <v>17396138.773386192</v>
      </c>
      <c r="E51" s="90">
        <f t="shared" si="11"/>
        <v>631.94343117502876</v>
      </c>
      <c r="F51" s="108">
        <v>-905018</v>
      </c>
      <c r="G51" s="90">
        <f t="shared" si="12"/>
        <v>-32.876271432723044</v>
      </c>
      <c r="H51" s="97">
        <v>4352876.9183169007</v>
      </c>
      <c r="I51" s="90">
        <f t="shared" si="13"/>
        <v>158.12543295251746</v>
      </c>
      <c r="J51" s="97">
        <v>-5312203.037800258</v>
      </c>
      <c r="K51" s="90">
        <f t="shared" si="14"/>
        <v>-192.97453639204656</v>
      </c>
      <c r="L51" s="97">
        <v>-1837939.1759329145</v>
      </c>
      <c r="M51" s="90">
        <f t="shared" si="15"/>
        <v>-66.766171749960563</v>
      </c>
      <c r="N51" s="99">
        <f t="shared" si="16"/>
        <v>13694419.696026227</v>
      </c>
      <c r="O51" s="385">
        <v>2571.2390647253796</v>
      </c>
      <c r="P51" s="254">
        <v>505.04491710149375</v>
      </c>
      <c r="R51" s="77">
        <v>1</v>
      </c>
    </row>
    <row r="52" spans="1:18" ht="15.6" x14ac:dyDescent="0.3">
      <c r="A52" s="95">
        <v>153</v>
      </c>
      <c r="B52" s="87" t="s">
        <v>56</v>
      </c>
      <c r="C52" s="126">
        <v>26075</v>
      </c>
      <c r="D52" s="97">
        <v>7333162.2690492775</v>
      </c>
      <c r="E52" s="90">
        <f t="shared" si="11"/>
        <v>281.23345231253222</v>
      </c>
      <c r="F52" s="108">
        <v>-1504916</v>
      </c>
      <c r="G52" s="90">
        <f t="shared" si="12"/>
        <v>-57.714899328859062</v>
      </c>
      <c r="H52" s="97">
        <v>3559913.085643325</v>
      </c>
      <c r="I52" s="90">
        <f t="shared" si="13"/>
        <v>136.52590932476798</v>
      </c>
      <c r="J52" s="97">
        <v>3699347.5506251291</v>
      </c>
      <c r="K52" s="90">
        <f t="shared" si="14"/>
        <v>141.87334805849008</v>
      </c>
      <c r="L52" s="97">
        <v>3434835.5573704545</v>
      </c>
      <c r="M52" s="90">
        <f t="shared" si="15"/>
        <v>131.72907219062145</v>
      </c>
      <c r="N52" s="99">
        <f t="shared" si="16"/>
        <v>16522844.380498553</v>
      </c>
      <c r="O52" s="385">
        <v>2729.5454277780113</v>
      </c>
      <c r="P52" s="254">
        <v>646.36262560645002</v>
      </c>
      <c r="R52" s="77">
        <v>9</v>
      </c>
    </row>
    <row r="53" spans="1:18" ht="27.6" x14ac:dyDescent="0.3">
      <c r="A53" s="95"/>
      <c r="B53" s="87"/>
      <c r="C53" s="126"/>
      <c r="D53" s="97"/>
      <c r="E53" s="90"/>
      <c r="F53" s="108"/>
      <c r="G53" s="90"/>
      <c r="H53" s="97"/>
      <c r="I53" s="90"/>
      <c r="J53" s="97"/>
      <c r="K53" s="90"/>
      <c r="L53" s="97"/>
      <c r="M53" s="90"/>
      <c r="N53" s="99"/>
      <c r="O53" s="394" t="s">
        <v>721</v>
      </c>
      <c r="P53" s="395" t="s">
        <v>720</v>
      </c>
      <c r="R53" s="77"/>
    </row>
    <row r="54" spans="1:18" ht="15.6" x14ac:dyDescent="0.3">
      <c r="A54" s="95">
        <v>680</v>
      </c>
      <c r="B54" s="87" t="s">
        <v>214</v>
      </c>
      <c r="C54" s="126">
        <v>24407</v>
      </c>
      <c r="D54" s="97">
        <v>8168581.0357271852</v>
      </c>
      <c r="E54" s="90">
        <f t="shared" ref="E54:E68" si="17">D54/C54</f>
        <v>334.68189600226106</v>
      </c>
      <c r="F54" s="108">
        <v>-1072005</v>
      </c>
      <c r="G54" s="90">
        <f t="shared" ref="G54:G68" si="18">F54/C54</f>
        <v>-43.92203056500184</v>
      </c>
      <c r="H54" s="97">
        <v>3081151.2341016764</v>
      </c>
      <c r="I54" s="90">
        <f t="shared" ref="I54:I68" si="19">H54/C54</f>
        <v>126.24047339294778</v>
      </c>
      <c r="J54" s="97">
        <v>-884442.54797897511</v>
      </c>
      <c r="K54" s="90">
        <f t="shared" ref="K54:K68" si="20">J54/C54</f>
        <v>-36.237249476747451</v>
      </c>
      <c r="L54" s="97">
        <v>110566.49955260698</v>
      </c>
      <c r="M54" s="90">
        <f t="shared" ref="M54:M68" si="21">L54/C54</f>
        <v>4.5301142931375011</v>
      </c>
      <c r="N54" s="99">
        <f t="shared" ref="N54:N68" si="22">SUM(D54:L54)</f>
        <v>9404231.9844918475</v>
      </c>
      <c r="O54" s="385">
        <v>1596.5911683570373</v>
      </c>
      <c r="P54" s="254">
        <v>389.0234449708073</v>
      </c>
      <c r="R54" s="77">
        <v>2</v>
      </c>
    </row>
    <row r="55" spans="1:18" ht="15.6" x14ac:dyDescent="0.3">
      <c r="A55" s="95">
        <v>678</v>
      </c>
      <c r="B55" s="87" t="s">
        <v>213</v>
      </c>
      <c r="C55" s="126">
        <v>24353</v>
      </c>
      <c r="D55" s="97">
        <v>17756784.677476086</v>
      </c>
      <c r="E55" s="90">
        <f t="shared" si="17"/>
        <v>729.14157095536837</v>
      </c>
      <c r="F55" s="108">
        <v>-1296441</v>
      </c>
      <c r="G55" s="90">
        <f t="shared" si="18"/>
        <v>-53.23537141214635</v>
      </c>
      <c r="H55" s="97">
        <v>3166497.6396577125</v>
      </c>
      <c r="I55" s="90">
        <f t="shared" si="19"/>
        <v>130.024951326642</v>
      </c>
      <c r="J55" s="97">
        <v>995038.7096203235</v>
      </c>
      <c r="K55" s="90">
        <f t="shared" si="20"/>
        <v>40.858978754992137</v>
      </c>
      <c r="L55" s="97">
        <v>822986.59842020739</v>
      </c>
      <c r="M55" s="90">
        <f t="shared" si="21"/>
        <v>33.794054055771667</v>
      </c>
      <c r="N55" s="99">
        <f t="shared" si="22"/>
        <v>21445713.415303953</v>
      </c>
      <c r="O55" s="385">
        <v>2866.4682633735347</v>
      </c>
      <c r="P55" s="254">
        <v>896.56701947087947</v>
      </c>
      <c r="R55" s="77">
        <v>17</v>
      </c>
    </row>
    <row r="56" spans="1:18" ht="15.6" x14ac:dyDescent="0.3">
      <c r="A56" s="95">
        <v>790</v>
      </c>
      <c r="B56" s="87" t="s">
        <v>256</v>
      </c>
      <c r="C56" s="126">
        <v>24052</v>
      </c>
      <c r="D56" s="97">
        <v>12092297.552316798</v>
      </c>
      <c r="E56" s="90">
        <f t="shared" si="17"/>
        <v>502.75642575739221</v>
      </c>
      <c r="F56" s="108">
        <v>-2094662</v>
      </c>
      <c r="G56" s="90">
        <f t="shared" si="18"/>
        <v>-87.088890736737071</v>
      </c>
      <c r="H56" s="97">
        <v>4032799.5766098872</v>
      </c>
      <c r="I56" s="90">
        <f t="shared" si="19"/>
        <v>167.67003062572289</v>
      </c>
      <c r="J56" s="97">
        <v>3045030.0843803929</v>
      </c>
      <c r="K56" s="90">
        <f t="shared" si="20"/>
        <v>126.60194929238287</v>
      </c>
      <c r="L56" s="97">
        <v>1988323.3886313897</v>
      </c>
      <c r="M56" s="90">
        <f t="shared" si="21"/>
        <v>82.667694521511294</v>
      </c>
      <c r="N56" s="99">
        <f t="shared" si="22"/>
        <v>19064498.541453406</v>
      </c>
      <c r="O56" s="385">
        <v>3125.9748509300593</v>
      </c>
      <c r="P56" s="254">
        <v>793.93878271821336</v>
      </c>
      <c r="R56" s="77">
        <v>6</v>
      </c>
    </row>
    <row r="57" spans="1:18" ht="15.6" x14ac:dyDescent="0.3">
      <c r="A57" s="95">
        <v>418</v>
      </c>
      <c r="B57" s="87" t="s">
        <v>134</v>
      </c>
      <c r="C57" s="126">
        <v>23828</v>
      </c>
      <c r="D57" s="97">
        <v>20346476.04704126</v>
      </c>
      <c r="E57" s="90">
        <f t="shared" si="17"/>
        <v>853.88937582009646</v>
      </c>
      <c r="F57" s="108">
        <v>-2587354</v>
      </c>
      <c r="G57" s="90">
        <f t="shared" si="18"/>
        <v>-108.5846063454759</v>
      </c>
      <c r="H57" s="97">
        <v>2510914.5001227688</v>
      </c>
      <c r="I57" s="90">
        <f t="shared" si="19"/>
        <v>105.37663673504989</v>
      </c>
      <c r="J57" s="97">
        <v>2255419.6925806054</v>
      </c>
      <c r="K57" s="90">
        <f t="shared" si="20"/>
        <v>94.654175448237595</v>
      </c>
      <c r="L57" s="97">
        <v>1841593.6125779462</v>
      </c>
      <c r="M57" s="90">
        <f t="shared" si="21"/>
        <v>77.286957049603245</v>
      </c>
      <c r="N57" s="99">
        <f t="shared" si="22"/>
        <v>24367995.187904239</v>
      </c>
      <c r="O57" s="385">
        <v>1296.41389293884</v>
      </c>
      <c r="P57" s="254">
        <v>1036.9879911164421</v>
      </c>
      <c r="R57" s="77">
        <v>6</v>
      </c>
    </row>
    <row r="58" spans="1:18" ht="15.6" x14ac:dyDescent="0.3">
      <c r="A58" s="95">
        <v>98</v>
      </c>
      <c r="B58" s="87" t="s">
        <v>38</v>
      </c>
      <c r="C58" s="126">
        <v>23251</v>
      </c>
      <c r="D58" s="97">
        <v>14026618.381536415</v>
      </c>
      <c r="E58" s="90">
        <f t="shared" si="17"/>
        <v>603.26946718577324</v>
      </c>
      <c r="F58" s="108">
        <v>-4380720</v>
      </c>
      <c r="G58" s="90">
        <f t="shared" si="18"/>
        <v>-188.40996086189841</v>
      </c>
      <c r="H58" s="97">
        <v>3156195.2042927826</v>
      </c>
      <c r="I58" s="90">
        <f t="shared" si="19"/>
        <v>135.74449289461884</v>
      </c>
      <c r="J58" s="97">
        <v>3937391.5163821699</v>
      </c>
      <c r="K58" s="90">
        <f t="shared" si="20"/>
        <v>169.34288918249408</v>
      </c>
      <c r="L58" s="97">
        <v>2901099.6756133698</v>
      </c>
      <c r="M58" s="90">
        <f t="shared" si="21"/>
        <v>124.7731140859907</v>
      </c>
      <c r="N58" s="99">
        <f t="shared" si="22"/>
        <v>19641304.724713139</v>
      </c>
      <c r="O58" s="385">
        <v>2031.9204559919253</v>
      </c>
      <c r="P58" s="254">
        <v>834.93577815254127</v>
      </c>
      <c r="R58" s="77">
        <v>7</v>
      </c>
    </row>
    <row r="59" spans="1:18" ht="15.6" x14ac:dyDescent="0.3">
      <c r="A59" s="95">
        <v>753</v>
      </c>
      <c r="B59" s="87" t="s">
        <v>243</v>
      </c>
      <c r="C59" s="126">
        <v>21687</v>
      </c>
      <c r="D59" s="97">
        <v>11615898.719834961</v>
      </c>
      <c r="E59" s="90">
        <f t="shared" si="17"/>
        <v>535.61574767533364</v>
      </c>
      <c r="F59" s="108">
        <v>-2513438</v>
      </c>
      <c r="G59" s="90">
        <f t="shared" si="18"/>
        <v>-115.89606676810993</v>
      </c>
      <c r="H59" s="97">
        <v>2089935.2535247831</v>
      </c>
      <c r="I59" s="90">
        <f t="shared" si="19"/>
        <v>96.368112395664824</v>
      </c>
      <c r="J59" s="97">
        <v>1712071.8335582328</v>
      </c>
      <c r="K59" s="90">
        <f t="shared" si="20"/>
        <v>78.944613526916257</v>
      </c>
      <c r="L59" s="97">
        <v>1112472.4706645615</v>
      </c>
      <c r="M59" s="90">
        <f t="shared" si="21"/>
        <v>51.296743240861417</v>
      </c>
      <c r="N59" s="99">
        <f t="shared" si="22"/>
        <v>14017535.309989369</v>
      </c>
      <c r="O59" s="385">
        <v>857.39282139276941</v>
      </c>
      <c r="P59" s="254">
        <v>662.96473821102688</v>
      </c>
      <c r="R59" s="77">
        <v>1</v>
      </c>
    </row>
    <row r="60" spans="1:18" ht="15.6" x14ac:dyDescent="0.3">
      <c r="A60" s="95">
        <v>851</v>
      </c>
      <c r="B60" s="87" t="s">
        <v>269</v>
      </c>
      <c r="C60" s="126">
        <v>21467</v>
      </c>
      <c r="D60" s="97">
        <v>12917778.249410458</v>
      </c>
      <c r="E60" s="90">
        <f t="shared" si="17"/>
        <v>601.75051238694084</v>
      </c>
      <c r="F60" s="108">
        <v>-169325</v>
      </c>
      <c r="G60" s="90">
        <f t="shared" si="18"/>
        <v>-7.8876880793776492</v>
      </c>
      <c r="H60" s="97">
        <v>2988197.6985981995</v>
      </c>
      <c r="I60" s="90">
        <f t="shared" si="19"/>
        <v>139.1995946614897</v>
      </c>
      <c r="J60" s="97">
        <v>275404.88322575466</v>
      </c>
      <c r="K60" s="90">
        <f t="shared" si="20"/>
        <v>12.82922081454114</v>
      </c>
      <c r="L60" s="97">
        <v>22754.123254854843</v>
      </c>
      <c r="M60" s="90">
        <f t="shared" si="21"/>
        <v>1.0599582268064864</v>
      </c>
      <c r="N60" s="99">
        <f t="shared" si="22"/>
        <v>16035555.84612905</v>
      </c>
      <c r="O60" s="385">
        <v>2160.21549593481</v>
      </c>
      <c r="P60" s="254">
        <v>739.53248961146244</v>
      </c>
      <c r="R60" s="77">
        <v>19</v>
      </c>
    </row>
    <row r="61" spans="1:18" ht="15.6" x14ac:dyDescent="0.3">
      <c r="A61" s="95">
        <v>749</v>
      </c>
      <c r="B61" s="87" t="s">
        <v>241</v>
      </c>
      <c r="C61" s="126">
        <v>21251</v>
      </c>
      <c r="D61" s="97">
        <v>15208187.342183117</v>
      </c>
      <c r="E61" s="90">
        <f t="shared" si="17"/>
        <v>715.64572689205761</v>
      </c>
      <c r="F61" s="108">
        <v>-1624112</v>
      </c>
      <c r="G61" s="90">
        <f t="shared" si="18"/>
        <v>-76.425203519834355</v>
      </c>
      <c r="H61" s="97">
        <v>2697649.0864693075</v>
      </c>
      <c r="I61" s="90">
        <f t="shared" si="19"/>
        <v>126.94221855297668</v>
      </c>
      <c r="J61" s="97">
        <v>-4826154.4884933531</v>
      </c>
      <c r="K61" s="90">
        <f t="shared" si="20"/>
        <v>-227.10246522485309</v>
      </c>
      <c r="L61" s="97">
        <v>-4225397.7636621725</v>
      </c>
      <c r="M61" s="90">
        <f t="shared" si="21"/>
        <v>-198.83289085982648</v>
      </c>
      <c r="N61" s="99">
        <f t="shared" si="22"/>
        <v>7230711.2367735989</v>
      </c>
      <c r="O61" s="385">
        <v>2043.1604551268133</v>
      </c>
      <c r="P61" s="254">
        <v>329.72910340675259</v>
      </c>
      <c r="R61" s="77">
        <v>11</v>
      </c>
    </row>
    <row r="62" spans="1:18" ht="15.6" x14ac:dyDescent="0.3">
      <c r="A62" s="95">
        <v>140</v>
      </c>
      <c r="B62" s="87" t="s">
        <v>47</v>
      </c>
      <c r="C62" s="126">
        <v>21124</v>
      </c>
      <c r="D62" s="97">
        <v>10904538.335883694</v>
      </c>
      <c r="E62" s="90">
        <f t="shared" si="17"/>
        <v>516.21560007023731</v>
      </c>
      <c r="F62" s="108">
        <v>-1535218</v>
      </c>
      <c r="G62" s="90">
        <f t="shared" si="18"/>
        <v>-72.676481726945653</v>
      </c>
      <c r="H62" s="97">
        <v>3377410.1010356806</v>
      </c>
      <c r="I62" s="90">
        <f t="shared" si="19"/>
        <v>159.88496975173643</v>
      </c>
      <c r="J62" s="97">
        <v>5771865.6776253181</v>
      </c>
      <c r="K62" s="90">
        <f t="shared" si="20"/>
        <v>273.23734508735646</v>
      </c>
      <c r="L62" s="97">
        <v>3497350.3496553297</v>
      </c>
      <c r="M62" s="90">
        <f t="shared" si="21"/>
        <v>165.56288343378762</v>
      </c>
      <c r="N62" s="99">
        <f t="shared" si="22"/>
        <v>22016823.125633206</v>
      </c>
      <c r="O62" s="385">
        <v>3095.9581735665547</v>
      </c>
      <c r="P62" s="254">
        <v>1051.9415576690033</v>
      </c>
      <c r="R62" s="77">
        <v>11</v>
      </c>
    </row>
    <row r="63" spans="1:18" ht="15.6" x14ac:dyDescent="0.3">
      <c r="A63" s="95">
        <v>505</v>
      </c>
      <c r="B63" s="87" t="s">
        <v>164</v>
      </c>
      <c r="C63" s="126">
        <v>20783</v>
      </c>
      <c r="D63" s="97">
        <v>14587663.426465971</v>
      </c>
      <c r="E63" s="90">
        <f t="shared" si="17"/>
        <v>701.90364367348172</v>
      </c>
      <c r="F63" s="108">
        <v>-2256225</v>
      </c>
      <c r="G63" s="90">
        <f t="shared" si="18"/>
        <v>-108.56108357792426</v>
      </c>
      <c r="H63" s="97">
        <v>2703639.6606888399</v>
      </c>
      <c r="I63" s="90">
        <f t="shared" si="19"/>
        <v>130.08899873400568</v>
      </c>
      <c r="J63" s="97">
        <v>-2780532.0388971232</v>
      </c>
      <c r="K63" s="90">
        <f t="shared" si="20"/>
        <v>-133.78877153910037</v>
      </c>
      <c r="L63" s="97">
        <v>-1546282.4575765042</v>
      </c>
      <c r="M63" s="90">
        <f t="shared" si="21"/>
        <v>-74.401311532334319</v>
      </c>
      <c r="N63" s="99">
        <f t="shared" si="22"/>
        <v>10708853.233468473</v>
      </c>
      <c r="O63" s="385">
        <v>1678.5272857251091</v>
      </c>
      <c r="P63" s="254">
        <v>523.64863545595847</v>
      </c>
      <c r="R63" s="77">
        <v>1</v>
      </c>
    </row>
    <row r="64" spans="1:18" ht="15.6" x14ac:dyDescent="0.3">
      <c r="A64" s="95">
        <v>908</v>
      </c>
      <c r="B64" s="87" t="s">
        <v>283</v>
      </c>
      <c r="C64" s="126">
        <v>20765</v>
      </c>
      <c r="D64" s="97">
        <v>7829389.2886672905</v>
      </c>
      <c r="E64" s="90">
        <f t="shared" si="17"/>
        <v>377.04740133240023</v>
      </c>
      <c r="F64" s="98">
        <v>821720</v>
      </c>
      <c r="G64" s="90">
        <f t="shared" si="18"/>
        <v>39.572357332049123</v>
      </c>
      <c r="H64" s="97">
        <v>2571923.8959190194</v>
      </c>
      <c r="I64" s="90">
        <f t="shared" si="19"/>
        <v>123.85860322268333</v>
      </c>
      <c r="J64" s="97">
        <v>2193199.4361959482</v>
      </c>
      <c r="K64" s="90">
        <f t="shared" si="20"/>
        <v>105.62000655891876</v>
      </c>
      <c r="L64" s="97">
        <v>1972024.4534419512</v>
      </c>
      <c r="M64" s="90">
        <f t="shared" si="21"/>
        <v>94.968671006113709</v>
      </c>
      <c r="N64" s="99">
        <f t="shared" si="22"/>
        <v>15388903.172592657</v>
      </c>
      <c r="O64" s="385">
        <v>2222.8687230404512</v>
      </c>
      <c r="P64" s="254">
        <v>744.04575363468371</v>
      </c>
      <c r="R64" s="77">
        <v>6</v>
      </c>
    </row>
    <row r="65" spans="1:18" ht="15.6" x14ac:dyDescent="0.3">
      <c r="A65" s="95">
        <v>301</v>
      </c>
      <c r="B65" s="87" t="s">
        <v>115</v>
      </c>
      <c r="C65" s="126">
        <v>20456</v>
      </c>
      <c r="D65" s="97">
        <v>13752782.581909355</v>
      </c>
      <c r="E65" s="90">
        <f t="shared" si="17"/>
        <v>672.31045081684374</v>
      </c>
      <c r="F65" s="108">
        <v>-2426225</v>
      </c>
      <c r="G65" s="90">
        <f t="shared" si="18"/>
        <v>-118.60701016816581</v>
      </c>
      <c r="H65" s="97">
        <v>3921534.2459621243</v>
      </c>
      <c r="I65" s="90">
        <f t="shared" si="19"/>
        <v>191.70581961097596</v>
      </c>
      <c r="J65" s="97">
        <v>972117.74871950643</v>
      </c>
      <c r="K65" s="90">
        <f t="shared" si="20"/>
        <v>47.522377235016933</v>
      </c>
      <c r="L65" s="97">
        <v>-327823.52962873661</v>
      </c>
      <c r="M65" s="90">
        <f t="shared" si="21"/>
        <v>-16.025788503555759</v>
      </c>
      <c r="N65" s="99">
        <f t="shared" si="22"/>
        <v>15893178.978599742</v>
      </c>
      <c r="O65" s="385">
        <v>3517.1753446332132</v>
      </c>
      <c r="P65" s="254">
        <v>775.19740159181902</v>
      </c>
      <c r="R65" s="77">
        <v>14</v>
      </c>
    </row>
    <row r="66" spans="1:18" ht="15.6" x14ac:dyDescent="0.3">
      <c r="A66" s="95">
        <v>240</v>
      </c>
      <c r="B66" s="87" t="s">
        <v>88</v>
      </c>
      <c r="C66" s="126">
        <v>20437</v>
      </c>
      <c r="D66" s="97">
        <v>6785519.1720939102</v>
      </c>
      <c r="E66" s="90">
        <f t="shared" si="17"/>
        <v>332.02129334510494</v>
      </c>
      <c r="F66" s="98">
        <v>1217403</v>
      </c>
      <c r="G66" s="90">
        <f t="shared" si="18"/>
        <v>59.568576601262414</v>
      </c>
      <c r="H66" s="97">
        <v>2944272.6176621448</v>
      </c>
      <c r="I66" s="90">
        <f t="shared" si="19"/>
        <v>144.06579329951288</v>
      </c>
      <c r="J66" s="97">
        <v>-5190578.2480275305</v>
      </c>
      <c r="K66" s="90">
        <f t="shared" si="20"/>
        <v>-253.97946117470914</v>
      </c>
      <c r="L66" s="97">
        <v>-3043387.8320719418</v>
      </c>
      <c r="M66" s="90">
        <f t="shared" si="21"/>
        <v>-148.91558604843871</v>
      </c>
      <c r="N66" s="99">
        <f t="shared" si="22"/>
        <v>2713510.3858586554</v>
      </c>
      <c r="O66" s="385">
        <v>2713.4216563568475</v>
      </c>
      <c r="P66" s="254">
        <v>132.46805840664402</v>
      </c>
      <c r="R66" s="77">
        <v>19</v>
      </c>
    </row>
    <row r="67" spans="1:18" ht="15.6" x14ac:dyDescent="0.3">
      <c r="A67" s="95">
        <v>915</v>
      </c>
      <c r="B67" s="87" t="s">
        <v>284</v>
      </c>
      <c r="C67" s="126">
        <v>20278</v>
      </c>
      <c r="D67" s="97">
        <v>2871545.4844886144</v>
      </c>
      <c r="E67" s="90">
        <f t="shared" si="17"/>
        <v>141.60891037028378</v>
      </c>
      <c r="F67" s="108">
        <v>-2217560</v>
      </c>
      <c r="G67" s="90">
        <f t="shared" si="18"/>
        <v>-109.35792484465924</v>
      </c>
      <c r="H67" s="97">
        <v>3038858.5268925223</v>
      </c>
      <c r="I67" s="90">
        <f t="shared" si="19"/>
        <v>149.85987409470965</v>
      </c>
      <c r="J67" s="97">
        <v>4118964.5416792021</v>
      </c>
      <c r="K67" s="90">
        <f t="shared" si="20"/>
        <v>203.12479246864592</v>
      </c>
      <c r="L67" s="97">
        <v>3447275.4652863261</v>
      </c>
      <c r="M67" s="90">
        <f t="shared" si="21"/>
        <v>170.00076266329648</v>
      </c>
      <c r="N67" s="99">
        <f t="shared" si="22"/>
        <v>11259469.253998755</v>
      </c>
      <c r="O67" s="385">
        <v>2905.1679458061358</v>
      </c>
      <c r="P67" s="254">
        <v>546.60730931781552</v>
      </c>
      <c r="R67" s="77">
        <v>11</v>
      </c>
    </row>
    <row r="68" spans="1:18" ht="15.6" x14ac:dyDescent="0.3">
      <c r="A68" s="95">
        <v>423</v>
      </c>
      <c r="B68" s="87" t="s">
        <v>138</v>
      </c>
      <c r="C68" s="126">
        <v>20146</v>
      </c>
      <c r="D68" s="97">
        <v>14000364.800100332</v>
      </c>
      <c r="E68" s="90">
        <f t="shared" si="17"/>
        <v>694.94514047951611</v>
      </c>
      <c r="F68" s="108">
        <v>-1553466</v>
      </c>
      <c r="G68" s="90">
        <f t="shared" si="18"/>
        <v>-77.110394122902804</v>
      </c>
      <c r="H68" s="97">
        <v>2233236.9247625917</v>
      </c>
      <c r="I68" s="90">
        <f t="shared" si="19"/>
        <v>110.85262209682278</v>
      </c>
      <c r="J68" s="97">
        <v>-1379208.4480761131</v>
      </c>
      <c r="K68" s="90">
        <f t="shared" si="20"/>
        <v>-68.46065958880736</v>
      </c>
      <c r="L68" s="97">
        <v>-1670575.1265578701</v>
      </c>
      <c r="M68" s="90">
        <f t="shared" si="21"/>
        <v>-82.923415395506311</v>
      </c>
      <c r="N68" s="99">
        <f t="shared" si="22"/>
        <v>11631012.376937805</v>
      </c>
      <c r="O68" s="385">
        <v>1319.8170226073719</v>
      </c>
      <c r="P68" s="254">
        <v>577.58736971254552</v>
      </c>
      <c r="R68" s="77">
        <v>2</v>
      </c>
    </row>
    <row r="69" spans="1:18" ht="27.6" x14ac:dyDescent="0.3">
      <c r="A69" s="95"/>
      <c r="B69" s="87"/>
      <c r="C69" s="126"/>
      <c r="D69" s="97"/>
      <c r="E69" s="90"/>
      <c r="F69" s="108"/>
      <c r="G69" s="90"/>
      <c r="H69" s="97"/>
      <c r="I69" s="90"/>
      <c r="J69" s="97"/>
      <c r="K69" s="90"/>
      <c r="L69" s="97"/>
      <c r="M69" s="90"/>
      <c r="N69" s="99"/>
      <c r="O69" s="394" t="s">
        <v>721</v>
      </c>
      <c r="P69" s="395" t="s">
        <v>720</v>
      </c>
      <c r="R69" s="77"/>
    </row>
    <row r="70" spans="1:18" ht="15.6" x14ac:dyDescent="0.3">
      <c r="A70" s="95">
        <v>182</v>
      </c>
      <c r="B70" s="87" t="s">
        <v>67</v>
      </c>
      <c r="C70" s="126">
        <v>19887</v>
      </c>
      <c r="D70" s="97">
        <v>424910.50475131965</v>
      </c>
      <c r="E70" s="90">
        <f t="shared" ref="E70:E90" si="23">D70/C70</f>
        <v>21.366244519098892</v>
      </c>
      <c r="F70" s="108">
        <v>-1901364</v>
      </c>
      <c r="G70" s="90">
        <f t="shared" ref="G70:G90" si="24">F70/C70</f>
        <v>-95.608387388746422</v>
      </c>
      <c r="H70" s="97">
        <v>3017443.8503936715</v>
      </c>
      <c r="I70" s="90">
        <f t="shared" ref="I70:I90" si="25">H70/C70</f>
        <v>151.72946399123404</v>
      </c>
      <c r="J70" s="97">
        <v>173099.1056522344</v>
      </c>
      <c r="K70" s="90">
        <f t="shared" ref="K70:K90" si="26">J70/C70</f>
        <v>8.7041336376645244</v>
      </c>
      <c r="L70" s="97">
        <v>1196890.8620164124</v>
      </c>
      <c r="M70" s="90">
        <f t="shared" ref="M70:M90" si="27">L70/C70</f>
        <v>60.184586011787218</v>
      </c>
      <c r="N70" s="99">
        <f t="shared" ref="N70:N90" si="28">SUM(D70:L70)</f>
        <v>2911066.5142683974</v>
      </c>
      <c r="O70" s="385">
        <v>2355.4385129976599</v>
      </c>
      <c r="P70" s="254">
        <v>135.83986135735091</v>
      </c>
      <c r="R70" s="77">
        <v>13</v>
      </c>
    </row>
    <row r="71" spans="1:18" ht="15.6" x14ac:dyDescent="0.3">
      <c r="A71" s="95">
        <v>75</v>
      </c>
      <c r="B71" s="87" t="s">
        <v>27</v>
      </c>
      <c r="C71" s="126">
        <v>19877</v>
      </c>
      <c r="D71" s="97">
        <v>2040055.3910442889</v>
      </c>
      <c r="E71" s="90">
        <f t="shared" si="23"/>
        <v>102.63396845823257</v>
      </c>
      <c r="F71" s="108">
        <v>-1778773</v>
      </c>
      <c r="G71" s="90">
        <f t="shared" si="24"/>
        <v>-89.489007395482218</v>
      </c>
      <c r="H71" s="97">
        <v>2892901.2775629098</v>
      </c>
      <c r="I71" s="90">
        <f t="shared" si="25"/>
        <v>145.54013571277909</v>
      </c>
      <c r="J71" s="97">
        <v>518571.4880233219</v>
      </c>
      <c r="K71" s="90">
        <f t="shared" si="26"/>
        <v>26.08902188576354</v>
      </c>
      <c r="L71" s="97">
        <v>1915869.2612089566</v>
      </c>
      <c r="M71" s="90">
        <f t="shared" si="27"/>
        <v>96.386238426772479</v>
      </c>
      <c r="N71" s="99">
        <f t="shared" si="28"/>
        <v>5588809.1919581387</v>
      </c>
      <c r="O71" s="385">
        <v>2128.1489410633117</v>
      </c>
      <c r="P71" s="254">
        <v>286.75878743469724</v>
      </c>
      <c r="R71" s="77">
        <v>8</v>
      </c>
    </row>
    <row r="72" spans="1:18" ht="15.6" x14ac:dyDescent="0.3">
      <c r="A72" s="95">
        <v>604</v>
      </c>
      <c r="B72" s="87" t="s">
        <v>194</v>
      </c>
      <c r="C72" s="126">
        <v>19803</v>
      </c>
      <c r="D72" s="97">
        <v>11441857.87907715</v>
      </c>
      <c r="E72" s="90">
        <f t="shared" si="23"/>
        <v>577.78406701394488</v>
      </c>
      <c r="F72" s="108">
        <v>-2241962</v>
      </c>
      <c r="G72" s="90">
        <f t="shared" si="24"/>
        <v>-113.21325051759834</v>
      </c>
      <c r="H72" s="97">
        <v>1865698.989405687</v>
      </c>
      <c r="I72" s="90">
        <f t="shared" si="25"/>
        <v>94.212946998216779</v>
      </c>
      <c r="J72" s="97">
        <v>565201.94075148017</v>
      </c>
      <c r="K72" s="90">
        <f t="shared" si="26"/>
        <v>28.541228134700813</v>
      </c>
      <c r="L72" s="97">
        <v>121922.43167020851</v>
      </c>
      <c r="M72" s="90">
        <f t="shared" si="27"/>
        <v>6.1567657259106454</v>
      </c>
      <c r="N72" s="99">
        <f t="shared" si="28"/>
        <v>11753306.565896155</v>
      </c>
      <c r="O72" s="385">
        <v>974.68065400357398</v>
      </c>
      <c r="P72" s="254">
        <v>589.27239513732889</v>
      </c>
      <c r="R72" s="77">
        <v>6</v>
      </c>
    </row>
    <row r="73" spans="1:18" ht="15.6" x14ac:dyDescent="0.3">
      <c r="A73" s="95">
        <v>499</v>
      </c>
      <c r="B73" s="87" t="s">
        <v>160</v>
      </c>
      <c r="C73" s="126">
        <v>19453</v>
      </c>
      <c r="D73" s="97">
        <v>19626345.711907804</v>
      </c>
      <c r="E73" s="90">
        <f t="shared" si="23"/>
        <v>1008.9110014860332</v>
      </c>
      <c r="F73" s="108">
        <v>-1809665</v>
      </c>
      <c r="G73" s="90">
        <f t="shared" si="24"/>
        <v>-93.027553590705807</v>
      </c>
      <c r="H73" s="97">
        <v>2610531.795126739</v>
      </c>
      <c r="I73" s="90">
        <f t="shared" si="25"/>
        <v>134.19687426755456</v>
      </c>
      <c r="J73" s="97">
        <v>2063158.8401440384</v>
      </c>
      <c r="K73" s="90">
        <f t="shared" si="26"/>
        <v>106.05864597460743</v>
      </c>
      <c r="L73" s="97">
        <v>789462.25629711663</v>
      </c>
      <c r="M73" s="90">
        <f t="shared" si="27"/>
        <v>40.583059491960967</v>
      </c>
      <c r="N73" s="99">
        <f t="shared" si="28"/>
        <v>23280989.742443834</v>
      </c>
      <c r="O73" s="385">
        <v>2210.151338357799</v>
      </c>
      <c r="P73" s="254">
        <v>1221.809726184943</v>
      </c>
      <c r="R73" s="77">
        <v>15</v>
      </c>
    </row>
    <row r="74" spans="1:18" ht="15.6" x14ac:dyDescent="0.3">
      <c r="A74" s="95">
        <v>529</v>
      </c>
      <c r="B74" s="87" t="s">
        <v>167</v>
      </c>
      <c r="C74" s="126">
        <v>19427</v>
      </c>
      <c r="D74" s="97">
        <v>3860219.6423266907</v>
      </c>
      <c r="E74" s="90">
        <f t="shared" si="23"/>
        <v>198.70384734270297</v>
      </c>
      <c r="F74" s="108">
        <v>-752359</v>
      </c>
      <c r="G74" s="90">
        <f t="shared" si="24"/>
        <v>-38.727492664847894</v>
      </c>
      <c r="H74" s="97">
        <v>2045270.9664201634</v>
      </c>
      <c r="I74" s="90">
        <f t="shared" si="25"/>
        <v>105.27981502137044</v>
      </c>
      <c r="J74" s="97">
        <v>1434989.8255881038</v>
      </c>
      <c r="K74" s="90">
        <f t="shared" si="26"/>
        <v>73.865744869928648</v>
      </c>
      <c r="L74" s="97">
        <v>-444308.76022385695</v>
      </c>
      <c r="M74" s="90">
        <f t="shared" si="27"/>
        <v>-22.870683081477168</v>
      </c>
      <c r="N74" s="99">
        <f t="shared" si="28"/>
        <v>6144151.7960256701</v>
      </c>
      <c r="O74" s="385">
        <v>1069.4875561300748</v>
      </c>
      <c r="P74" s="254">
        <v>300.21818469712775</v>
      </c>
      <c r="R74" s="77">
        <v>2</v>
      </c>
    </row>
    <row r="75" spans="1:18" ht="15.6" x14ac:dyDescent="0.3">
      <c r="A75" s="95">
        <v>598</v>
      </c>
      <c r="B75" s="87" t="s">
        <v>191</v>
      </c>
      <c r="C75" s="126">
        <v>19066</v>
      </c>
      <c r="D75" s="97">
        <v>11385321.633950144</v>
      </c>
      <c r="E75" s="90">
        <f t="shared" si="23"/>
        <v>597.15313300902881</v>
      </c>
      <c r="F75" s="98">
        <v>2135505</v>
      </c>
      <c r="G75" s="90">
        <f t="shared" si="24"/>
        <v>112.00592678065667</v>
      </c>
      <c r="H75" s="97">
        <v>2785540.2845203206</v>
      </c>
      <c r="I75" s="90">
        <f t="shared" si="25"/>
        <v>146.09987855451172</v>
      </c>
      <c r="J75" s="97">
        <v>-3194629.4466780969</v>
      </c>
      <c r="K75" s="90">
        <f t="shared" si="26"/>
        <v>-167.55635406892358</v>
      </c>
      <c r="L75" s="97">
        <v>-1309068.6171758429</v>
      </c>
      <c r="M75" s="90">
        <f t="shared" si="27"/>
        <v>-68.659845650678847</v>
      </c>
      <c r="N75" s="99">
        <f t="shared" si="28"/>
        <v>11803356.557200801</v>
      </c>
      <c r="O75" s="385">
        <v>2620.8927302823049</v>
      </c>
      <c r="P75" s="254">
        <v>624.41114311426225</v>
      </c>
      <c r="R75" s="77">
        <v>15</v>
      </c>
    </row>
    <row r="76" spans="1:18" ht="15.6" x14ac:dyDescent="0.3">
      <c r="A76" s="95">
        <v>410</v>
      </c>
      <c r="B76" s="87" t="s">
        <v>132</v>
      </c>
      <c r="C76" s="126">
        <v>18823</v>
      </c>
      <c r="D76" s="97">
        <v>21227857.836072259</v>
      </c>
      <c r="E76" s="90">
        <f t="shared" si="23"/>
        <v>1127.7616658381905</v>
      </c>
      <c r="F76" s="108">
        <v>-2175278</v>
      </c>
      <c r="G76" s="90">
        <f t="shared" si="24"/>
        <v>-115.5648940126441</v>
      </c>
      <c r="H76" s="97">
        <v>2436127.7403037865</v>
      </c>
      <c r="I76" s="90">
        <f t="shared" si="25"/>
        <v>129.42292622343868</v>
      </c>
      <c r="J76" s="97">
        <v>469417.36550106306</v>
      </c>
      <c r="K76" s="90">
        <f t="shared" si="26"/>
        <v>24.938498937526592</v>
      </c>
      <c r="L76" s="97">
        <v>-172068.39089299989</v>
      </c>
      <c r="M76" s="90">
        <f t="shared" si="27"/>
        <v>-9.1413903677947133</v>
      </c>
      <c r="N76" s="99">
        <f t="shared" si="28"/>
        <v>21787223.109181099</v>
      </c>
      <c r="O76" s="385">
        <v>2450.6029974774442</v>
      </c>
      <c r="P76" s="254">
        <v>1205.3038065655903</v>
      </c>
      <c r="R76" s="77">
        <v>13</v>
      </c>
    </row>
    <row r="77" spans="1:18" ht="15.6" x14ac:dyDescent="0.3">
      <c r="A77" s="95">
        <v>244</v>
      </c>
      <c r="B77" s="87" t="s">
        <v>90</v>
      </c>
      <c r="C77" s="126">
        <v>18796</v>
      </c>
      <c r="D77" s="97">
        <v>20783869.014525771</v>
      </c>
      <c r="E77" s="90">
        <f t="shared" si="23"/>
        <v>1105.7602157121605</v>
      </c>
      <c r="F77" s="108">
        <v>-333735</v>
      </c>
      <c r="G77" s="90">
        <f t="shared" si="24"/>
        <v>-17.755639497765483</v>
      </c>
      <c r="H77" s="97">
        <v>1869335.2728171628</v>
      </c>
      <c r="I77" s="90">
        <f t="shared" si="25"/>
        <v>99.453887679142525</v>
      </c>
      <c r="J77" s="97">
        <v>-2639167.2070418885</v>
      </c>
      <c r="K77" s="90">
        <f t="shared" si="26"/>
        <v>-140.41110912119007</v>
      </c>
      <c r="L77" s="97">
        <v>-2800896.2712056856</v>
      </c>
      <c r="M77" s="90">
        <f t="shared" si="27"/>
        <v>-149.01554964916394</v>
      </c>
      <c r="N77" s="99">
        <f t="shared" si="28"/>
        <v>16880452.856450133</v>
      </c>
      <c r="O77" s="385">
        <v>1770.2544031127334</v>
      </c>
      <c r="P77" s="254">
        <v>910.99142419107045</v>
      </c>
      <c r="R77" s="77">
        <v>17</v>
      </c>
    </row>
    <row r="78" spans="1:18" ht="15.6" x14ac:dyDescent="0.3">
      <c r="A78" s="95">
        <v>992</v>
      </c>
      <c r="B78" s="87" t="s">
        <v>301</v>
      </c>
      <c r="C78" s="126">
        <v>18577</v>
      </c>
      <c r="D78" s="97">
        <v>7469763.6994507425</v>
      </c>
      <c r="E78" s="90">
        <f t="shared" si="23"/>
        <v>402.09741613020094</v>
      </c>
      <c r="F78" s="108">
        <v>-1209305</v>
      </c>
      <c r="G78" s="90">
        <f t="shared" si="24"/>
        <v>-65.096894008720454</v>
      </c>
      <c r="H78" s="97">
        <v>2717523.8355337828</v>
      </c>
      <c r="I78" s="90">
        <f t="shared" si="25"/>
        <v>146.28432123237243</v>
      </c>
      <c r="J78" s="97">
        <v>4904085.3446267284</v>
      </c>
      <c r="K78" s="90">
        <f t="shared" si="26"/>
        <v>263.98693786008118</v>
      </c>
      <c r="L78" s="97">
        <v>4401356.3725887146</v>
      </c>
      <c r="M78" s="90">
        <f t="shared" si="27"/>
        <v>236.92503485970363</v>
      </c>
      <c r="N78" s="99">
        <f t="shared" si="28"/>
        <v>18284171.523981184</v>
      </c>
      <c r="O78" s="385">
        <v>2789.233801731631</v>
      </c>
      <c r="P78" s="254">
        <v>1003.8195215696813</v>
      </c>
      <c r="R78" s="77">
        <v>13</v>
      </c>
    </row>
    <row r="79" spans="1:18" ht="15.6" x14ac:dyDescent="0.3">
      <c r="A79" s="95">
        <v>111</v>
      </c>
      <c r="B79" s="87" t="s">
        <v>45</v>
      </c>
      <c r="C79" s="126">
        <v>18497</v>
      </c>
      <c r="D79" s="97">
        <v>2621906.1469769571</v>
      </c>
      <c r="E79" s="90">
        <f t="shared" si="23"/>
        <v>141.74764269757026</v>
      </c>
      <c r="F79" s="108">
        <v>-2696037</v>
      </c>
      <c r="G79" s="90">
        <f t="shared" si="24"/>
        <v>-145.75536573498405</v>
      </c>
      <c r="H79" s="97">
        <v>2894474.5015028147</v>
      </c>
      <c r="I79" s="90">
        <f t="shared" si="25"/>
        <v>156.48345685802101</v>
      </c>
      <c r="J79" s="97">
        <v>4177652.807879556</v>
      </c>
      <c r="K79" s="90">
        <f t="shared" si="26"/>
        <v>225.85569594418317</v>
      </c>
      <c r="L79" s="97">
        <v>4640169.0323409429</v>
      </c>
      <c r="M79" s="90">
        <f t="shared" si="27"/>
        <v>250.86062779590975</v>
      </c>
      <c r="N79" s="99">
        <f t="shared" si="28"/>
        <v>11638543.820130035</v>
      </c>
      <c r="O79" s="385">
        <v>2896.7254331176496</v>
      </c>
      <c r="P79" s="254">
        <v>629.71403409743584</v>
      </c>
      <c r="R79" s="77">
        <v>7</v>
      </c>
    </row>
    <row r="80" spans="1:18" ht="15.6" x14ac:dyDescent="0.3">
      <c r="A80" s="95">
        <v>593</v>
      </c>
      <c r="B80" s="87" t="s">
        <v>189</v>
      </c>
      <c r="C80" s="126">
        <v>17375</v>
      </c>
      <c r="D80" s="97">
        <v>4345297.876355608</v>
      </c>
      <c r="E80" s="90">
        <f t="shared" si="23"/>
        <v>250.08908640895586</v>
      </c>
      <c r="F80" s="108">
        <v>-2046853</v>
      </c>
      <c r="G80" s="90">
        <f t="shared" si="24"/>
        <v>-117.8044892086331</v>
      </c>
      <c r="H80" s="97">
        <v>3088056.7809643662</v>
      </c>
      <c r="I80" s="90">
        <f t="shared" si="25"/>
        <v>177.72988667420813</v>
      </c>
      <c r="J80" s="97">
        <v>-997867.65030126646</v>
      </c>
      <c r="K80" s="90">
        <f t="shared" si="26"/>
        <v>-57.431231672015336</v>
      </c>
      <c r="L80" s="97">
        <v>-1197937.3169826134</v>
      </c>
      <c r="M80" s="90">
        <f t="shared" si="27"/>
        <v>-68.946032632092852</v>
      </c>
      <c r="N80" s="99">
        <f t="shared" si="28"/>
        <v>3190949.2732882961</v>
      </c>
      <c r="O80" s="385">
        <v>3165.1651612262094</v>
      </c>
      <c r="P80" s="254">
        <v>187.94507568553058</v>
      </c>
      <c r="R80" s="77">
        <v>10</v>
      </c>
    </row>
    <row r="81" spans="1:18" ht="15.6" x14ac:dyDescent="0.3">
      <c r="A81" s="95">
        <v>61</v>
      </c>
      <c r="B81" s="87" t="s">
        <v>22</v>
      </c>
      <c r="C81" s="126">
        <v>16800</v>
      </c>
      <c r="D81" s="97">
        <v>4733075.8500207858</v>
      </c>
      <c r="E81" s="90">
        <f t="shared" si="23"/>
        <v>281.73070535838013</v>
      </c>
      <c r="F81" s="98">
        <v>796884</v>
      </c>
      <c r="G81" s="90">
        <f t="shared" si="24"/>
        <v>47.433571428571426</v>
      </c>
      <c r="H81" s="97">
        <v>2731557.6381024998</v>
      </c>
      <c r="I81" s="90">
        <f t="shared" si="25"/>
        <v>162.59271655372024</v>
      </c>
      <c r="J81" s="97">
        <v>1580626.3375689648</v>
      </c>
      <c r="K81" s="90">
        <f t="shared" si="26"/>
        <v>94.084901045771716</v>
      </c>
      <c r="L81" s="97">
        <v>2190243.1585888108</v>
      </c>
      <c r="M81" s="90">
        <f t="shared" si="27"/>
        <v>130.37161658266731</v>
      </c>
      <c r="N81" s="99">
        <f t="shared" si="28"/>
        <v>12032972.826175448</v>
      </c>
      <c r="O81" s="385">
        <v>2973.9216331719235</v>
      </c>
      <c r="P81" s="254">
        <v>726.29851096911091</v>
      </c>
      <c r="R81" s="77">
        <v>5</v>
      </c>
    </row>
    <row r="82" spans="1:18" ht="15.6" x14ac:dyDescent="0.3">
      <c r="A82" s="95">
        <v>20</v>
      </c>
      <c r="B82" s="87" t="s">
        <v>15</v>
      </c>
      <c r="C82" s="126">
        <v>16391</v>
      </c>
      <c r="D82" s="97">
        <v>11285854.234008627</v>
      </c>
      <c r="E82" s="90">
        <f t="shared" si="23"/>
        <v>688.53970068992908</v>
      </c>
      <c r="F82" s="108">
        <v>-2647536</v>
      </c>
      <c r="G82" s="90">
        <f t="shared" si="24"/>
        <v>-161.52376304069307</v>
      </c>
      <c r="H82" s="97">
        <v>2446995.9846078651</v>
      </c>
      <c r="I82" s="90">
        <f t="shared" si="25"/>
        <v>149.28899912194893</v>
      </c>
      <c r="J82" s="97">
        <v>-2001300.8305636428</v>
      </c>
      <c r="K82" s="90">
        <f t="shared" si="26"/>
        <v>-122.09754319831876</v>
      </c>
      <c r="L82" s="97">
        <v>-1985062.8500085839</v>
      </c>
      <c r="M82" s="90">
        <f t="shared" si="27"/>
        <v>-121.10687877546115</v>
      </c>
      <c r="N82" s="99">
        <f t="shared" si="28"/>
        <v>7099504.7454378391</v>
      </c>
      <c r="O82" s="385">
        <v>2155.2990256150551</v>
      </c>
      <c r="P82" s="254">
        <v>432.34156171339555</v>
      </c>
      <c r="R82" s="77">
        <v>6</v>
      </c>
    </row>
    <row r="83" spans="1:18" ht="15.6" x14ac:dyDescent="0.3">
      <c r="A83" s="95">
        <v>165</v>
      </c>
      <c r="B83" s="87" t="s">
        <v>57</v>
      </c>
      <c r="C83" s="126">
        <v>16237</v>
      </c>
      <c r="D83" s="97">
        <v>8763810.5146416221</v>
      </c>
      <c r="E83" s="90">
        <f t="shared" si="23"/>
        <v>539.74321085432177</v>
      </c>
      <c r="F83" s="108">
        <v>-2232952</v>
      </c>
      <c r="G83" s="90">
        <f t="shared" si="24"/>
        <v>-137.52244872821333</v>
      </c>
      <c r="H83" s="97">
        <v>2198653.0131096039</v>
      </c>
      <c r="I83" s="90">
        <f t="shared" si="25"/>
        <v>135.41005192520811</v>
      </c>
      <c r="J83" s="97">
        <v>553346.67890356586</v>
      </c>
      <c r="K83" s="90">
        <f t="shared" si="26"/>
        <v>34.07936681059099</v>
      </c>
      <c r="L83" s="97">
        <v>-26461.11048389964</v>
      </c>
      <c r="M83" s="90">
        <f t="shared" si="27"/>
        <v>-1.6296797735973172</v>
      </c>
      <c r="N83" s="99">
        <f t="shared" si="28"/>
        <v>9256968.8063517548</v>
      </c>
      <c r="O83" s="385">
        <v>1899.9674697608466</v>
      </c>
      <c r="P83" s="254">
        <v>581.51802033447643</v>
      </c>
      <c r="R83" s="77">
        <v>5</v>
      </c>
    </row>
    <row r="84" spans="1:18" ht="15.6" x14ac:dyDescent="0.3">
      <c r="A84" s="95">
        <v>560</v>
      </c>
      <c r="B84" s="87" t="s">
        <v>175</v>
      </c>
      <c r="C84" s="126">
        <v>15882</v>
      </c>
      <c r="D84" s="97">
        <v>10502981.63561899</v>
      </c>
      <c r="E84" s="90">
        <f t="shared" si="23"/>
        <v>661.31353958059378</v>
      </c>
      <c r="F84" s="108">
        <v>-2121936</v>
      </c>
      <c r="G84" s="90">
        <f t="shared" si="24"/>
        <v>-133.60634680770684</v>
      </c>
      <c r="H84" s="97">
        <v>2522589.3518362269</v>
      </c>
      <c r="I84" s="90">
        <f t="shared" si="25"/>
        <v>158.83322955775262</v>
      </c>
      <c r="J84" s="97">
        <v>1050959.4989816544</v>
      </c>
      <c r="K84" s="90">
        <f t="shared" si="26"/>
        <v>66.172994520945366</v>
      </c>
      <c r="L84" s="97">
        <v>743039.89244314632</v>
      </c>
      <c r="M84" s="90">
        <f t="shared" si="27"/>
        <v>46.78503289529948</v>
      </c>
      <c r="N84" s="99">
        <f t="shared" si="28"/>
        <v>12698387.09229687</v>
      </c>
      <c r="O84" s="385">
        <v>2427.1205065732352</v>
      </c>
      <c r="P84" s="254">
        <v>811.71385082987149</v>
      </c>
      <c r="R84" s="77">
        <v>7</v>
      </c>
    </row>
    <row r="85" spans="1:18" ht="15.6" x14ac:dyDescent="0.3">
      <c r="A85" s="95">
        <v>430</v>
      </c>
      <c r="B85" s="87" t="s">
        <v>141</v>
      </c>
      <c r="C85" s="126">
        <v>15770</v>
      </c>
      <c r="D85" s="97">
        <v>7433843.9401371097</v>
      </c>
      <c r="E85" s="90">
        <f t="shared" si="23"/>
        <v>471.39149905752123</v>
      </c>
      <c r="F85" s="108">
        <v>-2247193</v>
      </c>
      <c r="G85" s="90">
        <f t="shared" si="24"/>
        <v>-142.49797083069117</v>
      </c>
      <c r="H85" s="97">
        <v>2842425.9862105111</v>
      </c>
      <c r="I85" s="90">
        <f t="shared" si="25"/>
        <v>180.24261168107236</v>
      </c>
      <c r="J85" s="97">
        <v>3081869.4969882076</v>
      </c>
      <c r="K85" s="90">
        <f t="shared" si="26"/>
        <v>195.42609365809813</v>
      </c>
      <c r="L85" s="97">
        <v>1947548.3442165167</v>
      </c>
      <c r="M85" s="90">
        <f t="shared" si="27"/>
        <v>123.4970414848774</v>
      </c>
      <c r="N85" s="99">
        <f t="shared" si="28"/>
        <v>13059199.329785911</v>
      </c>
      <c r="O85" s="385">
        <v>3064.3609969851937</v>
      </c>
      <c r="P85" s="254">
        <v>860.51425285683854</v>
      </c>
      <c r="R85" s="77">
        <v>2</v>
      </c>
    </row>
    <row r="86" spans="1:18" ht="15.6" x14ac:dyDescent="0.3">
      <c r="A86" s="95">
        <v>233</v>
      </c>
      <c r="B86" s="87" t="s">
        <v>84</v>
      </c>
      <c r="C86" s="126">
        <v>15514</v>
      </c>
      <c r="D86" s="97">
        <v>10697648.577327553</v>
      </c>
      <c r="E86" s="90">
        <f t="shared" si="23"/>
        <v>689.54805835552099</v>
      </c>
      <c r="F86" s="108">
        <v>-836111</v>
      </c>
      <c r="G86" s="90">
        <f t="shared" si="24"/>
        <v>-53.893966739718962</v>
      </c>
      <c r="H86" s="97">
        <v>3043906.5074632354</v>
      </c>
      <c r="I86" s="90">
        <f t="shared" si="25"/>
        <v>196.20384861823098</v>
      </c>
      <c r="J86" s="97">
        <v>1006753.3561197252</v>
      </c>
      <c r="K86" s="90">
        <f t="shared" si="26"/>
        <v>64.893216199543971</v>
      </c>
      <c r="L86" s="97">
        <v>-147212.46308036111</v>
      </c>
      <c r="M86" s="90">
        <f t="shared" si="27"/>
        <v>-9.4890075467552606</v>
      </c>
      <c r="N86" s="99">
        <f t="shared" si="28"/>
        <v>13765881.728986587</v>
      </c>
      <c r="O86" s="385">
        <v>3636.6323365020103</v>
      </c>
      <c r="P86" s="254">
        <v>895.56838841241154</v>
      </c>
      <c r="R86" s="77">
        <v>14</v>
      </c>
    </row>
    <row r="87" spans="1:18" ht="15.6" x14ac:dyDescent="0.3">
      <c r="A87" s="95">
        <v>895</v>
      </c>
      <c r="B87" s="87" t="s">
        <v>281</v>
      </c>
      <c r="C87" s="126">
        <v>15378</v>
      </c>
      <c r="D87" s="97">
        <v>3029818.9111986873</v>
      </c>
      <c r="E87" s="90">
        <f t="shared" si="23"/>
        <v>197.02294909602597</v>
      </c>
      <c r="F87" s="108">
        <v>-1669688</v>
      </c>
      <c r="G87" s="90">
        <f t="shared" si="24"/>
        <v>-108.57640785537781</v>
      </c>
      <c r="H87" s="97">
        <v>2325842.7609760007</v>
      </c>
      <c r="I87" s="90">
        <f t="shared" si="25"/>
        <v>151.24481473377557</v>
      </c>
      <c r="J87" s="97">
        <v>1413349.2853378365</v>
      </c>
      <c r="K87" s="90">
        <f t="shared" si="26"/>
        <v>91.907223653130217</v>
      </c>
      <c r="L87" s="97">
        <v>2036924.0666046862</v>
      </c>
      <c r="M87" s="90">
        <f t="shared" si="27"/>
        <v>132.45702084826937</v>
      </c>
      <c r="N87" s="99">
        <f t="shared" si="28"/>
        <v>7136578.6226968383</v>
      </c>
      <c r="O87" s="385">
        <v>2187.7402972889286</v>
      </c>
      <c r="P87" s="254">
        <v>459.42580466362409</v>
      </c>
      <c r="R87" s="77">
        <v>2</v>
      </c>
    </row>
    <row r="88" spans="1:18" ht="15.6" x14ac:dyDescent="0.3">
      <c r="A88" s="95">
        <v>977</v>
      </c>
      <c r="B88" s="87" t="s">
        <v>297</v>
      </c>
      <c r="C88" s="126">
        <v>15304</v>
      </c>
      <c r="D88" s="97">
        <v>16224670.007431112</v>
      </c>
      <c r="E88" s="90">
        <f t="shared" si="23"/>
        <v>1060.1587825033398</v>
      </c>
      <c r="F88" s="98">
        <v>338471</v>
      </c>
      <c r="G88" s="90">
        <f t="shared" si="24"/>
        <v>22.11650548876111</v>
      </c>
      <c r="H88" s="97">
        <v>2191714.4937301325</v>
      </c>
      <c r="I88" s="90">
        <f t="shared" si="25"/>
        <v>143.21187230332805</v>
      </c>
      <c r="J88" s="97">
        <v>-925713.99974380317</v>
      </c>
      <c r="K88" s="90">
        <f t="shared" si="26"/>
        <v>-60.48836903710162</v>
      </c>
      <c r="L88" s="97">
        <v>-992899.35600625223</v>
      </c>
      <c r="M88" s="90">
        <f t="shared" si="27"/>
        <v>-64.878421066796406</v>
      </c>
      <c r="N88" s="99">
        <f t="shared" si="28"/>
        <v>16837407.144202445</v>
      </c>
      <c r="O88" s="385">
        <v>3129.4282656003097</v>
      </c>
      <c r="P88" s="254">
        <v>1101.5676388794554</v>
      </c>
      <c r="R88" s="77">
        <v>17</v>
      </c>
    </row>
    <row r="89" spans="1:18" ht="15.6" x14ac:dyDescent="0.3">
      <c r="A89" s="95">
        <v>305</v>
      </c>
      <c r="B89" s="87" t="s">
        <v>117</v>
      </c>
      <c r="C89" s="126">
        <v>15213</v>
      </c>
      <c r="D89" s="97">
        <v>10415903.050562451</v>
      </c>
      <c r="E89" s="90">
        <f t="shared" si="23"/>
        <v>684.6712055848584</v>
      </c>
      <c r="F89" s="108">
        <v>-1111538</v>
      </c>
      <c r="G89" s="90">
        <f t="shared" si="24"/>
        <v>-73.065010188654441</v>
      </c>
      <c r="H89" s="97">
        <v>2572991.4157724129</v>
      </c>
      <c r="I89" s="90">
        <f t="shared" si="25"/>
        <v>169.13109943945395</v>
      </c>
      <c r="J89" s="97">
        <v>3981226.7288985103</v>
      </c>
      <c r="K89" s="90">
        <f t="shared" si="26"/>
        <v>261.69898960747457</v>
      </c>
      <c r="L89" s="97">
        <v>3832472.5936898361</v>
      </c>
      <c r="M89" s="90">
        <f t="shared" si="27"/>
        <v>251.92089618680313</v>
      </c>
      <c r="N89" s="99">
        <f t="shared" si="28"/>
        <v>19692098.225207653</v>
      </c>
      <c r="O89" s="385">
        <v>3554.8065248877506</v>
      </c>
      <c r="P89" s="254">
        <v>1318.6309596347342</v>
      </c>
      <c r="R89" s="77">
        <v>17</v>
      </c>
    </row>
    <row r="90" spans="1:18" ht="15.6" x14ac:dyDescent="0.3">
      <c r="A90" s="95">
        <v>445</v>
      </c>
      <c r="B90" s="87" t="s">
        <v>149</v>
      </c>
      <c r="C90" s="126">
        <v>15105</v>
      </c>
      <c r="D90" s="97">
        <v>12006278.886584586</v>
      </c>
      <c r="E90" s="90">
        <f t="shared" si="23"/>
        <v>794.85461016779777</v>
      </c>
      <c r="F90" s="108">
        <v>-502809</v>
      </c>
      <c r="G90" s="90">
        <f t="shared" si="24"/>
        <v>-33.287586891757698</v>
      </c>
      <c r="H90" s="97">
        <v>1975520.7882978497</v>
      </c>
      <c r="I90" s="90">
        <f t="shared" si="25"/>
        <v>130.78588469366764</v>
      </c>
      <c r="J90" s="97">
        <v>-3638510.8923792094</v>
      </c>
      <c r="K90" s="90">
        <f t="shared" si="26"/>
        <v>-240.88122425549219</v>
      </c>
      <c r="L90" s="97">
        <v>-282518.85009673849</v>
      </c>
      <c r="M90" s="90">
        <f t="shared" si="27"/>
        <v>-18.703664355957528</v>
      </c>
      <c r="N90" s="99">
        <f t="shared" si="28"/>
        <v>9558612.4040902015</v>
      </c>
      <c r="O90" s="385">
        <v>2310.3970145844464</v>
      </c>
      <c r="P90" s="254">
        <v>643.90062445590775</v>
      </c>
      <c r="R90" s="77">
        <v>2</v>
      </c>
    </row>
    <row r="91" spans="1:18" ht="27.6" x14ac:dyDescent="0.3">
      <c r="A91" s="95"/>
      <c r="B91" s="87"/>
      <c r="C91" s="126"/>
      <c r="D91" s="97"/>
      <c r="E91" s="90"/>
      <c r="F91" s="108"/>
      <c r="G91" s="90"/>
      <c r="H91" s="97"/>
      <c r="I91" s="90"/>
      <c r="J91" s="97"/>
      <c r="K91" s="90"/>
      <c r="L91" s="97"/>
      <c r="M91" s="90"/>
      <c r="N91" s="99"/>
      <c r="O91" s="394" t="s">
        <v>721</v>
      </c>
      <c r="P91" s="395" t="s">
        <v>720</v>
      </c>
      <c r="R91" s="77"/>
    </row>
    <row r="92" spans="1:18" ht="15.6" x14ac:dyDescent="0.3">
      <c r="A92" s="95">
        <v>276</v>
      </c>
      <c r="B92" s="87" t="s">
        <v>104</v>
      </c>
      <c r="C92" s="126">
        <v>14857</v>
      </c>
      <c r="D92" s="97">
        <v>15567693.036300417</v>
      </c>
      <c r="E92" s="90">
        <f t="shared" ref="E92:E111" si="29">D92/C92</f>
        <v>1047.8355681699143</v>
      </c>
      <c r="F92" s="108">
        <v>-1419348</v>
      </c>
      <c r="G92" s="90">
        <f t="shared" ref="G92:G111" si="30">F92/C92</f>
        <v>-95.533957057279395</v>
      </c>
      <c r="H92" s="97">
        <v>1851354.8208171008</v>
      </c>
      <c r="I92" s="90">
        <f t="shared" ref="I92:I111" si="31">H92/C92</f>
        <v>124.61161882056275</v>
      </c>
      <c r="J92" s="97">
        <v>547637.20189227024</v>
      </c>
      <c r="K92" s="90">
        <f t="shared" ref="K92:K111" si="32">J92/C92</f>
        <v>36.860550709582704</v>
      </c>
      <c r="L92" s="97">
        <v>-345040.35666475986</v>
      </c>
      <c r="M92" s="90">
        <f t="shared" ref="M92:M111" si="33">L92/C92</f>
        <v>-23.224093468719111</v>
      </c>
      <c r="N92" s="99">
        <f t="shared" ref="N92:N111" si="34">SUM(D92:L92)</f>
        <v>16203410.476125669</v>
      </c>
      <c r="O92" s="385">
        <v>1857.5875892513659</v>
      </c>
      <c r="P92" s="254">
        <v>1076.1930202830338</v>
      </c>
      <c r="R92" s="77">
        <v>12</v>
      </c>
    </row>
    <row r="93" spans="1:18" ht="15.6" x14ac:dyDescent="0.3">
      <c r="A93" s="95">
        <v>434</v>
      </c>
      <c r="B93" s="87" t="s">
        <v>143</v>
      </c>
      <c r="C93" s="126">
        <v>14745</v>
      </c>
      <c r="D93" s="97">
        <v>6055959.9643785674</v>
      </c>
      <c r="E93" s="90">
        <f t="shared" si="29"/>
        <v>410.71278157874315</v>
      </c>
      <c r="F93" s="108">
        <v>-1084397</v>
      </c>
      <c r="G93" s="90">
        <f t="shared" si="30"/>
        <v>-73.543370634113259</v>
      </c>
      <c r="H93" s="97">
        <v>2302749.6614579055</v>
      </c>
      <c r="I93" s="90">
        <f t="shared" si="31"/>
        <v>156.17156062786745</v>
      </c>
      <c r="J93" s="97">
        <v>1063888.6860271522</v>
      </c>
      <c r="K93" s="90">
        <f t="shared" si="32"/>
        <v>72.152504986582045</v>
      </c>
      <c r="L93" s="97">
        <v>724351.25672300637</v>
      </c>
      <c r="M93" s="90">
        <f t="shared" si="33"/>
        <v>49.125212392201178</v>
      </c>
      <c r="N93" s="99">
        <f t="shared" si="34"/>
        <v>9063118.0620631892</v>
      </c>
      <c r="O93" s="385">
        <v>2356.9479980727638</v>
      </c>
      <c r="P93" s="254">
        <v>633.14632543822529</v>
      </c>
      <c r="R93" s="77">
        <v>1</v>
      </c>
    </row>
    <row r="94" spans="1:18" ht="15.6" x14ac:dyDescent="0.3">
      <c r="A94" s="95">
        <v>408</v>
      </c>
      <c r="B94" s="87" t="s">
        <v>131</v>
      </c>
      <c r="C94" s="126">
        <v>14221</v>
      </c>
      <c r="D94" s="97">
        <v>11740091.849073604</v>
      </c>
      <c r="E94" s="90">
        <f t="shared" si="29"/>
        <v>825.54615351055509</v>
      </c>
      <c r="F94" s="108">
        <v>-282344</v>
      </c>
      <c r="G94" s="90">
        <f t="shared" si="30"/>
        <v>-19.854018704732439</v>
      </c>
      <c r="H94" s="97">
        <v>2319344.5229278803</v>
      </c>
      <c r="I94" s="90">
        <f t="shared" si="31"/>
        <v>163.09292756682936</v>
      </c>
      <c r="J94" s="97">
        <v>2486592.2971500023</v>
      </c>
      <c r="K94" s="90">
        <f t="shared" si="32"/>
        <v>174.85354737008666</v>
      </c>
      <c r="L94" s="97">
        <v>1063431.2802515642</v>
      </c>
      <c r="M94" s="90">
        <f t="shared" si="33"/>
        <v>74.778938207690331</v>
      </c>
      <c r="N94" s="99">
        <f t="shared" si="34"/>
        <v>17328259.588012792</v>
      </c>
      <c r="O94" s="385">
        <v>3040.8864149513893</v>
      </c>
      <c r="P94" s="254">
        <v>1248.777227297873</v>
      </c>
      <c r="R94" s="77">
        <v>14</v>
      </c>
    </row>
    <row r="95" spans="1:18" ht="15.6" x14ac:dyDescent="0.3">
      <c r="A95" s="95">
        <v>232</v>
      </c>
      <c r="B95" s="87" t="s">
        <v>83</v>
      </c>
      <c r="C95" s="126">
        <v>13007</v>
      </c>
      <c r="D95" s="97">
        <v>8007784.6713422481</v>
      </c>
      <c r="E95" s="90">
        <f t="shared" si="29"/>
        <v>615.65193137097322</v>
      </c>
      <c r="F95" s="108">
        <v>-550743</v>
      </c>
      <c r="G95" s="90">
        <f t="shared" si="30"/>
        <v>-42.342046590297535</v>
      </c>
      <c r="H95" s="97">
        <v>2578095.4031698545</v>
      </c>
      <c r="I95" s="90">
        <f t="shared" si="31"/>
        <v>198.2083034650461</v>
      </c>
      <c r="J95" s="97">
        <v>1629310.7338245262</v>
      </c>
      <c r="K95" s="90">
        <f t="shared" si="32"/>
        <v>125.26414498535605</v>
      </c>
      <c r="L95" s="97">
        <v>860683.67915964418</v>
      </c>
      <c r="M95" s="90">
        <f t="shared" si="33"/>
        <v>66.17080642420575</v>
      </c>
      <c r="N95" s="99">
        <f t="shared" si="34"/>
        <v>12526028.269829504</v>
      </c>
      <c r="O95" s="385">
        <v>3453.3037665744969</v>
      </c>
      <c r="P95" s="254">
        <v>959.97482028878858</v>
      </c>
      <c r="R95" s="77">
        <v>14</v>
      </c>
    </row>
    <row r="96" spans="1:18" ht="15.6" x14ac:dyDescent="0.3">
      <c r="A96" s="95">
        <v>214</v>
      </c>
      <c r="B96" s="87" t="s">
        <v>75</v>
      </c>
      <c r="C96" s="126">
        <v>12758</v>
      </c>
      <c r="D96" s="97">
        <v>7494198.1650086557</v>
      </c>
      <c r="E96" s="90">
        <f t="shared" si="29"/>
        <v>587.4116762038451</v>
      </c>
      <c r="F96" s="108">
        <v>-403228</v>
      </c>
      <c r="G96" s="90">
        <f t="shared" si="30"/>
        <v>-31.605894340805769</v>
      </c>
      <c r="H96" s="97">
        <v>2402557.5725651896</v>
      </c>
      <c r="I96" s="90">
        <f t="shared" si="31"/>
        <v>188.31772790133169</v>
      </c>
      <c r="J96" s="97">
        <v>-867994.49627667549</v>
      </c>
      <c r="K96" s="90">
        <f t="shared" si="32"/>
        <v>-68.035310885458188</v>
      </c>
      <c r="L96" s="97">
        <v>130802.95223734912</v>
      </c>
      <c r="M96" s="90">
        <f t="shared" si="33"/>
        <v>10.252622059676213</v>
      </c>
      <c r="N96" s="99">
        <f t="shared" si="34"/>
        <v>8757012.2817333974</v>
      </c>
      <c r="O96" s="385">
        <v>2932.2703190273505</v>
      </c>
      <c r="P96" s="254">
        <v>673.37476042753724</v>
      </c>
      <c r="R96" s="77">
        <v>4</v>
      </c>
    </row>
    <row r="97" spans="1:18" ht="15.6" x14ac:dyDescent="0.3">
      <c r="A97" s="95">
        <v>886</v>
      </c>
      <c r="B97" s="87" t="s">
        <v>275</v>
      </c>
      <c r="C97" s="126">
        <v>12735</v>
      </c>
      <c r="D97" s="97">
        <v>6749815.0856096819</v>
      </c>
      <c r="E97" s="90">
        <f t="shared" si="29"/>
        <v>530.02081551705396</v>
      </c>
      <c r="F97" s="108">
        <v>-531278</v>
      </c>
      <c r="G97" s="90">
        <f t="shared" si="30"/>
        <v>-41.717942677659991</v>
      </c>
      <c r="H97" s="97">
        <v>1763436.4761825558</v>
      </c>
      <c r="I97" s="90">
        <f t="shared" si="31"/>
        <v>138.4716510547747</v>
      </c>
      <c r="J97" s="97">
        <v>-1040618.0212784379</v>
      </c>
      <c r="K97" s="90">
        <f t="shared" si="32"/>
        <v>-81.713232923316681</v>
      </c>
      <c r="L97" s="97">
        <v>-1069690.4819130097</v>
      </c>
      <c r="M97" s="90">
        <f t="shared" si="33"/>
        <v>-83.996111653946571</v>
      </c>
      <c r="N97" s="99">
        <f t="shared" si="34"/>
        <v>5872210.1198917609</v>
      </c>
      <c r="O97" s="385">
        <v>2076.8354428620391</v>
      </c>
      <c r="P97" s="254">
        <v>489.28952168047033</v>
      </c>
      <c r="R97" s="77">
        <v>4</v>
      </c>
    </row>
    <row r="98" spans="1:18" ht="15.6" x14ac:dyDescent="0.3">
      <c r="A98" s="95">
        <v>208</v>
      </c>
      <c r="B98" s="87" t="s">
        <v>72</v>
      </c>
      <c r="C98" s="126">
        <v>12400</v>
      </c>
      <c r="D98" s="97">
        <v>12056476.986471212</v>
      </c>
      <c r="E98" s="90">
        <f t="shared" si="29"/>
        <v>972.29653116703321</v>
      </c>
      <c r="F98" s="108">
        <v>-498886</v>
      </c>
      <c r="G98" s="90">
        <f t="shared" si="30"/>
        <v>-40.232741935483872</v>
      </c>
      <c r="H98" s="97">
        <v>2113677.9915940603</v>
      </c>
      <c r="I98" s="90">
        <f t="shared" si="31"/>
        <v>170.45790254790808</v>
      </c>
      <c r="J98" s="97">
        <v>1824131.2636304135</v>
      </c>
      <c r="K98" s="90">
        <f t="shared" si="32"/>
        <v>147.10735997019464</v>
      </c>
      <c r="L98" s="97">
        <v>878286.53507676709</v>
      </c>
      <c r="M98" s="90">
        <f t="shared" si="33"/>
        <v>70.829559280384444</v>
      </c>
      <c r="N98" s="99">
        <f t="shared" si="34"/>
        <v>16374936.405824205</v>
      </c>
      <c r="O98" s="385">
        <v>3162.968509629603</v>
      </c>
      <c r="P98" s="254">
        <v>1321.4986916751977</v>
      </c>
      <c r="R98" s="77">
        <v>17</v>
      </c>
    </row>
    <row r="99" spans="1:18" ht="15.6" x14ac:dyDescent="0.3">
      <c r="A99" s="95">
        <v>145</v>
      </c>
      <c r="B99" s="87" t="s">
        <v>50</v>
      </c>
      <c r="C99" s="126">
        <v>12294</v>
      </c>
      <c r="D99" s="97">
        <v>11590167.40970983</v>
      </c>
      <c r="E99" s="90">
        <f t="shared" si="29"/>
        <v>942.7499113152619</v>
      </c>
      <c r="F99" s="108">
        <v>-187616</v>
      </c>
      <c r="G99" s="90">
        <f t="shared" si="30"/>
        <v>-15.260777615096796</v>
      </c>
      <c r="H99" s="97">
        <v>1917556.5378777171</v>
      </c>
      <c r="I99" s="90">
        <f t="shared" si="31"/>
        <v>155.97499087991841</v>
      </c>
      <c r="J99" s="97">
        <v>1988578.0990081255</v>
      </c>
      <c r="K99" s="90">
        <f t="shared" si="32"/>
        <v>161.75191955491505</v>
      </c>
      <c r="L99" s="97">
        <v>355379.95694198675</v>
      </c>
      <c r="M99" s="90">
        <f t="shared" si="33"/>
        <v>28.906780294614183</v>
      </c>
      <c r="N99" s="99">
        <f t="shared" si="34"/>
        <v>15665311.219581794</v>
      </c>
      <c r="O99" s="385">
        <v>2835.6186732843225</v>
      </c>
      <c r="P99" s="254">
        <v>1270.7092080313696</v>
      </c>
      <c r="R99" s="77">
        <v>14</v>
      </c>
    </row>
    <row r="100" spans="1:18" ht="15.6" x14ac:dyDescent="0.3">
      <c r="A100" s="95">
        <v>426</v>
      </c>
      <c r="B100" s="87" t="s">
        <v>140</v>
      </c>
      <c r="C100" s="126">
        <v>11994</v>
      </c>
      <c r="D100" s="97">
        <v>10580840.996162163</v>
      </c>
      <c r="E100" s="90">
        <f t="shared" si="29"/>
        <v>882.17783859947997</v>
      </c>
      <c r="F100" s="108">
        <v>-2583761</v>
      </c>
      <c r="G100" s="90">
        <f t="shared" si="30"/>
        <v>-215.4211272302818</v>
      </c>
      <c r="H100" s="97">
        <v>1904628.4749506861</v>
      </c>
      <c r="I100" s="90">
        <f t="shared" si="31"/>
        <v>158.79843879862315</v>
      </c>
      <c r="J100" s="97">
        <v>326224.79813893244</v>
      </c>
      <c r="K100" s="90">
        <f t="shared" si="32"/>
        <v>27.198999344583328</v>
      </c>
      <c r="L100" s="97">
        <v>169806.39141563373</v>
      </c>
      <c r="M100" s="90">
        <f t="shared" si="33"/>
        <v>14.157611423681319</v>
      </c>
      <c r="N100" s="99">
        <f t="shared" si="34"/>
        <v>10398592.414816929</v>
      </c>
      <c r="O100" s="385">
        <v>2596.1088578590911</v>
      </c>
      <c r="P100" s="254">
        <v>854.24134239348143</v>
      </c>
      <c r="R100" s="77">
        <v>12</v>
      </c>
    </row>
    <row r="101" spans="1:18" ht="15.6" x14ac:dyDescent="0.3">
      <c r="A101" s="95">
        <v>50</v>
      </c>
      <c r="B101" s="87" t="s">
        <v>19</v>
      </c>
      <c r="C101" s="126">
        <v>11483</v>
      </c>
      <c r="D101" s="97">
        <v>5656706.0746106813</v>
      </c>
      <c r="E101" s="90">
        <f t="shared" si="29"/>
        <v>492.61569926070553</v>
      </c>
      <c r="F101" s="108">
        <v>-1382593</v>
      </c>
      <c r="G101" s="90">
        <f t="shared" si="30"/>
        <v>-120.40346599320735</v>
      </c>
      <c r="H101" s="97">
        <v>1840825.6863786122</v>
      </c>
      <c r="I101" s="90">
        <f t="shared" si="31"/>
        <v>160.30877700762974</v>
      </c>
      <c r="J101" s="97">
        <v>-161374.95887926497</v>
      </c>
      <c r="K101" s="90">
        <f t="shared" si="32"/>
        <v>-14.053379681203952</v>
      </c>
      <c r="L101" s="97">
        <v>-73934.466311928292</v>
      </c>
      <c r="M101" s="90">
        <f t="shared" si="33"/>
        <v>-6.4386019604570492</v>
      </c>
      <c r="N101" s="99">
        <f t="shared" si="34"/>
        <v>5880147.8034286946</v>
      </c>
      <c r="O101" s="385">
        <v>2362.2997888982209</v>
      </c>
      <c r="P101" s="254">
        <v>517.08363108927119</v>
      </c>
      <c r="R101" s="77">
        <v>4</v>
      </c>
    </row>
    <row r="102" spans="1:18" ht="15.6" x14ac:dyDescent="0.3">
      <c r="A102" s="95">
        <v>10</v>
      </c>
      <c r="B102" s="87" t="s">
        <v>11</v>
      </c>
      <c r="C102" s="126">
        <v>11332</v>
      </c>
      <c r="D102" s="97">
        <v>10616480.363456028</v>
      </c>
      <c r="E102" s="90">
        <f t="shared" si="29"/>
        <v>936.85848600917996</v>
      </c>
      <c r="F102" s="108">
        <v>-723533</v>
      </c>
      <c r="G102" s="90">
        <f t="shared" si="30"/>
        <v>-63.848658665725381</v>
      </c>
      <c r="H102" s="97">
        <v>2250854.3189685354</v>
      </c>
      <c r="I102" s="90">
        <f t="shared" si="31"/>
        <v>198.62816086909066</v>
      </c>
      <c r="J102" s="97">
        <v>714088.29485570581</v>
      </c>
      <c r="K102" s="90">
        <f t="shared" si="32"/>
        <v>63.015204276006514</v>
      </c>
      <c r="L102" s="97">
        <v>-364082.60551512364</v>
      </c>
      <c r="M102" s="90">
        <f t="shared" si="33"/>
        <v>-32.128715629643807</v>
      </c>
      <c r="N102" s="99">
        <f t="shared" si="34"/>
        <v>12494942.024957635</v>
      </c>
      <c r="O102" s="385">
        <v>3942.2789892648275</v>
      </c>
      <c r="P102" s="254">
        <v>1104.582454268015</v>
      </c>
      <c r="R102" s="77">
        <v>14</v>
      </c>
    </row>
    <row r="103" spans="1:18" ht="15.6" x14ac:dyDescent="0.3">
      <c r="A103" s="95">
        <v>599</v>
      </c>
      <c r="B103" s="87" t="s">
        <v>192</v>
      </c>
      <c r="C103" s="126">
        <v>11174</v>
      </c>
      <c r="D103" s="97">
        <v>17683134.890062962</v>
      </c>
      <c r="E103" s="90">
        <f t="shared" si="29"/>
        <v>1582.5250483321067</v>
      </c>
      <c r="F103" s="108">
        <v>-872501</v>
      </c>
      <c r="G103" s="90">
        <f t="shared" si="30"/>
        <v>-78.083139430821547</v>
      </c>
      <c r="H103" s="97">
        <v>1839753.1483936934</v>
      </c>
      <c r="I103" s="90">
        <f t="shared" si="31"/>
        <v>164.64588763143846</v>
      </c>
      <c r="J103" s="97">
        <v>-1772266.2416052865</v>
      </c>
      <c r="K103" s="90">
        <f t="shared" si="32"/>
        <v>-158.60625036739631</v>
      </c>
      <c r="L103" s="97">
        <v>-1741145.7746184517</v>
      </c>
      <c r="M103" s="90">
        <f t="shared" si="33"/>
        <v>-155.82117188280398</v>
      </c>
      <c r="N103" s="99">
        <f t="shared" si="34"/>
        <v>15138485.503779082</v>
      </c>
      <c r="O103" s="385">
        <v>2853.6495929940379</v>
      </c>
      <c r="P103" s="254">
        <v>1356.36799912591</v>
      </c>
      <c r="R103" s="77">
        <v>15</v>
      </c>
    </row>
    <row r="104" spans="1:18" ht="15.6" x14ac:dyDescent="0.3">
      <c r="A104" s="95">
        <v>577</v>
      </c>
      <c r="B104" s="87" t="s">
        <v>181</v>
      </c>
      <c r="C104" s="126">
        <v>10922</v>
      </c>
      <c r="D104" s="97">
        <v>7908747.2820513351</v>
      </c>
      <c r="E104" s="90">
        <f t="shared" si="29"/>
        <v>724.11163541945939</v>
      </c>
      <c r="F104" s="98">
        <v>170791</v>
      </c>
      <c r="G104" s="90">
        <f t="shared" si="30"/>
        <v>15.637337483977294</v>
      </c>
      <c r="H104" s="97">
        <v>1411802.6129051382</v>
      </c>
      <c r="I104" s="90">
        <f t="shared" si="31"/>
        <v>129.26227915264039</v>
      </c>
      <c r="J104" s="97">
        <v>-1060080.6150269136</v>
      </c>
      <c r="K104" s="90">
        <f t="shared" si="32"/>
        <v>-97.059202987265479</v>
      </c>
      <c r="L104" s="97">
        <v>-1095811.6020929555</v>
      </c>
      <c r="M104" s="90">
        <f t="shared" si="33"/>
        <v>-100.33067222971576</v>
      </c>
      <c r="N104" s="99">
        <f t="shared" si="34"/>
        <v>7336220.6298856735</v>
      </c>
      <c r="O104" s="385">
        <v>1845.3262463007097</v>
      </c>
      <c r="P104" s="254">
        <v>668.30806425898231</v>
      </c>
      <c r="R104" s="77">
        <v>2</v>
      </c>
    </row>
    <row r="105" spans="1:18" ht="15.6" x14ac:dyDescent="0.3">
      <c r="A105" s="95">
        <v>422</v>
      </c>
      <c r="B105" s="87" t="s">
        <v>137</v>
      </c>
      <c r="C105" s="126">
        <v>10719</v>
      </c>
      <c r="D105" s="97">
        <v>4380506.7725380948</v>
      </c>
      <c r="E105" s="90">
        <f t="shared" si="29"/>
        <v>408.66748507678841</v>
      </c>
      <c r="F105" s="108">
        <v>-673343</v>
      </c>
      <c r="G105" s="90">
        <f t="shared" si="30"/>
        <v>-62.817706875641385</v>
      </c>
      <c r="H105" s="97">
        <v>1930646.3651081705</v>
      </c>
      <c r="I105" s="90">
        <f t="shared" si="31"/>
        <v>180.114410402852</v>
      </c>
      <c r="J105" s="97">
        <v>469114.36466480017</v>
      </c>
      <c r="K105" s="90">
        <f t="shared" si="32"/>
        <v>43.764750878328222</v>
      </c>
      <c r="L105" s="97">
        <v>631051.52214654151</v>
      </c>
      <c r="M105" s="90">
        <f t="shared" si="33"/>
        <v>58.872238282166386</v>
      </c>
      <c r="N105" s="99">
        <f t="shared" si="34"/>
        <v>6738545.7533970904</v>
      </c>
      <c r="O105" s="385">
        <v>3943.5077792218467</v>
      </c>
      <c r="P105" s="254">
        <v>651.61685086832802</v>
      </c>
      <c r="R105" s="77">
        <v>12</v>
      </c>
    </row>
    <row r="106" spans="1:18" ht="15.6" x14ac:dyDescent="0.3">
      <c r="A106" s="95">
        <v>535</v>
      </c>
      <c r="B106" s="87" t="s">
        <v>169</v>
      </c>
      <c r="C106" s="126">
        <v>10500</v>
      </c>
      <c r="D106" s="97">
        <v>14622111.613442769</v>
      </c>
      <c r="E106" s="90">
        <f t="shared" si="29"/>
        <v>1392.5820584231208</v>
      </c>
      <c r="F106" s="108">
        <v>-954032</v>
      </c>
      <c r="G106" s="90">
        <f t="shared" si="30"/>
        <v>-90.860190476190482</v>
      </c>
      <c r="H106" s="97">
        <v>1801471.1822060933</v>
      </c>
      <c r="I106" s="90">
        <f t="shared" si="31"/>
        <v>171.56868401962794</v>
      </c>
      <c r="J106" s="97">
        <v>389685.66965787805</v>
      </c>
      <c r="K106" s="90">
        <f t="shared" si="32"/>
        <v>37.112920919797908</v>
      </c>
      <c r="L106" s="97">
        <v>-466097.31439918489</v>
      </c>
      <c r="M106" s="90">
        <f t="shared" si="33"/>
        <v>-44.390220418969989</v>
      </c>
      <c r="N106" s="99">
        <f t="shared" si="34"/>
        <v>15394649.554380443</v>
      </c>
      <c r="O106" s="385">
        <v>4162.7660418676824</v>
      </c>
      <c r="P106" s="254">
        <v>1468.895157229291</v>
      </c>
      <c r="R106" s="77">
        <v>17</v>
      </c>
    </row>
    <row r="107" spans="1:18" ht="15.6" x14ac:dyDescent="0.3">
      <c r="A107" s="95">
        <v>108</v>
      </c>
      <c r="B107" s="87" t="s">
        <v>43</v>
      </c>
      <c r="C107" s="126">
        <v>10344</v>
      </c>
      <c r="D107" s="97">
        <v>7096971.3985173022</v>
      </c>
      <c r="E107" s="90">
        <f t="shared" si="29"/>
        <v>686.095456159832</v>
      </c>
      <c r="F107" s="108">
        <v>-1131165</v>
      </c>
      <c r="G107" s="90">
        <f t="shared" si="30"/>
        <v>-109.35469837587007</v>
      </c>
      <c r="H107" s="97">
        <v>1573288.5467698495</v>
      </c>
      <c r="I107" s="90">
        <f t="shared" si="31"/>
        <v>152.0967272592662</v>
      </c>
      <c r="J107" s="97">
        <v>1479694.8887219105</v>
      </c>
      <c r="K107" s="90">
        <f t="shared" si="32"/>
        <v>143.04861646576862</v>
      </c>
      <c r="L107" s="97">
        <v>719942.40572117013</v>
      </c>
      <c r="M107" s="90">
        <f t="shared" si="33"/>
        <v>69.600000553090695</v>
      </c>
      <c r="N107" s="99">
        <f t="shared" si="34"/>
        <v>9739604.1258317418</v>
      </c>
      <c r="O107" s="385">
        <v>2430.5755487175566</v>
      </c>
      <c r="P107" s="254">
        <v>926.00911056943482</v>
      </c>
      <c r="R107" s="77">
        <v>6</v>
      </c>
    </row>
    <row r="108" spans="1:18" ht="15.6" x14ac:dyDescent="0.3">
      <c r="A108" s="95">
        <v>765</v>
      </c>
      <c r="B108" s="87" t="s">
        <v>249</v>
      </c>
      <c r="C108" s="126">
        <v>10301</v>
      </c>
      <c r="D108" s="97">
        <v>5996563.8643037956</v>
      </c>
      <c r="E108" s="90">
        <f t="shared" si="29"/>
        <v>582.1341485587609</v>
      </c>
      <c r="F108" s="98">
        <v>646381</v>
      </c>
      <c r="G108" s="90">
        <f t="shared" si="30"/>
        <v>62.749344723813223</v>
      </c>
      <c r="H108" s="97">
        <v>1703967.0133646931</v>
      </c>
      <c r="I108" s="90">
        <f t="shared" si="31"/>
        <v>165.41763065379024</v>
      </c>
      <c r="J108" s="97">
        <v>-731196.77383730921</v>
      </c>
      <c r="K108" s="90">
        <f t="shared" si="32"/>
        <v>-70.983086480662962</v>
      </c>
      <c r="L108" s="97">
        <v>169384.54781855809</v>
      </c>
      <c r="M108" s="90">
        <f t="shared" si="33"/>
        <v>16.443505273134463</v>
      </c>
      <c r="N108" s="99">
        <f t="shared" si="34"/>
        <v>7785838.9696871936</v>
      </c>
      <c r="O108" s="385">
        <v>2871.2102139579956</v>
      </c>
      <c r="P108" s="254">
        <v>749.67698783125309</v>
      </c>
      <c r="R108" s="77">
        <v>18</v>
      </c>
    </row>
    <row r="109" spans="1:18" ht="15.6" x14ac:dyDescent="0.3">
      <c r="A109" s="95">
        <v>500</v>
      </c>
      <c r="B109" s="87" t="s">
        <v>161</v>
      </c>
      <c r="C109" s="126">
        <v>10267</v>
      </c>
      <c r="D109" s="97">
        <v>8054738.7710880656</v>
      </c>
      <c r="E109" s="90">
        <f t="shared" si="29"/>
        <v>784.52700604734252</v>
      </c>
      <c r="F109" s="108">
        <v>-825503</v>
      </c>
      <c r="G109" s="90">
        <f t="shared" si="30"/>
        <v>-80.403525859550015</v>
      </c>
      <c r="H109" s="97">
        <v>941471.08853210183</v>
      </c>
      <c r="I109" s="90">
        <f t="shared" si="31"/>
        <v>91.698752170264129</v>
      </c>
      <c r="J109" s="97">
        <v>2252836.7755964892</v>
      </c>
      <c r="K109" s="90">
        <f t="shared" si="32"/>
        <v>219.42502927792825</v>
      </c>
      <c r="L109" s="97">
        <v>1278032.6639435713</v>
      </c>
      <c r="M109" s="90">
        <f t="shared" si="33"/>
        <v>124.47965948607882</v>
      </c>
      <c r="N109" s="99">
        <f t="shared" si="34"/>
        <v>11702591.546421865</v>
      </c>
      <c r="O109" s="385">
        <v>1421.3418320039364</v>
      </c>
      <c r="P109" s="254">
        <v>1164.7250705327972</v>
      </c>
      <c r="R109" s="77">
        <v>13</v>
      </c>
    </row>
    <row r="110" spans="1:18" ht="15.6" x14ac:dyDescent="0.3">
      <c r="A110" s="95">
        <v>425</v>
      </c>
      <c r="B110" s="87" t="s">
        <v>139</v>
      </c>
      <c r="C110" s="126">
        <v>10238</v>
      </c>
      <c r="D110" s="97">
        <v>21361994.718202759</v>
      </c>
      <c r="E110" s="90">
        <f t="shared" si="29"/>
        <v>2086.5398240088648</v>
      </c>
      <c r="F110" s="108">
        <v>-208724</v>
      </c>
      <c r="G110" s="90">
        <f t="shared" si="30"/>
        <v>-20.387184997069742</v>
      </c>
      <c r="H110" s="97">
        <v>1048024.9999430603</v>
      </c>
      <c r="I110" s="90">
        <f t="shared" si="31"/>
        <v>102.36618479615748</v>
      </c>
      <c r="J110" s="97">
        <v>590264.7657641148</v>
      </c>
      <c r="K110" s="90">
        <f t="shared" si="32"/>
        <v>57.654304137928776</v>
      </c>
      <c r="L110" s="97">
        <v>-679250.92131961137</v>
      </c>
      <c r="M110" s="90">
        <f t="shared" si="33"/>
        <v>-66.346055999180635</v>
      </c>
      <c r="N110" s="99">
        <f t="shared" si="34"/>
        <v>22114535.735718269</v>
      </c>
      <c r="O110" s="385">
        <v>2828.1652362077289</v>
      </c>
      <c r="P110" s="254">
        <v>2243.5469391082556</v>
      </c>
      <c r="R110" s="77">
        <v>17</v>
      </c>
    </row>
    <row r="111" spans="1:18" ht="15.6" x14ac:dyDescent="0.3">
      <c r="A111" s="95">
        <v>235</v>
      </c>
      <c r="B111" s="87" t="s">
        <v>85</v>
      </c>
      <c r="C111" s="126">
        <v>10178</v>
      </c>
      <c r="D111" s="97">
        <v>5133462.2914543133</v>
      </c>
      <c r="E111" s="90">
        <f t="shared" si="29"/>
        <v>504.36847037279557</v>
      </c>
      <c r="F111" s="98">
        <v>2370232</v>
      </c>
      <c r="G111" s="90">
        <f t="shared" si="30"/>
        <v>232.87797209667912</v>
      </c>
      <c r="H111" s="97">
        <v>510319.39465240389</v>
      </c>
      <c r="I111" s="90">
        <f t="shared" si="31"/>
        <v>50.139457128355659</v>
      </c>
      <c r="J111" s="97">
        <v>7400464.5506657045</v>
      </c>
      <c r="K111" s="90">
        <f t="shared" si="32"/>
        <v>727.10400379894918</v>
      </c>
      <c r="L111" s="97">
        <v>1444068.0122387395</v>
      </c>
      <c r="M111" s="90">
        <f t="shared" si="33"/>
        <v>141.8813138375653</v>
      </c>
      <c r="N111" s="99">
        <f t="shared" si="34"/>
        <v>16860060.738914557</v>
      </c>
      <c r="O111" s="385">
        <v>383.51036856246094</v>
      </c>
      <c r="P111" s="254">
        <v>1699.4107141885595</v>
      </c>
      <c r="R111" s="77">
        <v>1</v>
      </c>
    </row>
    <row r="112" spans="1:18" ht="27.6" x14ac:dyDescent="0.3">
      <c r="A112" s="95"/>
      <c r="B112" s="87"/>
      <c r="C112" s="126"/>
      <c r="D112" s="97"/>
      <c r="E112" s="90"/>
      <c r="F112" s="98"/>
      <c r="G112" s="90"/>
      <c r="H112" s="97"/>
      <c r="I112" s="90"/>
      <c r="J112" s="97"/>
      <c r="K112" s="90"/>
      <c r="L112" s="97"/>
      <c r="M112" s="90"/>
      <c r="N112" s="99"/>
      <c r="O112" s="394" t="s">
        <v>721</v>
      </c>
      <c r="P112" s="395" t="s">
        <v>720</v>
      </c>
      <c r="R112" s="77"/>
    </row>
    <row r="113" spans="1:18" ht="15.6" x14ac:dyDescent="0.3">
      <c r="A113" s="95">
        <v>102</v>
      </c>
      <c r="B113" s="87" t="s">
        <v>39</v>
      </c>
      <c r="C113" s="126">
        <v>9937</v>
      </c>
      <c r="D113" s="97">
        <v>5352571.091494998</v>
      </c>
      <c r="E113" s="90">
        <f t="shared" ref="E113:E144" si="35">D113/C113</f>
        <v>538.65060797977242</v>
      </c>
      <c r="F113" s="98">
        <v>692587</v>
      </c>
      <c r="G113" s="90">
        <f t="shared" ref="G113:G144" si="36">F113/C113</f>
        <v>69.697796115527822</v>
      </c>
      <c r="H113" s="97">
        <v>1832863.894165949</v>
      </c>
      <c r="I113" s="90">
        <f t="shared" ref="I113:I144" si="37">H113/C113</f>
        <v>184.44841442748807</v>
      </c>
      <c r="J113" s="97">
        <v>-826761.02794250008</v>
      </c>
      <c r="K113" s="90">
        <f t="shared" ref="K113:K144" si="38">J113/C113</f>
        <v>-83.200264460350212</v>
      </c>
      <c r="L113" s="97">
        <v>-573119.25849266886</v>
      </c>
      <c r="M113" s="90">
        <f t="shared" ref="M113:M144" si="39">L113/C113</f>
        <v>-57.675280113984989</v>
      </c>
      <c r="N113" s="99">
        <f t="shared" ref="N113:N144" si="40">SUM(D113:L113)</f>
        <v>6478851.2957798401</v>
      </c>
      <c r="O113" s="385">
        <v>2970.5800736234119</v>
      </c>
      <c r="P113" s="254">
        <v>663.90275729352697</v>
      </c>
      <c r="R113" s="77">
        <v>4</v>
      </c>
    </row>
    <row r="114" spans="1:18" ht="15.6" x14ac:dyDescent="0.3">
      <c r="A114" s="95">
        <v>260</v>
      </c>
      <c r="B114" s="87" t="s">
        <v>96</v>
      </c>
      <c r="C114" s="126">
        <v>9933</v>
      </c>
      <c r="D114" s="97">
        <v>5413743.4861044046</v>
      </c>
      <c r="E114" s="90">
        <f t="shared" si="35"/>
        <v>545.02602296430132</v>
      </c>
      <c r="F114" s="108">
        <v>-959451</v>
      </c>
      <c r="G114" s="90">
        <f t="shared" si="36"/>
        <v>-96.592268196919363</v>
      </c>
      <c r="H114" s="97">
        <v>1962482.6180352056</v>
      </c>
      <c r="I114" s="90">
        <f t="shared" si="37"/>
        <v>197.57199416442219</v>
      </c>
      <c r="J114" s="97">
        <v>5474408.2861658912</v>
      </c>
      <c r="K114" s="90">
        <f t="shared" si="38"/>
        <v>551.13342254765848</v>
      </c>
      <c r="L114" s="97">
        <v>3731670.0553982547</v>
      </c>
      <c r="M114" s="90">
        <f t="shared" si="39"/>
        <v>375.6840889356946</v>
      </c>
      <c r="N114" s="99">
        <f t="shared" si="40"/>
        <v>15624050.584875233</v>
      </c>
      <c r="O114" s="385">
        <v>4401.7706695865581</v>
      </c>
      <c r="P114" s="254">
        <v>1555.9596743887805</v>
      </c>
      <c r="R114" s="77">
        <v>12</v>
      </c>
    </row>
    <row r="115" spans="1:18" ht="15.6" x14ac:dyDescent="0.3">
      <c r="A115" s="95">
        <v>139</v>
      </c>
      <c r="B115" s="87" t="s">
        <v>46</v>
      </c>
      <c r="C115" s="126">
        <v>9848</v>
      </c>
      <c r="D115" s="97">
        <v>13743558.923188068</v>
      </c>
      <c r="E115" s="90">
        <f t="shared" si="35"/>
        <v>1395.5685340361563</v>
      </c>
      <c r="F115" s="108">
        <v>-90978</v>
      </c>
      <c r="G115" s="90">
        <f t="shared" si="36"/>
        <v>-9.2382209585702686</v>
      </c>
      <c r="H115" s="97">
        <v>1328486.0644078925</v>
      </c>
      <c r="I115" s="90">
        <f t="shared" si="37"/>
        <v>134.89907234036278</v>
      </c>
      <c r="J115" s="97">
        <v>546818.45237614249</v>
      </c>
      <c r="K115" s="90">
        <f t="shared" si="38"/>
        <v>55.525837974831688</v>
      </c>
      <c r="L115" s="97">
        <v>-175067.63907046703</v>
      </c>
      <c r="M115" s="90">
        <f t="shared" si="39"/>
        <v>-17.776973910486092</v>
      </c>
      <c r="N115" s="99">
        <f t="shared" si="40"/>
        <v>15354394.556125028</v>
      </c>
      <c r="O115" s="385">
        <v>3325.8887779429556</v>
      </c>
      <c r="P115" s="254">
        <v>1561.6669172320915</v>
      </c>
      <c r="R115" s="77">
        <v>17</v>
      </c>
    </row>
    <row r="116" spans="1:18" ht="15.6" x14ac:dyDescent="0.3">
      <c r="A116" s="95">
        <v>508</v>
      </c>
      <c r="B116" s="87" t="s">
        <v>166</v>
      </c>
      <c r="C116" s="126">
        <v>9673</v>
      </c>
      <c r="D116" s="97">
        <v>374929.96181547781</v>
      </c>
      <c r="E116" s="90">
        <f t="shared" si="35"/>
        <v>38.760463332521226</v>
      </c>
      <c r="F116" s="108">
        <v>-991345</v>
      </c>
      <c r="G116" s="90">
        <f t="shared" si="36"/>
        <v>-102.48578517523002</v>
      </c>
      <c r="H116" s="97">
        <v>1533493.7873693109</v>
      </c>
      <c r="I116" s="90">
        <f t="shared" si="37"/>
        <v>158.53342162403709</v>
      </c>
      <c r="J116" s="97">
        <v>370512.5670973977</v>
      </c>
      <c r="K116" s="90">
        <f t="shared" si="38"/>
        <v>38.303790664467869</v>
      </c>
      <c r="L116" s="97">
        <v>288952.38959029742</v>
      </c>
      <c r="M116" s="90">
        <f t="shared" si="39"/>
        <v>29.872055162855105</v>
      </c>
      <c r="N116" s="99">
        <f t="shared" si="40"/>
        <v>1576676.8177629295</v>
      </c>
      <c r="O116" s="385">
        <v>2730.9699479672895</v>
      </c>
      <c r="P116" s="254">
        <v>149.04835168742721</v>
      </c>
      <c r="R116" s="77">
        <v>6</v>
      </c>
    </row>
    <row r="117" spans="1:18" ht="15.6" x14ac:dyDescent="0.3">
      <c r="A117" s="95">
        <v>545</v>
      </c>
      <c r="B117" s="87" t="s">
        <v>174</v>
      </c>
      <c r="C117" s="126">
        <v>9558</v>
      </c>
      <c r="D117" s="97">
        <v>10549105.328274766</v>
      </c>
      <c r="E117" s="90">
        <f t="shared" si="35"/>
        <v>1103.6937987314047</v>
      </c>
      <c r="F117" s="98">
        <v>136326</v>
      </c>
      <c r="G117" s="90">
        <f t="shared" si="36"/>
        <v>14.263025737602009</v>
      </c>
      <c r="H117" s="97">
        <v>1997237.7620835472</v>
      </c>
      <c r="I117" s="90">
        <f t="shared" si="37"/>
        <v>208.95979933914492</v>
      </c>
      <c r="J117" s="97">
        <v>1912601.5582781059</v>
      </c>
      <c r="K117" s="90">
        <f t="shared" si="38"/>
        <v>200.10478743231909</v>
      </c>
      <c r="L117" s="97">
        <v>1616642.4783035486</v>
      </c>
      <c r="M117" s="90">
        <f t="shared" si="39"/>
        <v>169.14024673609003</v>
      </c>
      <c r="N117" s="99">
        <f t="shared" si="40"/>
        <v>16213440.148351209</v>
      </c>
      <c r="O117" s="385">
        <v>3903.4419538105035</v>
      </c>
      <c r="P117" s="254">
        <v>1717.6973348964184</v>
      </c>
      <c r="R117" s="77">
        <v>15</v>
      </c>
    </row>
    <row r="118" spans="1:18" ht="15.6" x14ac:dyDescent="0.3">
      <c r="A118" s="95">
        <v>481</v>
      </c>
      <c r="B118" s="87" t="s">
        <v>152</v>
      </c>
      <c r="C118" s="126">
        <v>9543</v>
      </c>
      <c r="D118" s="97">
        <v>6308215.8197685601</v>
      </c>
      <c r="E118" s="90">
        <f t="shared" si="35"/>
        <v>661.03068424694118</v>
      </c>
      <c r="F118" s="108">
        <v>-1733711</v>
      </c>
      <c r="G118" s="90">
        <f t="shared" si="36"/>
        <v>-181.67358273079745</v>
      </c>
      <c r="H118" s="97">
        <v>1123149.2513867216</v>
      </c>
      <c r="I118" s="90">
        <f t="shared" si="37"/>
        <v>117.69351895491162</v>
      </c>
      <c r="J118" s="97">
        <v>625295.66812883376</v>
      </c>
      <c r="K118" s="90">
        <f t="shared" si="38"/>
        <v>65.524014264784</v>
      </c>
      <c r="L118" s="97">
        <v>406584.75465808966</v>
      </c>
      <c r="M118" s="90">
        <f t="shared" si="39"/>
        <v>42.60554905774805</v>
      </c>
      <c r="N118" s="99">
        <f t="shared" si="40"/>
        <v>6730197.0685769413</v>
      </c>
      <c r="O118" s="385">
        <v>1081.3184350750275</v>
      </c>
      <c r="P118" s="254">
        <v>692.0727752218595</v>
      </c>
      <c r="R118" s="77">
        <v>2</v>
      </c>
    </row>
    <row r="119" spans="1:18" ht="15.6" x14ac:dyDescent="0.3">
      <c r="A119" s="95">
        <v>541</v>
      </c>
      <c r="B119" s="87" t="s">
        <v>172</v>
      </c>
      <c r="C119" s="126">
        <v>9501</v>
      </c>
      <c r="D119" s="97">
        <v>5709710.6078277873</v>
      </c>
      <c r="E119" s="90">
        <f t="shared" si="35"/>
        <v>600.95891041235529</v>
      </c>
      <c r="F119" s="108">
        <v>-988214</v>
      </c>
      <c r="G119" s="90">
        <f t="shared" si="36"/>
        <v>-104.01157772866014</v>
      </c>
      <c r="H119" s="97">
        <v>1864703.1438609408</v>
      </c>
      <c r="I119" s="90">
        <f t="shared" si="37"/>
        <v>196.26388210303557</v>
      </c>
      <c r="J119" s="97">
        <v>4803728.9717843691</v>
      </c>
      <c r="K119" s="90">
        <f t="shared" si="38"/>
        <v>505.60245992888844</v>
      </c>
      <c r="L119" s="97">
        <v>3433518.5321678012</v>
      </c>
      <c r="M119" s="90">
        <f t="shared" si="39"/>
        <v>361.38496286367763</v>
      </c>
      <c r="N119" s="99">
        <f t="shared" si="40"/>
        <v>14824646.069315614</v>
      </c>
      <c r="O119" s="385">
        <v>4582.1735279482882</v>
      </c>
      <c r="P119" s="254">
        <v>1562.9325603242712</v>
      </c>
      <c r="R119" s="77">
        <v>12</v>
      </c>
    </row>
    <row r="120" spans="1:18" ht="15.6" x14ac:dyDescent="0.3">
      <c r="A120" s="95">
        <v>249</v>
      </c>
      <c r="B120" s="87" t="s">
        <v>92</v>
      </c>
      <c r="C120" s="126">
        <v>9486</v>
      </c>
      <c r="D120" s="97">
        <v>3665139.5242138314</v>
      </c>
      <c r="E120" s="90">
        <f t="shared" si="35"/>
        <v>386.37355304805305</v>
      </c>
      <c r="F120" s="108">
        <v>-110493</v>
      </c>
      <c r="G120" s="90">
        <f t="shared" si="36"/>
        <v>-11.648007590132828</v>
      </c>
      <c r="H120" s="97">
        <v>1545892.7628230252</v>
      </c>
      <c r="I120" s="90">
        <f t="shared" si="37"/>
        <v>162.96571398092192</v>
      </c>
      <c r="J120" s="97">
        <v>2457780.7637522179</v>
      </c>
      <c r="K120" s="90">
        <f t="shared" si="38"/>
        <v>259.09558968503245</v>
      </c>
      <c r="L120" s="97">
        <v>2340522.2527836924</v>
      </c>
      <c r="M120" s="90">
        <f t="shared" si="39"/>
        <v>246.73437199912422</v>
      </c>
      <c r="N120" s="99">
        <f t="shared" si="40"/>
        <v>9899639.0904218908</v>
      </c>
      <c r="O120" s="385">
        <v>3254.3346595686276</v>
      </c>
      <c r="P120" s="254">
        <v>1054.1562622362183</v>
      </c>
      <c r="R120" s="77">
        <v>13</v>
      </c>
    </row>
    <row r="121" spans="1:18" ht="15.6" x14ac:dyDescent="0.3">
      <c r="A121" s="95">
        <v>51</v>
      </c>
      <c r="B121" s="87" t="s">
        <v>20</v>
      </c>
      <c r="C121" s="126">
        <v>9452</v>
      </c>
      <c r="D121" s="97">
        <v>3488655.1241518394</v>
      </c>
      <c r="E121" s="90">
        <f t="shared" si="35"/>
        <v>369.09173975368594</v>
      </c>
      <c r="F121" s="108">
        <v>-1017618</v>
      </c>
      <c r="G121" s="90">
        <f t="shared" si="36"/>
        <v>-107.66165890816758</v>
      </c>
      <c r="H121" s="97">
        <v>1609015.5698249969</v>
      </c>
      <c r="I121" s="90">
        <f t="shared" si="37"/>
        <v>170.23017031580585</v>
      </c>
      <c r="J121" s="97">
        <v>-2670744.1603396558</v>
      </c>
      <c r="K121" s="90">
        <f t="shared" si="38"/>
        <v>-282.55862889755139</v>
      </c>
      <c r="L121" s="97">
        <v>-3630840.2634158214</v>
      </c>
      <c r="M121" s="90">
        <f t="shared" si="39"/>
        <v>-384.13460256197857</v>
      </c>
      <c r="N121" s="99">
        <f t="shared" si="40"/>
        <v>-2221382.6281563775</v>
      </c>
      <c r="O121" s="385">
        <v>1472.3144224262971</v>
      </c>
      <c r="P121" s="254">
        <v>-224.14226933756251</v>
      </c>
      <c r="R121" s="77">
        <v>4</v>
      </c>
    </row>
    <row r="122" spans="1:18" ht="15.6" x14ac:dyDescent="0.3">
      <c r="A122" s="95">
        <v>5</v>
      </c>
      <c r="B122" s="87" t="s">
        <v>9</v>
      </c>
      <c r="C122" s="126">
        <v>9419</v>
      </c>
      <c r="D122" s="97">
        <v>9685290.7009355687</v>
      </c>
      <c r="E122" s="90">
        <f t="shared" si="35"/>
        <v>1028.271653141052</v>
      </c>
      <c r="F122" s="98">
        <v>1480089</v>
      </c>
      <c r="G122" s="90">
        <f t="shared" si="36"/>
        <v>157.13865590827052</v>
      </c>
      <c r="H122" s="97">
        <v>1850064.1363155749</v>
      </c>
      <c r="I122" s="90">
        <f t="shared" si="37"/>
        <v>196.41831790164295</v>
      </c>
      <c r="J122" s="97">
        <v>1668549.9566287217</v>
      </c>
      <c r="K122" s="90">
        <f t="shared" si="38"/>
        <v>177.14725094263952</v>
      </c>
      <c r="L122" s="97">
        <v>391274.56968267087</v>
      </c>
      <c r="M122" s="90">
        <f t="shared" si="39"/>
        <v>41.540988393955928</v>
      </c>
      <c r="N122" s="99">
        <f t="shared" si="40"/>
        <v>15076827.33944043</v>
      </c>
      <c r="O122" s="385">
        <v>4141.0685171185378</v>
      </c>
      <c r="P122" s="254">
        <v>1599.8166858013096</v>
      </c>
      <c r="R122" s="77">
        <v>14</v>
      </c>
    </row>
    <row r="123" spans="1:18" ht="15.6" x14ac:dyDescent="0.3">
      <c r="A123" s="95">
        <v>420</v>
      </c>
      <c r="B123" s="87" t="s">
        <v>135</v>
      </c>
      <c r="C123" s="126">
        <v>9402</v>
      </c>
      <c r="D123" s="97">
        <v>2668568.2843685448</v>
      </c>
      <c r="E123" s="90">
        <f t="shared" si="35"/>
        <v>283.82985368735854</v>
      </c>
      <c r="F123" s="108">
        <v>-1006642</v>
      </c>
      <c r="G123" s="90">
        <f t="shared" si="36"/>
        <v>-107.0667942990853</v>
      </c>
      <c r="H123" s="97">
        <v>1559093.736302752</v>
      </c>
      <c r="I123" s="90">
        <f t="shared" si="37"/>
        <v>165.82575370163286</v>
      </c>
      <c r="J123" s="97">
        <v>2139471.4363359436</v>
      </c>
      <c r="K123" s="90">
        <f t="shared" si="38"/>
        <v>227.55492834885595</v>
      </c>
      <c r="L123" s="97">
        <v>1429629.4689347406</v>
      </c>
      <c r="M123" s="90">
        <f t="shared" si="39"/>
        <v>152.05588905921513</v>
      </c>
      <c r="N123" s="99">
        <f t="shared" si="40"/>
        <v>6790691.0696834205</v>
      </c>
      <c r="O123" s="385">
        <v>3035.0042847891764</v>
      </c>
      <c r="P123" s="254">
        <v>723.81662688172526</v>
      </c>
      <c r="R123" s="77">
        <v>11</v>
      </c>
    </row>
    <row r="124" spans="1:18" ht="15.6" x14ac:dyDescent="0.3">
      <c r="A124" s="95">
        <v>82</v>
      </c>
      <c r="B124" s="87" t="s">
        <v>32</v>
      </c>
      <c r="C124" s="126">
        <v>9389</v>
      </c>
      <c r="D124" s="97">
        <v>5344732.4573899461</v>
      </c>
      <c r="E124" s="90">
        <f t="shared" si="35"/>
        <v>569.25470842368156</v>
      </c>
      <c r="F124" s="108">
        <v>-1912279</v>
      </c>
      <c r="G124" s="90">
        <f t="shared" si="36"/>
        <v>-203.67227606773884</v>
      </c>
      <c r="H124" s="97">
        <v>1259114.2951478972</v>
      </c>
      <c r="I124" s="90">
        <f t="shared" si="37"/>
        <v>134.10526095940966</v>
      </c>
      <c r="J124" s="97">
        <v>517248.87218207651</v>
      </c>
      <c r="K124" s="90">
        <f t="shared" si="38"/>
        <v>55.090943889879277</v>
      </c>
      <c r="L124" s="97">
        <v>266089.85608100629</v>
      </c>
      <c r="M124" s="90">
        <f t="shared" si="39"/>
        <v>28.340596025242974</v>
      </c>
      <c r="N124" s="99">
        <f t="shared" si="40"/>
        <v>5475461.259438131</v>
      </c>
      <c r="O124" s="385">
        <v>1450.6502467116954</v>
      </c>
      <c r="P124" s="254">
        <v>583.22105451069615</v>
      </c>
      <c r="R124" s="77">
        <v>5</v>
      </c>
    </row>
    <row r="125" spans="1:18" ht="15.6" x14ac:dyDescent="0.3">
      <c r="A125" s="95">
        <v>402</v>
      </c>
      <c r="B125" s="87" t="s">
        <v>127</v>
      </c>
      <c r="C125" s="126">
        <v>9358</v>
      </c>
      <c r="D125" s="97">
        <v>7026248.3060349999</v>
      </c>
      <c r="E125" s="90">
        <f t="shared" si="35"/>
        <v>750.82798739420821</v>
      </c>
      <c r="F125" s="108">
        <v>-385318</v>
      </c>
      <c r="G125" s="90">
        <f t="shared" si="36"/>
        <v>-41.175251122034624</v>
      </c>
      <c r="H125" s="97">
        <v>1693460.8455651826</v>
      </c>
      <c r="I125" s="90">
        <f t="shared" si="37"/>
        <v>180.96397152865811</v>
      </c>
      <c r="J125" s="97">
        <v>620211.85087099986</v>
      </c>
      <c r="K125" s="90">
        <f t="shared" si="38"/>
        <v>66.27611144165418</v>
      </c>
      <c r="L125" s="97">
        <v>13282.729352645634</v>
      </c>
      <c r="M125" s="90">
        <f t="shared" si="39"/>
        <v>1.4193983065447355</v>
      </c>
      <c r="N125" s="99">
        <f t="shared" si="40"/>
        <v>8968842.6246430688</v>
      </c>
      <c r="O125" s="385">
        <v>3569.4459594799923</v>
      </c>
      <c r="P125" s="254">
        <v>977.10330538831249</v>
      </c>
      <c r="R125" s="77">
        <v>11</v>
      </c>
    </row>
    <row r="126" spans="1:18" ht="15.6" x14ac:dyDescent="0.3">
      <c r="A126" s="95">
        <v>729</v>
      </c>
      <c r="B126" s="87" t="s">
        <v>230</v>
      </c>
      <c r="C126" s="126">
        <v>9208</v>
      </c>
      <c r="D126" s="97">
        <v>6535615.8109854897</v>
      </c>
      <c r="E126" s="90">
        <f t="shared" si="35"/>
        <v>709.77582656228174</v>
      </c>
      <c r="F126" s="98">
        <v>83219</v>
      </c>
      <c r="G126" s="90">
        <f t="shared" si="36"/>
        <v>9.0376846220677667</v>
      </c>
      <c r="H126" s="97">
        <v>1755765.0951948697</v>
      </c>
      <c r="I126" s="90">
        <f t="shared" si="37"/>
        <v>190.6782249342821</v>
      </c>
      <c r="J126" s="97">
        <v>-147542.97586409902</v>
      </c>
      <c r="K126" s="90">
        <f t="shared" si="38"/>
        <v>-16.023346640323524</v>
      </c>
      <c r="L126" s="97">
        <v>145158.86113510944</v>
      </c>
      <c r="M126" s="90">
        <f t="shared" si="39"/>
        <v>15.764428880876352</v>
      </c>
      <c r="N126" s="99">
        <f t="shared" si="40"/>
        <v>8373109.2598408479</v>
      </c>
      <c r="O126" s="385">
        <v>3918.0572129259003</v>
      </c>
      <c r="P126" s="254">
        <v>932.47803990566558</v>
      </c>
      <c r="R126" s="77">
        <v>13</v>
      </c>
    </row>
    <row r="127" spans="1:18" ht="15.6" x14ac:dyDescent="0.3">
      <c r="A127" s="95">
        <v>562</v>
      </c>
      <c r="B127" s="87" t="s">
        <v>177</v>
      </c>
      <c r="C127" s="126">
        <v>9008</v>
      </c>
      <c r="D127" s="97">
        <v>4869173.8741726074</v>
      </c>
      <c r="E127" s="90">
        <f t="shared" si="35"/>
        <v>540.53884038328238</v>
      </c>
      <c r="F127" s="108">
        <v>-513162</v>
      </c>
      <c r="G127" s="90">
        <f t="shared" si="36"/>
        <v>-56.967362344582597</v>
      </c>
      <c r="H127" s="97">
        <v>1536312.9368832647</v>
      </c>
      <c r="I127" s="90">
        <f t="shared" si="37"/>
        <v>170.54983757585089</v>
      </c>
      <c r="J127" s="97">
        <v>508312.30967310932</v>
      </c>
      <c r="K127" s="90">
        <f t="shared" si="38"/>
        <v>56.4289864201942</v>
      </c>
      <c r="L127" s="97">
        <v>277509.28513627045</v>
      </c>
      <c r="M127" s="90">
        <f t="shared" si="39"/>
        <v>30.806981032001605</v>
      </c>
      <c r="N127" s="99">
        <f t="shared" si="40"/>
        <v>6678856.9561672872</v>
      </c>
      <c r="O127" s="385">
        <v>2940.1525055447892</v>
      </c>
      <c r="P127" s="254">
        <v>733.54578217864696</v>
      </c>
      <c r="R127" s="77">
        <v>6</v>
      </c>
    </row>
    <row r="128" spans="1:18" ht="15.6" x14ac:dyDescent="0.3">
      <c r="A128" s="95">
        <v>494</v>
      </c>
      <c r="B128" s="87" t="s">
        <v>157</v>
      </c>
      <c r="C128" s="126">
        <v>8903</v>
      </c>
      <c r="D128" s="97">
        <v>12886472.947035508</v>
      </c>
      <c r="E128" s="90">
        <f t="shared" si="35"/>
        <v>1447.4304107644061</v>
      </c>
      <c r="F128" s="108">
        <v>-207218</v>
      </c>
      <c r="G128" s="90">
        <f t="shared" si="36"/>
        <v>-23.275075817140291</v>
      </c>
      <c r="H128" s="97">
        <v>1198103.4121542191</v>
      </c>
      <c r="I128" s="90">
        <f t="shared" si="37"/>
        <v>134.57299923107033</v>
      </c>
      <c r="J128" s="97">
        <v>-1348346.4031763994</v>
      </c>
      <c r="K128" s="90">
        <f t="shared" si="38"/>
        <v>-151.44854579090187</v>
      </c>
      <c r="L128" s="97">
        <v>-1766752.2267206667</v>
      </c>
      <c r="M128" s="90">
        <f t="shared" si="39"/>
        <v>-198.44459471196976</v>
      </c>
      <c r="N128" s="99">
        <f t="shared" si="40"/>
        <v>10763667.009081051</v>
      </c>
      <c r="O128" s="385">
        <v>3258.3561795058449</v>
      </c>
      <c r="P128" s="254">
        <v>1234.4962068171021</v>
      </c>
      <c r="R128" s="77">
        <v>17</v>
      </c>
    </row>
    <row r="129" spans="1:18" ht="15.6" x14ac:dyDescent="0.3">
      <c r="A129" s="95">
        <v>224</v>
      </c>
      <c r="B129" s="87" t="s">
        <v>79</v>
      </c>
      <c r="C129" s="126">
        <v>8696</v>
      </c>
      <c r="D129" s="97">
        <v>5605091.4213928506</v>
      </c>
      <c r="E129" s="90">
        <f t="shared" si="35"/>
        <v>644.55973107093496</v>
      </c>
      <c r="F129" s="108">
        <v>-555881</v>
      </c>
      <c r="G129" s="90">
        <f t="shared" si="36"/>
        <v>-63.923758049678014</v>
      </c>
      <c r="H129" s="97">
        <v>1280565.4758482664</v>
      </c>
      <c r="I129" s="90">
        <f t="shared" si="37"/>
        <v>147.25913935697636</v>
      </c>
      <c r="J129" s="97">
        <v>-2031614.0499176211</v>
      </c>
      <c r="K129" s="90">
        <f t="shared" si="38"/>
        <v>-233.62627068969883</v>
      </c>
      <c r="L129" s="97">
        <v>-1476907.3709463754</v>
      </c>
      <c r="M129" s="90">
        <f t="shared" si="39"/>
        <v>-169.8375541566669</v>
      </c>
      <c r="N129" s="99">
        <f t="shared" si="40"/>
        <v>2821748.7452188088</v>
      </c>
      <c r="O129" s="385">
        <v>2504.7358701992616</v>
      </c>
      <c r="P129" s="254">
        <v>340.70543656590621</v>
      </c>
      <c r="R129" s="77">
        <v>1</v>
      </c>
    </row>
    <row r="130" spans="1:18" ht="15.6" x14ac:dyDescent="0.3">
      <c r="A130" s="95">
        <v>761</v>
      </c>
      <c r="B130" s="87" t="s">
        <v>247</v>
      </c>
      <c r="C130" s="126">
        <v>8646</v>
      </c>
      <c r="D130" s="97">
        <v>4590016.173972833</v>
      </c>
      <c r="E130" s="90">
        <f t="shared" si="35"/>
        <v>530.88320309655717</v>
      </c>
      <c r="F130" s="108">
        <v>-140343</v>
      </c>
      <c r="G130" s="90">
        <f t="shared" si="36"/>
        <v>-16.232130464954892</v>
      </c>
      <c r="H130" s="97">
        <v>1640783.3654159252</v>
      </c>
      <c r="I130" s="90">
        <f t="shared" si="37"/>
        <v>189.77369482025506</v>
      </c>
      <c r="J130" s="97">
        <v>3248705.0648808889</v>
      </c>
      <c r="K130" s="90">
        <f t="shared" si="38"/>
        <v>375.74659552173131</v>
      </c>
      <c r="L130" s="97">
        <v>2257679.0931149307</v>
      </c>
      <c r="M130" s="90">
        <f t="shared" si="39"/>
        <v>261.12411440144928</v>
      </c>
      <c r="N130" s="99">
        <f t="shared" si="40"/>
        <v>11597920.868747553</v>
      </c>
      <c r="O130" s="385">
        <v>3464.9844711352407</v>
      </c>
      <c r="P130" s="254">
        <v>1380.209079040548</v>
      </c>
      <c r="R130" s="77">
        <v>2</v>
      </c>
    </row>
    <row r="131" spans="1:18" ht="15.6" x14ac:dyDescent="0.3">
      <c r="A131" s="95">
        <v>400</v>
      </c>
      <c r="B131" s="87" t="s">
        <v>126</v>
      </c>
      <c r="C131" s="126">
        <v>8468</v>
      </c>
      <c r="D131" s="97">
        <v>5865836.5019699493</v>
      </c>
      <c r="E131" s="90">
        <f t="shared" si="35"/>
        <v>692.70624728034352</v>
      </c>
      <c r="F131" s="98">
        <v>861943</v>
      </c>
      <c r="G131" s="90">
        <f t="shared" si="36"/>
        <v>101.78826169107228</v>
      </c>
      <c r="H131" s="97">
        <v>1488913.4091580054</v>
      </c>
      <c r="I131" s="90">
        <f t="shared" si="37"/>
        <v>175.82822498323162</v>
      </c>
      <c r="J131" s="97">
        <v>777674.82980359008</v>
      </c>
      <c r="K131" s="90">
        <f t="shared" si="38"/>
        <v>91.836895347613378</v>
      </c>
      <c r="L131" s="97">
        <v>750898.25773675868</v>
      </c>
      <c r="M131" s="90">
        <f t="shared" si="39"/>
        <v>88.674806062441974</v>
      </c>
      <c r="N131" s="99">
        <f t="shared" si="40"/>
        <v>9746328.1582976077</v>
      </c>
      <c r="O131" s="385">
        <v>3014.7494904604205</v>
      </c>
      <c r="P131" s="254">
        <v>1166.7573215243629</v>
      </c>
      <c r="R131" s="77">
        <v>2</v>
      </c>
    </row>
    <row r="132" spans="1:18" ht="15.6" x14ac:dyDescent="0.3">
      <c r="A132" s="95">
        <v>758</v>
      </c>
      <c r="B132" s="87" t="s">
        <v>245</v>
      </c>
      <c r="C132" s="126">
        <v>8266</v>
      </c>
      <c r="D132" s="97">
        <v>7363255.973204094</v>
      </c>
      <c r="E132" s="90">
        <f t="shared" si="35"/>
        <v>890.78828613647397</v>
      </c>
      <c r="F132" s="108">
        <v>-960441</v>
      </c>
      <c r="G132" s="90">
        <f t="shared" si="36"/>
        <v>-116.19174933462376</v>
      </c>
      <c r="H132" s="97">
        <v>1372167.7881844039</v>
      </c>
      <c r="I132" s="90">
        <f t="shared" si="37"/>
        <v>166.00142610505733</v>
      </c>
      <c r="J132" s="97">
        <v>2564735.9311540127</v>
      </c>
      <c r="K132" s="90">
        <f t="shared" si="38"/>
        <v>310.27533645705455</v>
      </c>
      <c r="L132" s="97">
        <v>2243831.9118502638</v>
      </c>
      <c r="M132" s="90">
        <f t="shared" si="39"/>
        <v>271.45317104406774</v>
      </c>
      <c r="N132" s="99">
        <f t="shared" si="40"/>
        <v>12584801.477692138</v>
      </c>
      <c r="O132" s="385">
        <v>3263.9778180574876</v>
      </c>
      <c r="P132" s="254">
        <v>1505.6707723678653</v>
      </c>
      <c r="R132" s="77">
        <v>19</v>
      </c>
    </row>
    <row r="133" spans="1:18" ht="15.6" x14ac:dyDescent="0.3">
      <c r="A133" s="95">
        <v>636</v>
      </c>
      <c r="B133" s="87" t="s">
        <v>211</v>
      </c>
      <c r="C133" s="126">
        <v>8229</v>
      </c>
      <c r="D133" s="97">
        <v>6449348.0796936955</v>
      </c>
      <c r="E133" s="90">
        <f t="shared" si="35"/>
        <v>783.73412075509725</v>
      </c>
      <c r="F133" s="108">
        <v>-634156</v>
      </c>
      <c r="G133" s="90">
        <f t="shared" si="36"/>
        <v>-77.063555717584151</v>
      </c>
      <c r="H133" s="97">
        <v>1464246.7720130603</v>
      </c>
      <c r="I133" s="90">
        <f t="shared" si="37"/>
        <v>177.93738874870098</v>
      </c>
      <c r="J133" s="97">
        <v>462682.71966832597</v>
      </c>
      <c r="K133" s="90">
        <f t="shared" si="38"/>
        <v>56.225874306516708</v>
      </c>
      <c r="L133" s="97">
        <v>189967.66476530678</v>
      </c>
      <c r="M133" s="90">
        <f t="shared" si="39"/>
        <v>23.085145797217983</v>
      </c>
      <c r="N133" s="99">
        <f t="shared" si="40"/>
        <v>7933030.0699684815</v>
      </c>
      <c r="O133" s="385">
        <v>2784.941218060485</v>
      </c>
      <c r="P133" s="254">
        <v>957.34442048127221</v>
      </c>
      <c r="R133" s="77">
        <v>2</v>
      </c>
    </row>
    <row r="134" spans="1:18" ht="15.6" x14ac:dyDescent="0.3">
      <c r="A134" s="95">
        <v>86</v>
      </c>
      <c r="B134" s="87" t="s">
        <v>33</v>
      </c>
      <c r="C134" s="126">
        <v>8175</v>
      </c>
      <c r="D134" s="97">
        <v>5326386.5737963058</v>
      </c>
      <c r="E134" s="90">
        <f t="shared" si="35"/>
        <v>651.54575826254506</v>
      </c>
      <c r="F134" s="108">
        <v>-1099214</v>
      </c>
      <c r="G134" s="90">
        <f t="shared" si="36"/>
        <v>-134.46042813455657</v>
      </c>
      <c r="H134" s="97">
        <v>1257308.0777736339</v>
      </c>
      <c r="I134" s="90">
        <f t="shared" si="37"/>
        <v>153.7991532444812</v>
      </c>
      <c r="J134" s="97">
        <v>196818.15441991561</v>
      </c>
      <c r="K134" s="90">
        <f t="shared" si="38"/>
        <v>24.075615219561541</v>
      </c>
      <c r="L134" s="97">
        <v>-37473.722820604198</v>
      </c>
      <c r="M134" s="90">
        <f t="shared" si="39"/>
        <v>-4.5839416294317061</v>
      </c>
      <c r="N134" s="99">
        <f t="shared" si="40"/>
        <v>5644520.0432678424</v>
      </c>
      <c r="O134" s="385">
        <v>1984.0592935193883</v>
      </c>
      <c r="P134" s="254">
        <v>699.45591231428159</v>
      </c>
      <c r="R134" s="77">
        <v>5</v>
      </c>
    </row>
    <row r="135" spans="1:18" ht="15.6" x14ac:dyDescent="0.3">
      <c r="A135" s="95">
        <v>16</v>
      </c>
      <c r="B135" s="87" t="s">
        <v>12</v>
      </c>
      <c r="C135" s="126">
        <v>8059</v>
      </c>
      <c r="D135" s="97">
        <v>2702692.6054138797</v>
      </c>
      <c r="E135" s="90">
        <f t="shared" si="35"/>
        <v>335.36327154906064</v>
      </c>
      <c r="F135" s="108">
        <v>-869888</v>
      </c>
      <c r="G135" s="90">
        <f t="shared" si="36"/>
        <v>-107.93994292095793</v>
      </c>
      <c r="H135" s="97">
        <v>1292532.064752114</v>
      </c>
      <c r="I135" s="90">
        <f t="shared" si="37"/>
        <v>160.38367846533242</v>
      </c>
      <c r="J135" s="97">
        <v>1600879.5623748379</v>
      </c>
      <c r="K135" s="90">
        <f t="shared" si="38"/>
        <v>198.6449388726688</v>
      </c>
      <c r="L135" s="97">
        <v>1790646.5336097614</v>
      </c>
      <c r="M135" s="90">
        <f t="shared" si="39"/>
        <v>222.19214959793541</v>
      </c>
      <c r="N135" s="99">
        <f t="shared" si="40"/>
        <v>6517449.2180965599</v>
      </c>
      <c r="O135" s="385">
        <v>2832.0585618510263</v>
      </c>
      <c r="P135" s="254">
        <v>845.70142277585228</v>
      </c>
      <c r="R135" s="77">
        <v>7</v>
      </c>
    </row>
    <row r="136" spans="1:18" ht="15.6" x14ac:dyDescent="0.3">
      <c r="A136" s="95">
        <v>78</v>
      </c>
      <c r="B136" s="87" t="s">
        <v>29</v>
      </c>
      <c r="C136" s="126">
        <v>8042</v>
      </c>
      <c r="D136" s="97">
        <v>1238228.1836404684</v>
      </c>
      <c r="E136" s="90">
        <f t="shared" si="35"/>
        <v>153.97017951261731</v>
      </c>
      <c r="F136" s="108">
        <v>-614251</v>
      </c>
      <c r="G136" s="90">
        <f t="shared" si="36"/>
        <v>-76.380378015419055</v>
      </c>
      <c r="H136" s="97">
        <v>1117709.1941746459</v>
      </c>
      <c r="I136" s="90">
        <f t="shared" si="37"/>
        <v>138.98398335919498</v>
      </c>
      <c r="J136" s="97">
        <v>-1399154.5677985994</v>
      </c>
      <c r="K136" s="90">
        <f t="shared" si="38"/>
        <v>-173.98092113884599</v>
      </c>
      <c r="L136" s="97">
        <v>-191290.30590559565</v>
      </c>
      <c r="M136" s="90">
        <f t="shared" si="39"/>
        <v>-23.786409587863176</v>
      </c>
      <c r="N136" s="99">
        <f t="shared" si="40"/>
        <v>151284.09697463707</v>
      </c>
      <c r="O136" s="385">
        <v>1935.4134196631419</v>
      </c>
      <c r="P136" s="254">
        <v>35.135476760870347</v>
      </c>
      <c r="R136" s="77">
        <v>1</v>
      </c>
    </row>
    <row r="137" spans="1:18" ht="15.6" x14ac:dyDescent="0.3">
      <c r="A137" s="95">
        <v>290</v>
      </c>
      <c r="B137" s="87" t="s">
        <v>111</v>
      </c>
      <c r="C137" s="126">
        <v>8042</v>
      </c>
      <c r="D137" s="97">
        <v>5787876.1315342141</v>
      </c>
      <c r="E137" s="90">
        <f t="shared" si="35"/>
        <v>719.70605962872594</v>
      </c>
      <c r="F137" s="108">
        <v>-547383</v>
      </c>
      <c r="G137" s="90">
        <f t="shared" si="36"/>
        <v>-68.065530962447156</v>
      </c>
      <c r="H137" s="97">
        <v>1557122.6333225239</v>
      </c>
      <c r="I137" s="90">
        <f t="shared" si="37"/>
        <v>193.62380419330066</v>
      </c>
      <c r="J137" s="97">
        <v>12791.247735664156</v>
      </c>
      <c r="K137" s="90">
        <f t="shared" si="38"/>
        <v>1.5905555503188455</v>
      </c>
      <c r="L137" s="97">
        <v>665220.2445387576</v>
      </c>
      <c r="M137" s="90">
        <f t="shared" si="39"/>
        <v>82.718259703899236</v>
      </c>
      <c r="N137" s="99">
        <f t="shared" si="40"/>
        <v>7476474.1120195705</v>
      </c>
      <c r="O137" s="385">
        <v>4484.5615417456138</v>
      </c>
      <c r="P137" s="254">
        <v>923.37120829783146</v>
      </c>
      <c r="R137" s="77">
        <v>18</v>
      </c>
    </row>
    <row r="138" spans="1:18" ht="15.6" x14ac:dyDescent="0.3">
      <c r="A138" s="95">
        <v>399</v>
      </c>
      <c r="B138" s="87" t="s">
        <v>125</v>
      </c>
      <c r="C138" s="126">
        <v>7996</v>
      </c>
      <c r="D138" s="97">
        <v>7018763.5727676982</v>
      </c>
      <c r="E138" s="90">
        <f t="shared" si="35"/>
        <v>877.78433876534496</v>
      </c>
      <c r="F138" s="108">
        <v>-497058</v>
      </c>
      <c r="G138" s="90">
        <f t="shared" si="36"/>
        <v>-62.163331665832914</v>
      </c>
      <c r="H138" s="97">
        <v>1188654.548762525</v>
      </c>
      <c r="I138" s="90">
        <f t="shared" si="37"/>
        <v>148.65614666864994</v>
      </c>
      <c r="J138" s="97">
        <v>-158023.15216032587</v>
      </c>
      <c r="K138" s="90">
        <f t="shared" si="38"/>
        <v>-19.762775407744606</v>
      </c>
      <c r="L138" s="97">
        <v>-760957.84762151144</v>
      </c>
      <c r="M138" s="90">
        <f t="shared" si="39"/>
        <v>-95.167314609993923</v>
      </c>
      <c r="N138" s="99">
        <f t="shared" si="40"/>
        <v>6792323.6361267464</v>
      </c>
      <c r="O138" s="385">
        <v>2391.6399471063469</v>
      </c>
      <c r="P138" s="254">
        <v>864.35181612661154</v>
      </c>
      <c r="R138" s="77">
        <v>15</v>
      </c>
    </row>
    <row r="139" spans="1:18" ht="15.6" x14ac:dyDescent="0.3">
      <c r="A139" s="95">
        <v>241</v>
      </c>
      <c r="B139" s="87" t="s">
        <v>89</v>
      </c>
      <c r="C139" s="126">
        <v>7984</v>
      </c>
      <c r="D139" s="97">
        <v>4224443.633046289</v>
      </c>
      <c r="E139" s="90">
        <f t="shared" si="35"/>
        <v>529.1136814937737</v>
      </c>
      <c r="F139" s="108">
        <v>-559470</v>
      </c>
      <c r="G139" s="90">
        <f t="shared" si="36"/>
        <v>-70.073897795591179</v>
      </c>
      <c r="H139" s="97">
        <v>1053369.0034405165</v>
      </c>
      <c r="I139" s="90">
        <f t="shared" si="37"/>
        <v>131.93499542090638</v>
      </c>
      <c r="J139" s="97">
        <v>-700614.06725193502</v>
      </c>
      <c r="K139" s="90">
        <f t="shared" si="38"/>
        <v>-87.752262932356587</v>
      </c>
      <c r="L139" s="97">
        <v>-523935.73090704769</v>
      </c>
      <c r="M139" s="90">
        <f t="shared" si="39"/>
        <v>-65.623212788958881</v>
      </c>
      <c r="N139" s="99">
        <f t="shared" si="40"/>
        <v>3494296.0608440097</v>
      </c>
      <c r="O139" s="385">
        <v>2003.4563843817541</v>
      </c>
      <c r="P139" s="254">
        <v>462.90253486069935</v>
      </c>
      <c r="R139" s="77">
        <v>19</v>
      </c>
    </row>
    <row r="140" spans="1:18" ht="15.6" x14ac:dyDescent="0.3">
      <c r="A140" s="95">
        <v>263</v>
      </c>
      <c r="B140" s="87" t="s">
        <v>98</v>
      </c>
      <c r="C140" s="126">
        <v>7854</v>
      </c>
      <c r="D140" s="97">
        <v>6289739.580671628</v>
      </c>
      <c r="E140" s="90">
        <f t="shared" si="35"/>
        <v>800.83264332462795</v>
      </c>
      <c r="F140" s="108">
        <v>-288085</v>
      </c>
      <c r="G140" s="90">
        <f t="shared" si="36"/>
        <v>-36.680035650623886</v>
      </c>
      <c r="H140" s="97">
        <v>1595715.3498093826</v>
      </c>
      <c r="I140" s="90">
        <f t="shared" si="37"/>
        <v>203.17231344657279</v>
      </c>
      <c r="J140" s="97">
        <v>19747.654087452385</v>
      </c>
      <c r="K140" s="90">
        <f t="shared" si="38"/>
        <v>2.5143435303606299</v>
      </c>
      <c r="L140" s="97">
        <v>-25696.721951162021</v>
      </c>
      <c r="M140" s="90">
        <f t="shared" si="39"/>
        <v>-3.2718006049353221</v>
      </c>
      <c r="N140" s="99">
        <f t="shared" si="40"/>
        <v>7592390.7018819507</v>
      </c>
      <c r="O140" s="385">
        <v>4349.1434502525335</v>
      </c>
      <c r="P140" s="254">
        <v>958.16181087564314</v>
      </c>
      <c r="R140" s="77">
        <v>11</v>
      </c>
    </row>
    <row r="141" spans="1:18" ht="15.6" x14ac:dyDescent="0.3">
      <c r="A141" s="95">
        <v>433</v>
      </c>
      <c r="B141" s="87" t="s">
        <v>142</v>
      </c>
      <c r="C141" s="126">
        <v>7853</v>
      </c>
      <c r="D141" s="97">
        <v>4725613.7062334893</v>
      </c>
      <c r="E141" s="90">
        <f t="shared" si="35"/>
        <v>601.75903555755622</v>
      </c>
      <c r="F141" s="108">
        <v>-901681</v>
      </c>
      <c r="G141" s="90">
        <f t="shared" si="36"/>
        <v>-114.81994142365974</v>
      </c>
      <c r="H141" s="97">
        <v>1284793.6212991672</v>
      </c>
      <c r="I141" s="90">
        <f t="shared" si="37"/>
        <v>163.60545285867403</v>
      </c>
      <c r="J141" s="97">
        <v>1165652.373786248</v>
      </c>
      <c r="K141" s="90">
        <f t="shared" si="38"/>
        <v>148.4340218752385</v>
      </c>
      <c r="L141" s="97">
        <v>926293.18138895428</v>
      </c>
      <c r="M141" s="90">
        <f t="shared" si="39"/>
        <v>117.95405340493497</v>
      </c>
      <c r="N141" s="99">
        <f t="shared" si="40"/>
        <v>7201470.8612767272</v>
      </c>
      <c r="O141" s="385">
        <v>2332.4631901267571</v>
      </c>
      <c r="P141" s="254">
        <v>957.24587835322291</v>
      </c>
      <c r="R141" s="77">
        <v>5</v>
      </c>
    </row>
    <row r="142" spans="1:18" ht="15.6" x14ac:dyDescent="0.3">
      <c r="A142" s="95">
        <v>615</v>
      </c>
      <c r="B142" s="87" t="s">
        <v>200</v>
      </c>
      <c r="C142" s="126">
        <v>7779</v>
      </c>
      <c r="D142" s="97">
        <v>11602226.374860687</v>
      </c>
      <c r="E142" s="90">
        <f t="shared" si="35"/>
        <v>1491.4804441265828</v>
      </c>
      <c r="F142" s="108">
        <v>-276618</v>
      </c>
      <c r="G142" s="90">
        <f t="shared" si="36"/>
        <v>-35.55958349402237</v>
      </c>
      <c r="H142" s="97">
        <v>1460202.257750859</v>
      </c>
      <c r="I142" s="90">
        <f t="shared" si="37"/>
        <v>187.71079287194485</v>
      </c>
      <c r="J142" s="97">
        <v>1692798.5331174333</v>
      </c>
      <c r="K142" s="90">
        <f t="shared" si="38"/>
        <v>217.61132962044394</v>
      </c>
      <c r="L142" s="97">
        <v>225535.90983834298</v>
      </c>
      <c r="M142" s="90">
        <f t="shared" si="39"/>
        <v>28.992918092086768</v>
      </c>
      <c r="N142" s="99">
        <f t="shared" si="40"/>
        <v>14706006.318550447</v>
      </c>
      <c r="O142" s="385">
        <v>5126.9915737982928</v>
      </c>
      <c r="P142" s="254">
        <v>1903.8767290869423</v>
      </c>
      <c r="R142" s="77">
        <v>17</v>
      </c>
    </row>
    <row r="143" spans="1:18" ht="15.6" x14ac:dyDescent="0.3">
      <c r="A143" s="95">
        <v>503</v>
      </c>
      <c r="B143" s="87" t="s">
        <v>162</v>
      </c>
      <c r="C143" s="126">
        <v>7645</v>
      </c>
      <c r="D143" s="97">
        <v>4008285.6357950512</v>
      </c>
      <c r="E143" s="90">
        <f t="shared" si="35"/>
        <v>524.30158741596483</v>
      </c>
      <c r="F143" s="108">
        <v>-97779</v>
      </c>
      <c r="G143" s="90">
        <f t="shared" si="36"/>
        <v>-12.789928057553956</v>
      </c>
      <c r="H143" s="97">
        <v>1279322.6538808923</v>
      </c>
      <c r="I143" s="90">
        <f t="shared" si="37"/>
        <v>167.34109272477335</v>
      </c>
      <c r="J143" s="97">
        <v>-432437.41794587561</v>
      </c>
      <c r="K143" s="90">
        <f t="shared" si="38"/>
        <v>-56.564737468394455</v>
      </c>
      <c r="L143" s="97">
        <v>-649329.83655015449</v>
      </c>
      <c r="M143" s="90">
        <f t="shared" si="39"/>
        <v>-84.935230418594443</v>
      </c>
      <c r="N143" s="99">
        <f t="shared" si="40"/>
        <v>4108684.3231945271</v>
      </c>
      <c r="O143" s="385">
        <v>2535.7401227302807</v>
      </c>
      <c r="P143" s="254">
        <v>525.44016156702594</v>
      </c>
      <c r="R143" s="77">
        <v>2</v>
      </c>
    </row>
    <row r="144" spans="1:18" ht="15.6" x14ac:dyDescent="0.3">
      <c r="A144" s="95">
        <v>777</v>
      </c>
      <c r="B144" s="87" t="s">
        <v>251</v>
      </c>
      <c r="C144" s="126">
        <v>7594</v>
      </c>
      <c r="D144" s="97">
        <v>5770324.6747928979</v>
      </c>
      <c r="E144" s="90">
        <f t="shared" si="35"/>
        <v>759.85313073385544</v>
      </c>
      <c r="F144" s="108">
        <v>-223396</v>
      </c>
      <c r="G144" s="90">
        <f t="shared" si="36"/>
        <v>-29.417434816960757</v>
      </c>
      <c r="H144" s="97">
        <v>1442108.5069769216</v>
      </c>
      <c r="I144" s="90">
        <f t="shared" si="37"/>
        <v>189.90104121371104</v>
      </c>
      <c r="J144" s="97">
        <v>2254150.579641019</v>
      </c>
      <c r="K144" s="90">
        <f t="shared" si="38"/>
        <v>296.83310240203042</v>
      </c>
      <c r="L144" s="97">
        <v>2058089.6843647782</v>
      </c>
      <c r="M144" s="90">
        <f t="shared" si="39"/>
        <v>271.01523365351306</v>
      </c>
      <c r="N144" s="99">
        <f t="shared" si="40"/>
        <v>11302494.61561515</v>
      </c>
      <c r="O144" s="385">
        <v>4652.7860040671976</v>
      </c>
      <c r="P144" s="254">
        <v>1481.5622130333973</v>
      </c>
      <c r="R144" s="77">
        <v>18</v>
      </c>
    </row>
    <row r="145" spans="1:18" ht="27.6" x14ac:dyDescent="0.3">
      <c r="A145" s="95"/>
      <c r="B145" s="87"/>
      <c r="C145" s="126"/>
      <c r="D145" s="97"/>
      <c r="E145" s="90"/>
      <c r="F145" s="108"/>
      <c r="G145" s="90"/>
      <c r="H145" s="97"/>
      <c r="I145" s="90"/>
      <c r="J145" s="97"/>
      <c r="K145" s="90"/>
      <c r="L145" s="97"/>
      <c r="M145" s="90"/>
      <c r="N145" s="99"/>
      <c r="O145" s="394" t="s">
        <v>721</v>
      </c>
      <c r="P145" s="395" t="s">
        <v>720</v>
      </c>
      <c r="R145" s="77"/>
    </row>
    <row r="146" spans="1:18" ht="15.6" x14ac:dyDescent="0.3">
      <c r="A146" s="95">
        <v>893</v>
      </c>
      <c r="B146" s="87" t="s">
        <v>280</v>
      </c>
      <c r="C146" s="126">
        <v>7479</v>
      </c>
      <c r="D146" s="97">
        <v>7825638.9864266049</v>
      </c>
      <c r="E146" s="90">
        <f t="shared" ref="E146:E171" si="41">D146/C146</f>
        <v>1046.3483067825384</v>
      </c>
      <c r="F146" s="108">
        <v>-203621</v>
      </c>
      <c r="G146" s="90">
        <f t="shared" ref="G146:G171" si="42">F146/C146</f>
        <v>-27.225698622810537</v>
      </c>
      <c r="H146" s="97">
        <v>1381088.5678994916</v>
      </c>
      <c r="I146" s="90">
        <f t="shared" ref="I146:I171" si="43">H146/C146</f>
        <v>184.6621965369022</v>
      </c>
      <c r="J146" s="97">
        <v>163066.16035202934</v>
      </c>
      <c r="K146" s="90">
        <f t="shared" ref="K146:K171" si="44">J146/C146</f>
        <v>21.803203683918884</v>
      </c>
      <c r="L146" s="97">
        <v>377546.44148391183</v>
      </c>
      <c r="M146" s="90">
        <f t="shared" ref="M146:M171" si="45">L146/C146</f>
        <v>50.480871972711839</v>
      </c>
      <c r="N146" s="99">
        <f t="shared" ref="N146:N171" si="46">SUM(D146:L146)</f>
        <v>9544944.744170418</v>
      </c>
      <c r="O146" s="385">
        <v>3249.8469851573368</v>
      </c>
      <c r="P146" s="254">
        <v>1253.9620478890274</v>
      </c>
      <c r="R146" s="77">
        <v>15</v>
      </c>
    </row>
    <row r="147" spans="1:18" ht="15.6" x14ac:dyDescent="0.3">
      <c r="A147" s="95">
        <v>320</v>
      </c>
      <c r="B147" s="87" t="s">
        <v>122</v>
      </c>
      <c r="C147" s="126">
        <v>7191</v>
      </c>
      <c r="D147" s="97">
        <v>3484466.1074562869</v>
      </c>
      <c r="E147" s="90">
        <f t="shared" si="41"/>
        <v>484.55932519208551</v>
      </c>
      <c r="F147" s="108">
        <v>-474707</v>
      </c>
      <c r="G147" s="90">
        <f t="shared" si="42"/>
        <v>-66.014045334445839</v>
      </c>
      <c r="H147" s="97">
        <v>1221203.7339984551</v>
      </c>
      <c r="I147" s="90">
        <f t="shared" si="43"/>
        <v>169.82390960901893</v>
      </c>
      <c r="J147" s="97">
        <v>1382733.807820606</v>
      </c>
      <c r="K147" s="90">
        <f t="shared" si="44"/>
        <v>192.28672059805396</v>
      </c>
      <c r="L147" s="97">
        <v>1525522.9907593182</v>
      </c>
      <c r="M147" s="90">
        <f t="shared" si="45"/>
        <v>212.14337237648704</v>
      </c>
      <c r="N147" s="99">
        <f t="shared" si="46"/>
        <v>7140000.2959447298</v>
      </c>
      <c r="O147" s="385">
        <v>4200.8671452760618</v>
      </c>
      <c r="P147" s="254">
        <v>1025.8821638207019</v>
      </c>
      <c r="R147" s="77">
        <v>19</v>
      </c>
    </row>
    <row r="148" spans="1:18" ht="15.6" x14ac:dyDescent="0.3">
      <c r="A148" s="95">
        <v>563</v>
      </c>
      <c r="B148" s="87" t="s">
        <v>178</v>
      </c>
      <c r="C148" s="126">
        <v>7155</v>
      </c>
      <c r="D148" s="97">
        <v>6343177.4280030653</v>
      </c>
      <c r="E148" s="90">
        <f t="shared" si="41"/>
        <v>886.53772578659198</v>
      </c>
      <c r="F148" s="108">
        <v>-266385</v>
      </c>
      <c r="G148" s="90">
        <f t="shared" si="42"/>
        <v>-37.230607966457022</v>
      </c>
      <c r="H148" s="97">
        <v>1198874.9814744755</v>
      </c>
      <c r="I148" s="90">
        <f t="shared" si="43"/>
        <v>167.55764940244242</v>
      </c>
      <c r="J148" s="97">
        <v>731890.51428769063</v>
      </c>
      <c r="K148" s="90">
        <f t="shared" si="44"/>
        <v>102.29077767822371</v>
      </c>
      <c r="L148" s="97">
        <v>-101233.49845807202</v>
      </c>
      <c r="M148" s="90">
        <f t="shared" si="45"/>
        <v>-14.148637101058284</v>
      </c>
      <c r="N148" s="99">
        <f t="shared" si="46"/>
        <v>7907443.5808520615</v>
      </c>
      <c r="O148" s="385">
        <v>4053.6114443472347</v>
      </c>
      <c r="P148" s="254">
        <v>1093.9600873944319</v>
      </c>
      <c r="R148" s="77">
        <v>17</v>
      </c>
    </row>
    <row r="149" spans="1:18" ht="15.6" x14ac:dyDescent="0.3">
      <c r="A149" s="95">
        <v>271</v>
      </c>
      <c r="B149" s="87" t="s">
        <v>100</v>
      </c>
      <c r="C149" s="126">
        <v>7013</v>
      </c>
      <c r="D149" s="97">
        <v>3217236.5452546272</v>
      </c>
      <c r="E149" s="90">
        <f t="shared" si="41"/>
        <v>458.75325042843679</v>
      </c>
      <c r="F149" s="108">
        <v>-632513</v>
      </c>
      <c r="G149" s="90">
        <f t="shared" si="42"/>
        <v>-90.191501497219448</v>
      </c>
      <c r="H149" s="97">
        <v>1275361.9826546032</v>
      </c>
      <c r="I149" s="90">
        <f t="shared" si="43"/>
        <v>181.85683482883263</v>
      </c>
      <c r="J149" s="97">
        <v>-740695.34657490801</v>
      </c>
      <c r="K149" s="90">
        <f t="shared" si="44"/>
        <v>-105.61747420146985</v>
      </c>
      <c r="L149" s="97">
        <v>-491245.98615619849</v>
      </c>
      <c r="M149" s="90">
        <f t="shared" si="45"/>
        <v>-70.047909048367103</v>
      </c>
      <c r="N149" s="99">
        <f t="shared" si="46"/>
        <v>2628588.9962876821</v>
      </c>
      <c r="O149" s="385">
        <v>2947.4576725022034</v>
      </c>
      <c r="P149" s="254">
        <v>389.89721876203106</v>
      </c>
      <c r="R149" s="77">
        <v>4</v>
      </c>
    </row>
    <row r="150" spans="1:18" ht="15.6" x14ac:dyDescent="0.3">
      <c r="A150" s="95">
        <v>778</v>
      </c>
      <c r="B150" s="87" t="s">
        <v>252</v>
      </c>
      <c r="C150" s="126">
        <v>6931</v>
      </c>
      <c r="D150" s="97">
        <v>3339970.2142271069</v>
      </c>
      <c r="E150" s="90">
        <f t="shared" si="41"/>
        <v>481.88864726981774</v>
      </c>
      <c r="F150" s="98">
        <v>74408</v>
      </c>
      <c r="G150" s="90">
        <f t="shared" si="42"/>
        <v>10.735535997691532</v>
      </c>
      <c r="H150" s="97">
        <v>1240027.2562579801</v>
      </c>
      <c r="I150" s="90">
        <f t="shared" si="43"/>
        <v>178.91029523271968</v>
      </c>
      <c r="J150" s="97">
        <v>216738.36500657196</v>
      </c>
      <c r="K150" s="90">
        <f t="shared" si="44"/>
        <v>31.270864955500208</v>
      </c>
      <c r="L150" s="97">
        <v>31613.250841765534</v>
      </c>
      <c r="M150" s="90">
        <f t="shared" si="45"/>
        <v>4.5611384853218198</v>
      </c>
      <c r="N150" s="99">
        <f t="shared" si="46"/>
        <v>4903459.8916768804</v>
      </c>
      <c r="O150" s="385">
        <v>3940.952001489311</v>
      </c>
      <c r="P150" s="254">
        <v>677.6700456403729</v>
      </c>
      <c r="R150" s="77">
        <v>11</v>
      </c>
    </row>
    <row r="151" spans="1:18" ht="15.6" x14ac:dyDescent="0.3">
      <c r="A151" s="95">
        <v>69</v>
      </c>
      <c r="B151" s="87" t="s">
        <v>23</v>
      </c>
      <c r="C151" s="126">
        <v>6896</v>
      </c>
      <c r="D151" s="97">
        <v>7795177.8208826343</v>
      </c>
      <c r="E151" s="90">
        <f t="shared" si="41"/>
        <v>1130.3912153252079</v>
      </c>
      <c r="F151" s="98">
        <v>376530</v>
      </c>
      <c r="G151" s="90">
        <f t="shared" si="42"/>
        <v>54.601218097447799</v>
      </c>
      <c r="H151" s="97">
        <v>1244792.3727606051</v>
      </c>
      <c r="I151" s="90">
        <f t="shared" si="43"/>
        <v>180.50933479707149</v>
      </c>
      <c r="J151" s="97">
        <v>-1747827.7615920661</v>
      </c>
      <c r="K151" s="90">
        <f t="shared" si="44"/>
        <v>-253.455301854998</v>
      </c>
      <c r="L151" s="97">
        <v>-1873190.8869903702</v>
      </c>
      <c r="M151" s="90">
        <f t="shared" si="45"/>
        <v>-271.634409366353</v>
      </c>
      <c r="N151" s="99">
        <f t="shared" si="46"/>
        <v>5796593.5915271696</v>
      </c>
      <c r="O151" s="385">
        <v>3927.1450300464189</v>
      </c>
      <c r="P151" s="254">
        <v>906.85071709118358</v>
      </c>
      <c r="R151" s="77">
        <v>17</v>
      </c>
    </row>
    <row r="152" spans="1:18" ht="15.6" x14ac:dyDescent="0.3">
      <c r="A152" s="95">
        <v>79</v>
      </c>
      <c r="B152" s="87" t="s">
        <v>30</v>
      </c>
      <c r="C152" s="126">
        <v>6869</v>
      </c>
      <c r="D152" s="97">
        <v>119642.62090712538</v>
      </c>
      <c r="E152" s="90">
        <f t="shared" si="41"/>
        <v>17.417763998708018</v>
      </c>
      <c r="F152" s="108">
        <v>-492098</v>
      </c>
      <c r="G152" s="90">
        <f t="shared" si="42"/>
        <v>-71.640413451739704</v>
      </c>
      <c r="H152" s="97">
        <v>978177.43871577736</v>
      </c>
      <c r="I152" s="90">
        <f t="shared" si="43"/>
        <v>142.40463513113662</v>
      </c>
      <c r="J152" s="97">
        <v>-1377151.9577014451</v>
      </c>
      <c r="K152" s="90">
        <f t="shared" si="44"/>
        <v>-200.48798336023367</v>
      </c>
      <c r="L152" s="97">
        <v>-1155658.0013410549</v>
      </c>
      <c r="M152" s="90">
        <f t="shared" si="45"/>
        <v>-168.24253913831052</v>
      </c>
      <c r="N152" s="99">
        <f t="shared" si="46"/>
        <v>-1927200.2054172794</v>
      </c>
      <c r="O152" s="385">
        <v>1964.0357307836514</v>
      </c>
      <c r="P152" s="254">
        <v>-263.43425526562783</v>
      </c>
      <c r="R152" s="77">
        <v>4</v>
      </c>
    </row>
    <row r="153" spans="1:18" ht="15.6" x14ac:dyDescent="0.3">
      <c r="A153" s="95">
        <v>143</v>
      </c>
      <c r="B153" s="87" t="s">
        <v>49</v>
      </c>
      <c r="C153" s="126">
        <v>6866</v>
      </c>
      <c r="D153" s="97">
        <v>3171007.2855430669</v>
      </c>
      <c r="E153" s="90">
        <f t="shared" si="41"/>
        <v>461.84201653700364</v>
      </c>
      <c r="F153" s="108">
        <v>-852877</v>
      </c>
      <c r="G153" s="90">
        <f t="shared" si="42"/>
        <v>-124.21744829595106</v>
      </c>
      <c r="H153" s="97">
        <v>1218997.3499389589</v>
      </c>
      <c r="I153" s="90">
        <f t="shared" si="43"/>
        <v>177.54112291566543</v>
      </c>
      <c r="J153" s="97">
        <v>580981.93091875606</v>
      </c>
      <c r="K153" s="90">
        <f t="shared" si="44"/>
        <v>84.617234331307316</v>
      </c>
      <c r="L153" s="97">
        <v>770308.01447047049</v>
      </c>
      <c r="M153" s="90">
        <f t="shared" si="45"/>
        <v>112.1916712016415</v>
      </c>
      <c r="N153" s="99">
        <f t="shared" si="46"/>
        <v>4889017.3637967398</v>
      </c>
      <c r="O153" s="385">
        <v>2994.6692238623118</v>
      </c>
      <c r="P153" s="254">
        <v>718.78263630516346</v>
      </c>
      <c r="R153" s="77">
        <v>6</v>
      </c>
    </row>
    <row r="154" spans="1:18" ht="15.6" x14ac:dyDescent="0.3">
      <c r="A154" s="95">
        <v>148</v>
      </c>
      <c r="B154" s="87" t="s">
        <v>52</v>
      </c>
      <c r="C154" s="126">
        <v>6862</v>
      </c>
      <c r="D154" s="97">
        <v>7566384.3867878653</v>
      </c>
      <c r="E154" s="90">
        <f t="shared" si="41"/>
        <v>1102.6500126476051</v>
      </c>
      <c r="F154" s="108">
        <v>-706584</v>
      </c>
      <c r="G154" s="90">
        <f t="shared" si="42"/>
        <v>-102.97056251821627</v>
      </c>
      <c r="H154" s="97">
        <v>1058253.6171378666</v>
      </c>
      <c r="I154" s="90">
        <f t="shared" si="43"/>
        <v>154.21941374786746</v>
      </c>
      <c r="J154" s="97">
        <v>-645585.49741889688</v>
      </c>
      <c r="K154" s="90">
        <f t="shared" si="44"/>
        <v>-94.081244158976517</v>
      </c>
      <c r="L154" s="97">
        <v>1551005.5586128363</v>
      </c>
      <c r="M154" s="90">
        <f t="shared" si="45"/>
        <v>226.02820731752206</v>
      </c>
      <c r="N154" s="99">
        <f t="shared" si="46"/>
        <v>8824533.8827393893</v>
      </c>
      <c r="O154" s="385">
        <v>4032.3601289377816</v>
      </c>
      <c r="P154" s="254">
        <v>1290.0091904866906</v>
      </c>
      <c r="R154" s="77">
        <v>19</v>
      </c>
    </row>
    <row r="155" spans="1:18" ht="15.6" x14ac:dyDescent="0.3">
      <c r="A155" s="95">
        <v>71</v>
      </c>
      <c r="B155" s="87" t="s">
        <v>24</v>
      </c>
      <c r="C155" s="126">
        <v>6667</v>
      </c>
      <c r="D155" s="97">
        <v>8694491.885813633</v>
      </c>
      <c r="E155" s="90">
        <f t="shared" si="41"/>
        <v>1304.1085774431729</v>
      </c>
      <c r="F155" s="98">
        <v>293723</v>
      </c>
      <c r="G155" s="90">
        <f t="shared" si="42"/>
        <v>44.056247187640615</v>
      </c>
      <c r="H155" s="97">
        <v>1227227.326615198</v>
      </c>
      <c r="I155" s="90">
        <f t="shared" si="43"/>
        <v>184.07489524751733</v>
      </c>
      <c r="J155" s="97">
        <v>402484.93097481236</v>
      </c>
      <c r="K155" s="90">
        <f t="shared" si="44"/>
        <v>60.369721160163849</v>
      </c>
      <c r="L155" s="97">
        <v>-358317.56259460258</v>
      </c>
      <c r="M155" s="90">
        <f t="shared" si="45"/>
        <v>-53.744947141833293</v>
      </c>
      <c r="N155" s="99">
        <f t="shared" si="46"/>
        <v>10261202.19025008</v>
      </c>
      <c r="O155" s="385">
        <v>4244.8967008275458</v>
      </c>
      <c r="P155" s="254">
        <v>1554.5520595183802</v>
      </c>
      <c r="R155" s="77">
        <v>17</v>
      </c>
    </row>
    <row r="156" spans="1:18" ht="15.6" x14ac:dyDescent="0.3">
      <c r="A156" s="95">
        <v>783</v>
      </c>
      <c r="B156" s="87" t="s">
        <v>254</v>
      </c>
      <c r="C156" s="126">
        <v>6646</v>
      </c>
      <c r="D156" s="97">
        <v>1825610.6242032973</v>
      </c>
      <c r="E156" s="90">
        <f t="shared" si="41"/>
        <v>274.69314237184733</v>
      </c>
      <c r="F156" s="108">
        <v>-385053</v>
      </c>
      <c r="G156" s="90">
        <f t="shared" si="42"/>
        <v>-57.937556424917247</v>
      </c>
      <c r="H156" s="97">
        <v>1123664.4375853157</v>
      </c>
      <c r="I156" s="90">
        <f t="shared" si="43"/>
        <v>169.07379440043871</v>
      </c>
      <c r="J156" s="97">
        <v>-565343.47099088237</v>
      </c>
      <c r="K156" s="90">
        <f t="shared" si="44"/>
        <v>-85.065222839434597</v>
      </c>
      <c r="L156" s="97">
        <v>-386278.98758618417</v>
      </c>
      <c r="M156" s="90">
        <f t="shared" si="45"/>
        <v>-58.122026419829098</v>
      </c>
      <c r="N156" s="99">
        <f t="shared" si="46"/>
        <v>1612900.3673690546</v>
      </c>
      <c r="O156" s="385">
        <v>2407.0159360498046</v>
      </c>
      <c r="P156" s="254">
        <v>256.30237785307651</v>
      </c>
      <c r="R156" s="77">
        <v>4</v>
      </c>
    </row>
    <row r="157" spans="1:18" ht="15.6" x14ac:dyDescent="0.3">
      <c r="A157" s="95">
        <v>142</v>
      </c>
      <c r="B157" s="87" t="s">
        <v>48</v>
      </c>
      <c r="C157" s="126">
        <v>6625</v>
      </c>
      <c r="D157" s="97">
        <v>3158202.9044583016</v>
      </c>
      <c r="E157" s="90">
        <f t="shared" si="41"/>
        <v>476.70987237106442</v>
      </c>
      <c r="F157" s="108">
        <v>-911388</v>
      </c>
      <c r="G157" s="90">
        <f t="shared" si="42"/>
        <v>-137.56800000000001</v>
      </c>
      <c r="H157" s="97">
        <v>1084497.7648883671</v>
      </c>
      <c r="I157" s="90">
        <f t="shared" si="43"/>
        <v>163.69777583220636</v>
      </c>
      <c r="J157" s="97">
        <v>515118.38845230057</v>
      </c>
      <c r="K157" s="90">
        <f t="shared" si="44"/>
        <v>77.753719011668011</v>
      </c>
      <c r="L157" s="97">
        <v>575704.16035336372</v>
      </c>
      <c r="M157" s="90">
        <f t="shared" si="45"/>
        <v>86.898741185413385</v>
      </c>
      <c r="N157" s="99">
        <f t="shared" si="46"/>
        <v>4422715.8115195483</v>
      </c>
      <c r="O157" s="385">
        <v>2873.459344038853</v>
      </c>
      <c r="P157" s="254">
        <v>700.19505179657858</v>
      </c>
      <c r="R157" s="77">
        <v>7</v>
      </c>
    </row>
    <row r="158" spans="1:18" ht="15.6" x14ac:dyDescent="0.3">
      <c r="A158" s="95">
        <v>322</v>
      </c>
      <c r="B158" s="87" t="s">
        <v>123</v>
      </c>
      <c r="C158" s="126">
        <v>6609</v>
      </c>
      <c r="D158" s="97">
        <v>6525752.4627107959</v>
      </c>
      <c r="E158" s="90">
        <f t="shared" si="41"/>
        <v>987.40391325628627</v>
      </c>
      <c r="F158" s="108">
        <v>-700885</v>
      </c>
      <c r="G158" s="90">
        <f t="shared" si="42"/>
        <v>-106.05008321985171</v>
      </c>
      <c r="H158" s="97">
        <v>1143866.1317326175</v>
      </c>
      <c r="I158" s="90">
        <f t="shared" si="43"/>
        <v>173.07703612235096</v>
      </c>
      <c r="J158" s="97">
        <v>1198739.7370319255</v>
      </c>
      <c r="K158" s="90">
        <f t="shared" si="44"/>
        <v>181.37989666090564</v>
      </c>
      <c r="L158" s="97">
        <v>1220641.2171099996</v>
      </c>
      <c r="M158" s="90">
        <f t="shared" si="45"/>
        <v>184.69378379633827</v>
      </c>
      <c r="N158" s="99">
        <f t="shared" si="46"/>
        <v>9389350.3593481593</v>
      </c>
      <c r="O158" s="385">
        <v>3755.2366025887923</v>
      </c>
      <c r="P158" s="254">
        <v>1427.6346722023513</v>
      </c>
      <c r="R158" s="77">
        <v>2</v>
      </c>
    </row>
    <row r="159" spans="1:18" ht="15.6" x14ac:dyDescent="0.3">
      <c r="A159" s="95">
        <v>859</v>
      </c>
      <c r="B159" s="87" t="s">
        <v>274</v>
      </c>
      <c r="C159" s="126">
        <v>6603</v>
      </c>
      <c r="D159" s="97">
        <v>14123051.234674707</v>
      </c>
      <c r="E159" s="90">
        <f t="shared" si="41"/>
        <v>2138.8840276654109</v>
      </c>
      <c r="F159" s="108">
        <v>-924954</v>
      </c>
      <c r="G159" s="90">
        <f t="shared" si="42"/>
        <v>-140.08087233075875</v>
      </c>
      <c r="H159" s="97">
        <v>880301.9002612629</v>
      </c>
      <c r="I159" s="90">
        <f t="shared" si="43"/>
        <v>133.31847648966576</v>
      </c>
      <c r="J159" s="97">
        <v>-599510.2111873274</v>
      </c>
      <c r="K159" s="90">
        <f t="shared" si="44"/>
        <v>-90.793610659901162</v>
      </c>
      <c r="L159" s="97">
        <v>-1149593.3220783402</v>
      </c>
      <c r="M159" s="90">
        <f t="shared" si="45"/>
        <v>-174.1016692531183</v>
      </c>
      <c r="N159" s="99">
        <f t="shared" si="46"/>
        <v>12331336.929691466</v>
      </c>
      <c r="O159" s="385">
        <v>3356.5614019203576</v>
      </c>
      <c r="P159" s="254">
        <v>1853.5177346161295</v>
      </c>
      <c r="R159" s="77">
        <v>17</v>
      </c>
    </row>
    <row r="160" spans="1:18" ht="15.6" x14ac:dyDescent="0.3">
      <c r="A160" s="95">
        <v>309</v>
      </c>
      <c r="B160" s="87" t="s">
        <v>118</v>
      </c>
      <c r="C160" s="126">
        <v>6552</v>
      </c>
      <c r="D160" s="97">
        <v>4214382.4531093081</v>
      </c>
      <c r="E160" s="90">
        <f t="shared" si="41"/>
        <v>643.22076512657327</v>
      </c>
      <c r="F160" s="108">
        <v>-733155</v>
      </c>
      <c r="G160" s="90">
        <f t="shared" si="42"/>
        <v>-111.89789377289377</v>
      </c>
      <c r="H160" s="97">
        <v>1153746.6361405971</v>
      </c>
      <c r="I160" s="90">
        <f t="shared" si="43"/>
        <v>176.09075643171505</v>
      </c>
      <c r="J160" s="97">
        <v>459195.05611444736</v>
      </c>
      <c r="K160" s="90">
        <f t="shared" si="44"/>
        <v>70.084715524183054</v>
      </c>
      <c r="L160" s="97">
        <v>168891.99647238161</v>
      </c>
      <c r="M160" s="90">
        <f t="shared" si="45"/>
        <v>25.777166738763981</v>
      </c>
      <c r="N160" s="99">
        <f t="shared" si="46"/>
        <v>5263838.6401800439</v>
      </c>
      <c r="O160" s="385">
        <v>3673.2178703510062</v>
      </c>
      <c r="P160" s="254">
        <v>814.82786047569209</v>
      </c>
      <c r="R160" s="77">
        <v>12</v>
      </c>
    </row>
    <row r="161" spans="1:18" ht="15.6" x14ac:dyDescent="0.3">
      <c r="A161" s="95">
        <v>936</v>
      </c>
      <c r="B161" s="87" t="s">
        <v>294</v>
      </c>
      <c r="C161" s="126">
        <v>6510</v>
      </c>
      <c r="D161" s="97">
        <v>2560287.4320665132</v>
      </c>
      <c r="E161" s="90">
        <f t="shared" si="41"/>
        <v>393.28531982588527</v>
      </c>
      <c r="F161" s="98">
        <v>450857</v>
      </c>
      <c r="G161" s="90">
        <f t="shared" si="42"/>
        <v>69.256067588325649</v>
      </c>
      <c r="H161" s="97">
        <v>1295511.7045532973</v>
      </c>
      <c r="I161" s="90">
        <f t="shared" si="43"/>
        <v>199.00333403276454</v>
      </c>
      <c r="J161" s="97">
        <v>1940653.1973266623</v>
      </c>
      <c r="K161" s="90">
        <f t="shared" si="44"/>
        <v>298.10340972759786</v>
      </c>
      <c r="L161" s="97">
        <v>983710.03453366912</v>
      </c>
      <c r="M161" s="90">
        <f t="shared" si="45"/>
        <v>151.10753218643151</v>
      </c>
      <c r="N161" s="99">
        <f t="shared" si="46"/>
        <v>7231979.0166113162</v>
      </c>
      <c r="O161" s="385">
        <v>4248.7249475250928</v>
      </c>
      <c r="P161" s="254">
        <v>1122.1267847127715</v>
      </c>
      <c r="R161" s="77">
        <v>6</v>
      </c>
    </row>
    <row r="162" spans="1:18" ht="15.6" x14ac:dyDescent="0.3">
      <c r="A162" s="95">
        <v>261</v>
      </c>
      <c r="B162" s="87" t="s">
        <v>97</v>
      </c>
      <c r="C162" s="126">
        <v>6436</v>
      </c>
      <c r="D162" s="97">
        <v>7977949.749574868</v>
      </c>
      <c r="E162" s="90">
        <f t="shared" si="41"/>
        <v>1239.5819996231926</v>
      </c>
      <c r="F162" s="98">
        <v>230848</v>
      </c>
      <c r="G162" s="90">
        <f t="shared" si="42"/>
        <v>35.868241143567431</v>
      </c>
      <c r="H162" s="97">
        <v>1118244.1057729432</v>
      </c>
      <c r="I162" s="90">
        <f t="shared" si="43"/>
        <v>173.74830729846849</v>
      </c>
      <c r="J162" s="97">
        <v>-1061266.8169639264</v>
      </c>
      <c r="K162" s="90">
        <f t="shared" si="44"/>
        <v>-164.89540350589286</v>
      </c>
      <c r="L162" s="97">
        <v>778668.95826943242</v>
      </c>
      <c r="M162" s="90">
        <f t="shared" si="45"/>
        <v>120.98647580320578</v>
      </c>
      <c r="N162" s="99">
        <f t="shared" si="46"/>
        <v>9045728.2997978758</v>
      </c>
      <c r="O162" s="385">
        <v>3954.2509284730882</v>
      </c>
      <c r="P162" s="254">
        <v>1403.7798316739152</v>
      </c>
      <c r="R162" s="77">
        <v>19</v>
      </c>
    </row>
    <row r="163" spans="1:18" ht="15.6" x14ac:dyDescent="0.3">
      <c r="A163" s="95">
        <v>288</v>
      </c>
      <c r="B163" s="87" t="s">
        <v>110</v>
      </c>
      <c r="C163" s="126">
        <v>6416</v>
      </c>
      <c r="D163" s="97">
        <v>6022240.743468605</v>
      </c>
      <c r="E163" s="90">
        <f t="shared" si="41"/>
        <v>938.62854480495719</v>
      </c>
      <c r="F163" s="98">
        <v>57710</v>
      </c>
      <c r="G163" s="90">
        <f t="shared" si="42"/>
        <v>8.9947007481296755</v>
      </c>
      <c r="H163" s="97">
        <v>1189317.8382074041</v>
      </c>
      <c r="I163" s="90">
        <f t="shared" si="43"/>
        <v>185.36749348619142</v>
      </c>
      <c r="J163" s="97">
        <v>-189123.85329400498</v>
      </c>
      <c r="K163" s="90">
        <f t="shared" si="44"/>
        <v>-29.476909802681575</v>
      </c>
      <c r="L163" s="97">
        <v>-400070.75938494684</v>
      </c>
      <c r="M163" s="90">
        <f t="shared" si="45"/>
        <v>-62.355168233314657</v>
      </c>
      <c r="N163" s="99">
        <f t="shared" si="46"/>
        <v>6681177.4828262944</v>
      </c>
      <c r="O163" s="385">
        <v>3017.3444491798723</v>
      </c>
      <c r="P163" s="254">
        <v>1052.8723455419354</v>
      </c>
      <c r="R163" s="77">
        <v>15</v>
      </c>
    </row>
    <row r="164" spans="1:18" ht="15.6" x14ac:dyDescent="0.3">
      <c r="A164" s="95">
        <v>635</v>
      </c>
      <c r="B164" s="87" t="s">
        <v>210</v>
      </c>
      <c r="C164" s="126">
        <v>6415</v>
      </c>
      <c r="D164" s="97">
        <v>3527638.7115859082</v>
      </c>
      <c r="E164" s="90">
        <f t="shared" si="41"/>
        <v>549.90470952235512</v>
      </c>
      <c r="F164" s="108">
        <v>-907509</v>
      </c>
      <c r="G164" s="90">
        <f t="shared" si="42"/>
        <v>-141.46671862821512</v>
      </c>
      <c r="H164" s="97">
        <v>1138458.4975363277</v>
      </c>
      <c r="I164" s="90">
        <f t="shared" si="43"/>
        <v>177.46819914829737</v>
      </c>
      <c r="J164" s="97">
        <v>-181064.71777115462</v>
      </c>
      <c r="K164" s="90">
        <f t="shared" si="44"/>
        <v>-28.225209317405241</v>
      </c>
      <c r="L164" s="97">
        <v>-175482.44308744321</v>
      </c>
      <c r="M164" s="90">
        <f t="shared" si="45"/>
        <v>-27.355018408019209</v>
      </c>
      <c r="N164" s="99">
        <f t="shared" si="46"/>
        <v>3402598.7292443626</v>
      </c>
      <c r="O164" s="385">
        <v>2856.6654384056556</v>
      </c>
      <c r="P164" s="254">
        <v>549.80437229363031</v>
      </c>
      <c r="R164" s="77">
        <v>6</v>
      </c>
    </row>
    <row r="165" spans="1:18" ht="15.6" x14ac:dyDescent="0.3">
      <c r="A165" s="95">
        <v>287</v>
      </c>
      <c r="B165" s="87" t="s">
        <v>109</v>
      </c>
      <c r="C165" s="126">
        <v>6404</v>
      </c>
      <c r="D165" s="97">
        <v>3279061.284639278</v>
      </c>
      <c r="E165" s="90">
        <f t="shared" si="41"/>
        <v>512.03330490931887</v>
      </c>
      <c r="F165" s="108">
        <v>-213840</v>
      </c>
      <c r="G165" s="90">
        <f t="shared" si="42"/>
        <v>-33.391630231105559</v>
      </c>
      <c r="H165" s="97">
        <v>1305498.8173351642</v>
      </c>
      <c r="I165" s="90">
        <f t="shared" si="43"/>
        <v>203.85677972129361</v>
      </c>
      <c r="J165" s="97">
        <v>2272207.6086624204</v>
      </c>
      <c r="K165" s="90">
        <f t="shared" si="44"/>
        <v>354.8106821771425</v>
      </c>
      <c r="L165" s="97">
        <v>1525258.600385457</v>
      </c>
      <c r="M165" s="90">
        <f t="shared" si="45"/>
        <v>238.17279831128312</v>
      </c>
      <c r="N165" s="99">
        <f t="shared" si="46"/>
        <v>8169223.6201588977</v>
      </c>
      <c r="O165" s="385">
        <v>3669.2024900000561</v>
      </c>
      <c r="P165" s="254">
        <v>1335.6652578111057</v>
      </c>
      <c r="R165" s="77">
        <v>15</v>
      </c>
    </row>
    <row r="166" spans="1:18" ht="15.6" x14ac:dyDescent="0.3">
      <c r="A166" s="95">
        <v>946</v>
      </c>
      <c r="B166" s="87" t="s">
        <v>295</v>
      </c>
      <c r="C166" s="126">
        <v>6388</v>
      </c>
      <c r="D166" s="97">
        <v>6505253.3758293679</v>
      </c>
      <c r="E166" s="90">
        <f t="shared" si="41"/>
        <v>1018.3552560784859</v>
      </c>
      <c r="F166" s="98">
        <v>461906</v>
      </c>
      <c r="G166" s="90">
        <f t="shared" si="42"/>
        <v>72.308390732623664</v>
      </c>
      <c r="H166" s="97">
        <v>1229937.1192211653</v>
      </c>
      <c r="I166" s="90">
        <f t="shared" si="43"/>
        <v>192.53868491251805</v>
      </c>
      <c r="J166" s="97">
        <v>945142.86664377537</v>
      </c>
      <c r="K166" s="90">
        <f t="shared" si="44"/>
        <v>147.95599039508068</v>
      </c>
      <c r="L166" s="97">
        <v>979390.79159031145</v>
      </c>
      <c r="M166" s="90">
        <f t="shared" si="45"/>
        <v>153.31728108802622</v>
      </c>
      <c r="N166" s="99">
        <f t="shared" si="46"/>
        <v>10123061.311606739</v>
      </c>
      <c r="O166" s="385">
        <v>3515.6988222238697</v>
      </c>
      <c r="P166" s="254">
        <v>1621.9208129750498</v>
      </c>
      <c r="R166" s="77">
        <v>15</v>
      </c>
    </row>
    <row r="167" spans="1:18" ht="15.6" x14ac:dyDescent="0.3">
      <c r="A167" s="95">
        <v>704</v>
      </c>
      <c r="B167" s="87" t="s">
        <v>227</v>
      </c>
      <c r="C167" s="126">
        <v>6354</v>
      </c>
      <c r="D167" s="97">
        <v>4446601.1193503989</v>
      </c>
      <c r="E167" s="90">
        <f t="shared" si="41"/>
        <v>699.81131875203005</v>
      </c>
      <c r="F167" s="108">
        <v>-1086292</v>
      </c>
      <c r="G167" s="90">
        <f t="shared" si="42"/>
        <v>-170.96191375511489</v>
      </c>
      <c r="H167" s="97">
        <v>767567.76551582967</v>
      </c>
      <c r="I167" s="90">
        <f t="shared" si="43"/>
        <v>120.80071852625585</v>
      </c>
      <c r="J167" s="97">
        <v>735458.17938424658</v>
      </c>
      <c r="K167" s="90">
        <f t="shared" si="44"/>
        <v>115.7472740611027</v>
      </c>
      <c r="L167" s="97">
        <v>179632.76263761011</v>
      </c>
      <c r="M167" s="90">
        <f t="shared" si="45"/>
        <v>28.270815649608139</v>
      </c>
      <c r="N167" s="99">
        <f t="shared" si="46"/>
        <v>5043733.2242856696</v>
      </c>
      <c r="O167" s="385">
        <v>1193.1150348722229</v>
      </c>
      <c r="P167" s="254">
        <v>811.74517262953816</v>
      </c>
      <c r="R167" s="77">
        <v>2</v>
      </c>
    </row>
    <row r="168" spans="1:18" ht="15.6" x14ac:dyDescent="0.3">
      <c r="A168" s="95">
        <v>581</v>
      </c>
      <c r="B168" s="87" t="s">
        <v>184</v>
      </c>
      <c r="C168" s="126">
        <v>6352</v>
      </c>
      <c r="D168" s="97">
        <v>3513694.8035634561</v>
      </c>
      <c r="E168" s="90">
        <f t="shared" si="41"/>
        <v>553.16353960381866</v>
      </c>
      <c r="F168" s="108">
        <v>-426525</v>
      </c>
      <c r="G168" s="90">
        <f t="shared" si="42"/>
        <v>-67.148142317380348</v>
      </c>
      <c r="H168" s="97">
        <v>1145502.3630867475</v>
      </c>
      <c r="I168" s="90">
        <f t="shared" si="43"/>
        <v>180.33727378569702</v>
      </c>
      <c r="J168" s="97">
        <v>865036.66287583194</v>
      </c>
      <c r="K168" s="90">
        <f t="shared" si="44"/>
        <v>136.18335372730351</v>
      </c>
      <c r="L168" s="97">
        <v>492932.93288683234</v>
      </c>
      <c r="M168" s="90">
        <f t="shared" si="45"/>
        <v>77.602791701327504</v>
      </c>
      <c r="N168" s="99">
        <f t="shared" si="46"/>
        <v>5591444.298437668</v>
      </c>
      <c r="O168" s="385">
        <v>3471.8430303392379</v>
      </c>
      <c r="P168" s="254">
        <v>891.28223589623246</v>
      </c>
      <c r="R168" s="77">
        <v>6</v>
      </c>
    </row>
    <row r="169" spans="1:18" ht="15.6" x14ac:dyDescent="0.3">
      <c r="A169" s="95">
        <v>755</v>
      </c>
      <c r="B169" s="87" t="s">
        <v>244</v>
      </c>
      <c r="C169" s="126">
        <v>6149</v>
      </c>
      <c r="D169" s="97">
        <v>3244628.1641141609</v>
      </c>
      <c r="E169" s="90">
        <f t="shared" si="41"/>
        <v>527.66761491529689</v>
      </c>
      <c r="F169" s="108">
        <v>-1455817</v>
      </c>
      <c r="G169" s="90">
        <f t="shared" si="42"/>
        <v>-236.7567084078712</v>
      </c>
      <c r="H169" s="97">
        <v>767837.2683082947</v>
      </c>
      <c r="I169" s="90">
        <f t="shared" si="43"/>
        <v>124.87189271561144</v>
      </c>
      <c r="J169" s="97">
        <v>1026586.9628705436</v>
      </c>
      <c r="K169" s="90">
        <f t="shared" si="44"/>
        <v>166.95185605310516</v>
      </c>
      <c r="L169" s="97">
        <v>1134744.0384933434</v>
      </c>
      <c r="M169" s="90">
        <f t="shared" si="45"/>
        <v>184.54123247574296</v>
      </c>
      <c r="N169" s="99">
        <f t="shared" si="46"/>
        <v>4718562.1684416188</v>
      </c>
      <c r="O169" s="385">
        <v>1020.7578700757254</v>
      </c>
      <c r="P169" s="254">
        <v>755.72766852924747</v>
      </c>
      <c r="R169" s="77">
        <v>1</v>
      </c>
    </row>
    <row r="170" spans="1:18" ht="15.6" x14ac:dyDescent="0.3">
      <c r="A170" s="95">
        <v>931</v>
      </c>
      <c r="B170" s="87" t="s">
        <v>291</v>
      </c>
      <c r="C170" s="126">
        <v>6097</v>
      </c>
      <c r="D170" s="97">
        <v>2582396.1896213042</v>
      </c>
      <c r="E170" s="90">
        <f t="shared" si="41"/>
        <v>423.55194187654655</v>
      </c>
      <c r="F170" s="108">
        <v>-30828</v>
      </c>
      <c r="G170" s="90">
        <f t="shared" si="42"/>
        <v>-5.0562571756601606</v>
      </c>
      <c r="H170" s="97">
        <v>1222170.8041844685</v>
      </c>
      <c r="I170" s="90">
        <f t="shared" si="43"/>
        <v>200.45445369599287</v>
      </c>
      <c r="J170" s="97">
        <v>3098652.3231029557</v>
      </c>
      <c r="K170" s="90">
        <f t="shared" si="44"/>
        <v>508.22573775675835</v>
      </c>
      <c r="L170" s="97">
        <v>2191295.1236798372</v>
      </c>
      <c r="M170" s="90">
        <f t="shared" si="45"/>
        <v>359.40546558632724</v>
      </c>
      <c r="N170" s="99">
        <f t="shared" si="46"/>
        <v>9064813.6164647192</v>
      </c>
      <c r="O170" s="385">
        <v>4526.2292185180968</v>
      </c>
      <c r="P170" s="254">
        <v>1495.7422405426546</v>
      </c>
      <c r="R170" s="77">
        <v>13</v>
      </c>
    </row>
    <row r="171" spans="1:18" ht="15.6" x14ac:dyDescent="0.3">
      <c r="A171" s="95">
        <v>834</v>
      </c>
      <c r="B171" s="87" t="s">
        <v>261</v>
      </c>
      <c r="C171" s="126">
        <v>6016</v>
      </c>
      <c r="D171" s="97">
        <v>2752098.4774671555</v>
      </c>
      <c r="E171" s="90">
        <f t="shared" si="41"/>
        <v>457.46317777047136</v>
      </c>
      <c r="F171" s="108">
        <v>-1430316</v>
      </c>
      <c r="G171" s="90">
        <f t="shared" si="42"/>
        <v>-237.75199468085106</v>
      </c>
      <c r="H171" s="97">
        <v>1009876.0296218926</v>
      </c>
      <c r="I171" s="90">
        <f t="shared" si="43"/>
        <v>167.8650315195965</v>
      </c>
      <c r="J171" s="97">
        <v>1295399.5961393712</v>
      </c>
      <c r="K171" s="90">
        <f t="shared" si="44"/>
        <v>215.32573074125185</v>
      </c>
      <c r="L171" s="97">
        <v>881844.36921594886</v>
      </c>
      <c r="M171" s="90">
        <f t="shared" si="45"/>
        <v>146.58317307445958</v>
      </c>
      <c r="N171" s="99">
        <f t="shared" si="46"/>
        <v>4509505.3743897174</v>
      </c>
      <c r="O171" s="385">
        <v>2335.023618717787</v>
      </c>
      <c r="P171" s="254">
        <v>749.18026470152392</v>
      </c>
      <c r="R171" s="77">
        <v>5</v>
      </c>
    </row>
    <row r="172" spans="1:18" ht="27.6" x14ac:dyDescent="0.3">
      <c r="A172" s="95"/>
      <c r="B172" s="87"/>
      <c r="C172" s="126"/>
      <c r="D172" s="97"/>
      <c r="E172" s="90"/>
      <c r="F172" s="108"/>
      <c r="G172" s="90"/>
      <c r="H172" s="97"/>
      <c r="I172" s="90"/>
      <c r="J172" s="97"/>
      <c r="K172" s="90"/>
      <c r="L172" s="97"/>
      <c r="M172" s="90"/>
      <c r="N172" s="99"/>
      <c r="O172" s="394" t="s">
        <v>721</v>
      </c>
      <c r="P172" s="395" t="s">
        <v>720</v>
      </c>
      <c r="R172" s="77"/>
    </row>
    <row r="173" spans="1:18" ht="15.6" x14ac:dyDescent="0.3">
      <c r="A173" s="95">
        <v>178</v>
      </c>
      <c r="B173" s="87" t="s">
        <v>64</v>
      </c>
      <c r="C173" s="126">
        <v>5932</v>
      </c>
      <c r="D173" s="97">
        <v>2385846.7419098723</v>
      </c>
      <c r="E173" s="90">
        <f t="shared" ref="E173:E209" si="47">D173/C173</f>
        <v>402.19938332937835</v>
      </c>
      <c r="F173" s="108">
        <v>-606861</v>
      </c>
      <c r="G173" s="90">
        <f t="shared" ref="G173:G209" si="48">F173/C173</f>
        <v>-102.30293324342549</v>
      </c>
      <c r="H173" s="97">
        <v>1257670.7294800817</v>
      </c>
      <c r="I173" s="90">
        <f t="shared" ref="I173:I209" si="49">H173/C173</f>
        <v>212.0146206136348</v>
      </c>
      <c r="J173" s="97">
        <v>1630213.21195507</v>
      </c>
      <c r="K173" s="90">
        <f t="shared" ref="K173:K209" si="50">J173/C173</f>
        <v>274.81679230530511</v>
      </c>
      <c r="L173" s="97">
        <v>927837.68984241481</v>
      </c>
      <c r="M173" s="90">
        <f t="shared" ref="M173:M209" si="51">L173/C173</f>
        <v>156.4122875661522</v>
      </c>
      <c r="N173" s="99">
        <f t="shared" ref="N173:N209" si="52">SUM(D173:L173)</f>
        <v>5595494.1010504449</v>
      </c>
      <c r="O173" s="385">
        <v>4026.1101992550271</v>
      </c>
      <c r="P173" s="254">
        <v>947.49669136672935</v>
      </c>
      <c r="R173" s="77">
        <v>10</v>
      </c>
    </row>
    <row r="174" spans="1:18" ht="15.6" x14ac:dyDescent="0.3">
      <c r="A174" s="95">
        <v>507</v>
      </c>
      <c r="B174" s="87" t="s">
        <v>165</v>
      </c>
      <c r="C174" s="126">
        <v>5676</v>
      </c>
      <c r="D174" s="97">
        <v>833924.3764420998</v>
      </c>
      <c r="E174" s="90">
        <f t="shared" si="47"/>
        <v>146.92113749860815</v>
      </c>
      <c r="F174" s="108">
        <v>-244622</v>
      </c>
      <c r="G174" s="90">
        <f t="shared" si="48"/>
        <v>-43.097603946441154</v>
      </c>
      <c r="H174" s="97">
        <v>1048421.4826250207</v>
      </c>
      <c r="I174" s="90">
        <f t="shared" si="49"/>
        <v>184.71132533915093</v>
      </c>
      <c r="J174" s="97">
        <v>157590.60050978223</v>
      </c>
      <c r="K174" s="90">
        <f t="shared" si="50"/>
        <v>27.764376411166708</v>
      </c>
      <c r="L174" s="97">
        <v>502838.04578195175</v>
      </c>
      <c r="M174" s="90">
        <f t="shared" si="51"/>
        <v>88.590212435157113</v>
      </c>
      <c r="N174" s="99">
        <f t="shared" si="52"/>
        <v>2298468.8045941568</v>
      </c>
      <c r="O174" s="385">
        <v>3570.0583274029123</v>
      </c>
      <c r="P174" s="254">
        <v>448.47700940078482</v>
      </c>
      <c r="R174" s="77">
        <v>10</v>
      </c>
    </row>
    <row r="175" spans="1:18" ht="15.6" x14ac:dyDescent="0.3">
      <c r="A175" s="95">
        <v>440</v>
      </c>
      <c r="B175" s="87" t="s">
        <v>146</v>
      </c>
      <c r="C175" s="126">
        <v>5534</v>
      </c>
      <c r="D175" s="97">
        <v>12408482.536849203</v>
      </c>
      <c r="E175" s="90">
        <f t="shared" si="47"/>
        <v>2242.2266962141675</v>
      </c>
      <c r="F175" s="108">
        <v>-1313604</v>
      </c>
      <c r="G175" s="90">
        <f t="shared" si="48"/>
        <v>-237.36971449222986</v>
      </c>
      <c r="H175" s="97">
        <v>698478.05815824727</v>
      </c>
      <c r="I175" s="90">
        <f t="shared" si="49"/>
        <v>126.21576764695469</v>
      </c>
      <c r="J175" s="97">
        <v>-928259.39989953476</v>
      </c>
      <c r="K175" s="90">
        <f t="shared" si="50"/>
        <v>-167.73751353442984</v>
      </c>
      <c r="L175" s="97">
        <v>-1123602.0771663128</v>
      </c>
      <c r="M175" s="90">
        <f t="shared" si="51"/>
        <v>-203.03615416810857</v>
      </c>
      <c r="N175" s="99">
        <f t="shared" si="52"/>
        <v>9743458.4531774335</v>
      </c>
      <c r="O175" s="385">
        <v>2968.2606496448188</v>
      </c>
      <c r="P175" s="254">
        <v>1772.7504730649803</v>
      </c>
      <c r="R175" s="77">
        <v>15</v>
      </c>
    </row>
    <row r="176" spans="1:18" ht="15.6" x14ac:dyDescent="0.3">
      <c r="A176" s="95">
        <v>989</v>
      </c>
      <c r="B176" s="87" t="s">
        <v>300</v>
      </c>
      <c r="C176" s="126">
        <v>5522</v>
      </c>
      <c r="D176" s="97">
        <v>2885098.4565242375</v>
      </c>
      <c r="E176" s="90">
        <f t="shared" si="47"/>
        <v>522.47346188414303</v>
      </c>
      <c r="F176" s="108">
        <v>-332486</v>
      </c>
      <c r="G176" s="90">
        <f t="shared" si="48"/>
        <v>-60.211155378486055</v>
      </c>
      <c r="H176" s="97">
        <v>1059405.0826402633</v>
      </c>
      <c r="I176" s="90">
        <f t="shared" si="49"/>
        <v>191.85169913804114</v>
      </c>
      <c r="J176" s="97">
        <v>126303.37396176708</v>
      </c>
      <c r="K176" s="90">
        <f t="shared" si="50"/>
        <v>22.872758776125874</v>
      </c>
      <c r="L176" s="97">
        <v>149127.43198766364</v>
      </c>
      <c r="M176" s="90">
        <f t="shared" si="51"/>
        <v>27.00605432590794</v>
      </c>
      <c r="N176" s="99">
        <f t="shared" si="52"/>
        <v>3888125.3318783515</v>
      </c>
      <c r="O176" s="385">
        <v>3620.5335889781741</v>
      </c>
      <c r="P176" s="254">
        <v>694.28112008582605</v>
      </c>
      <c r="R176" s="77">
        <v>14</v>
      </c>
    </row>
    <row r="177" spans="1:18" ht="15.6" x14ac:dyDescent="0.3">
      <c r="A177" s="95">
        <v>475</v>
      </c>
      <c r="B177" s="87" t="s">
        <v>150</v>
      </c>
      <c r="C177" s="126">
        <v>5451</v>
      </c>
      <c r="D177" s="97">
        <v>6686826.0078390902</v>
      </c>
      <c r="E177" s="90">
        <f t="shared" si="47"/>
        <v>1226.7154664903853</v>
      </c>
      <c r="F177" s="108">
        <v>-202568</v>
      </c>
      <c r="G177" s="90">
        <f t="shared" si="48"/>
        <v>-37.161621720785178</v>
      </c>
      <c r="H177" s="97">
        <v>1025580.7399374796</v>
      </c>
      <c r="I177" s="90">
        <f t="shared" si="49"/>
        <v>188.14543018482473</v>
      </c>
      <c r="J177" s="97">
        <v>-796729.29321276769</v>
      </c>
      <c r="K177" s="90">
        <f t="shared" si="50"/>
        <v>-146.16204241657817</v>
      </c>
      <c r="L177" s="97">
        <v>-646874.32352257986</v>
      </c>
      <c r="M177" s="90">
        <f t="shared" si="51"/>
        <v>-118.67076197442302</v>
      </c>
      <c r="N177" s="99">
        <f t="shared" si="52"/>
        <v>6067466.66827376</v>
      </c>
      <c r="O177" s="385">
        <v>3528.5552909953158</v>
      </c>
      <c r="P177" s="254">
        <v>1152.9514091068102</v>
      </c>
      <c r="R177" s="77">
        <v>15</v>
      </c>
    </row>
    <row r="178" spans="1:18" ht="15.6" x14ac:dyDescent="0.3">
      <c r="A178" s="95">
        <v>217</v>
      </c>
      <c r="B178" s="87" t="s">
        <v>77</v>
      </c>
      <c r="C178" s="126">
        <v>5426</v>
      </c>
      <c r="D178" s="97">
        <v>5337472.8141263444</v>
      </c>
      <c r="E178" s="90">
        <f t="shared" si="47"/>
        <v>983.68463216482576</v>
      </c>
      <c r="F178" s="98">
        <v>40548</v>
      </c>
      <c r="G178" s="90">
        <f t="shared" si="48"/>
        <v>7.4729082196830081</v>
      </c>
      <c r="H178" s="97">
        <v>941606.69798312383</v>
      </c>
      <c r="I178" s="90">
        <f t="shared" si="49"/>
        <v>173.53606671270251</v>
      </c>
      <c r="J178" s="97">
        <v>-190847.92843718082</v>
      </c>
      <c r="K178" s="90">
        <f t="shared" si="50"/>
        <v>-35.172858171246006</v>
      </c>
      <c r="L178" s="97">
        <v>-509057.91495896928</v>
      </c>
      <c r="M178" s="90">
        <f t="shared" si="51"/>
        <v>-93.818266671391314</v>
      </c>
      <c r="N178" s="99">
        <f t="shared" si="52"/>
        <v>5620851.1894622436</v>
      </c>
      <c r="O178" s="385">
        <v>3150.7889150113892</v>
      </c>
      <c r="P178" s="254">
        <v>1035.7131715284404</v>
      </c>
      <c r="R178" s="77">
        <v>16</v>
      </c>
    </row>
    <row r="179" spans="1:18" ht="15.6" x14ac:dyDescent="0.3">
      <c r="A179" s="95">
        <v>149</v>
      </c>
      <c r="B179" s="87" t="s">
        <v>53</v>
      </c>
      <c r="C179" s="126">
        <v>5321</v>
      </c>
      <c r="D179" s="97">
        <v>2333044.2971651005</v>
      </c>
      <c r="E179" s="90">
        <f t="shared" si="47"/>
        <v>438.45974387616997</v>
      </c>
      <c r="F179" s="108">
        <v>-1048754</v>
      </c>
      <c r="G179" s="90">
        <f t="shared" si="48"/>
        <v>-197.09716218755872</v>
      </c>
      <c r="H179" s="97">
        <v>740261.61778198206</v>
      </c>
      <c r="I179" s="90">
        <f t="shared" si="49"/>
        <v>139.12077011501259</v>
      </c>
      <c r="J179" s="97">
        <v>871724.77839235682</v>
      </c>
      <c r="K179" s="90">
        <f t="shared" si="50"/>
        <v>163.8272464559964</v>
      </c>
      <c r="L179" s="97">
        <v>600982.92651467014</v>
      </c>
      <c r="M179" s="90">
        <f t="shared" si="51"/>
        <v>112.94548515592372</v>
      </c>
      <c r="N179" s="99">
        <f t="shared" si="52"/>
        <v>3497803.9304523687</v>
      </c>
      <c r="O179" s="385">
        <v>1533.9609874942157</v>
      </c>
      <c r="P179" s="254">
        <v>644.80522831311964</v>
      </c>
      <c r="R179" s="77">
        <v>1</v>
      </c>
    </row>
    <row r="180" spans="1:18" ht="15.6" x14ac:dyDescent="0.3">
      <c r="A180" s="95">
        <v>213</v>
      </c>
      <c r="B180" s="87" t="s">
        <v>74</v>
      </c>
      <c r="C180" s="126">
        <v>5312</v>
      </c>
      <c r="D180" s="97">
        <v>1443834.940032335</v>
      </c>
      <c r="E180" s="90">
        <f t="shared" si="47"/>
        <v>271.80627636150882</v>
      </c>
      <c r="F180" s="108">
        <v>-474492</v>
      </c>
      <c r="G180" s="90">
        <f t="shared" si="48"/>
        <v>-89.32454819277109</v>
      </c>
      <c r="H180" s="97">
        <v>1037115.9872648804</v>
      </c>
      <c r="I180" s="90">
        <f t="shared" si="49"/>
        <v>195.24020844594887</v>
      </c>
      <c r="J180" s="97">
        <v>445976.75840987358</v>
      </c>
      <c r="K180" s="90">
        <f t="shared" si="50"/>
        <v>83.956468074147892</v>
      </c>
      <c r="L180" s="97">
        <v>500111.24560117972</v>
      </c>
      <c r="M180" s="90">
        <f t="shared" si="51"/>
        <v>94.147448343595585</v>
      </c>
      <c r="N180" s="99">
        <f t="shared" si="52"/>
        <v>2953008.6097129574</v>
      </c>
      <c r="O180" s="385">
        <v>3700.5831351932757</v>
      </c>
      <c r="P180" s="254">
        <v>555.72551417700834</v>
      </c>
      <c r="R180" s="77">
        <v>10</v>
      </c>
    </row>
    <row r="181" spans="1:18" ht="15.6" x14ac:dyDescent="0.3">
      <c r="A181" s="95">
        <v>531</v>
      </c>
      <c r="B181" s="87" t="s">
        <v>168</v>
      </c>
      <c r="C181" s="126">
        <v>5256</v>
      </c>
      <c r="D181" s="97">
        <v>2925471.3483715486</v>
      </c>
      <c r="E181" s="90">
        <f t="shared" si="47"/>
        <v>556.59652746795064</v>
      </c>
      <c r="F181" s="108">
        <v>-253137</v>
      </c>
      <c r="G181" s="90">
        <f t="shared" si="48"/>
        <v>-48.161529680365298</v>
      </c>
      <c r="H181" s="97">
        <v>812061.46950293635</v>
      </c>
      <c r="I181" s="90">
        <f t="shared" si="49"/>
        <v>154.5018016558098</v>
      </c>
      <c r="J181" s="97">
        <v>98572.727680860451</v>
      </c>
      <c r="K181" s="90">
        <f t="shared" si="50"/>
        <v>18.75432414019415</v>
      </c>
      <c r="L181" s="97">
        <v>-197019.20191434943</v>
      </c>
      <c r="M181" s="90">
        <f t="shared" si="51"/>
        <v>-37.484627457068001</v>
      </c>
      <c r="N181" s="99">
        <f t="shared" si="52"/>
        <v>3386631.034764579</v>
      </c>
      <c r="O181" s="385">
        <v>2559.2372894518762</v>
      </c>
      <c r="P181" s="254">
        <v>657.85394665924571</v>
      </c>
      <c r="R181" s="77">
        <v>4</v>
      </c>
    </row>
    <row r="182" spans="1:18" ht="15.6" x14ac:dyDescent="0.3">
      <c r="A182" s="95">
        <v>791</v>
      </c>
      <c r="B182" s="87" t="s">
        <v>257</v>
      </c>
      <c r="C182" s="126">
        <v>5203</v>
      </c>
      <c r="D182" s="97">
        <v>5701454.3387584398</v>
      </c>
      <c r="E182" s="90">
        <f t="shared" si="47"/>
        <v>1095.8013336072343</v>
      </c>
      <c r="F182" s="108">
        <v>-298442</v>
      </c>
      <c r="G182" s="90">
        <f t="shared" si="48"/>
        <v>-57.359600230636168</v>
      </c>
      <c r="H182" s="97">
        <v>1137247.8220956125</v>
      </c>
      <c r="I182" s="90">
        <f t="shared" si="49"/>
        <v>218.57540305508601</v>
      </c>
      <c r="J182" s="97">
        <v>1113934.0084176224</v>
      </c>
      <c r="K182" s="90">
        <f t="shared" si="50"/>
        <v>214.0945624481304</v>
      </c>
      <c r="L182" s="97">
        <v>301210.5924602708</v>
      </c>
      <c r="M182" s="90">
        <f t="shared" si="51"/>
        <v>57.89171486839723</v>
      </c>
      <c r="N182" s="99">
        <f t="shared" si="52"/>
        <v>7956875.8734308248</v>
      </c>
      <c r="O182" s="385">
        <v>4796.8945477992047</v>
      </c>
      <c r="P182" s="254">
        <v>1565.7414494968184</v>
      </c>
      <c r="R182" s="77">
        <v>17</v>
      </c>
    </row>
    <row r="183" spans="1:18" ht="15.6" x14ac:dyDescent="0.3">
      <c r="A183" s="95">
        <v>624</v>
      </c>
      <c r="B183" s="87" t="s">
        <v>205</v>
      </c>
      <c r="C183" s="126">
        <v>5125</v>
      </c>
      <c r="D183" s="97">
        <v>2699118.7407385041</v>
      </c>
      <c r="E183" s="90">
        <f t="shared" si="47"/>
        <v>526.65731526604964</v>
      </c>
      <c r="F183" s="108">
        <v>-835501</v>
      </c>
      <c r="G183" s="90">
        <f t="shared" si="48"/>
        <v>-163.02458536585365</v>
      </c>
      <c r="H183" s="97">
        <v>639358.94383104797</v>
      </c>
      <c r="I183" s="90">
        <f t="shared" si="49"/>
        <v>124.75296464996057</v>
      </c>
      <c r="J183" s="97">
        <v>1072308.7215875685</v>
      </c>
      <c r="K183" s="90">
        <f t="shared" si="50"/>
        <v>209.23097006586704</v>
      </c>
      <c r="L183" s="97">
        <v>1152969.1661855704</v>
      </c>
      <c r="M183" s="90">
        <f t="shared" si="51"/>
        <v>224.96959340206251</v>
      </c>
      <c r="N183" s="99">
        <f t="shared" si="52"/>
        <v>4728952.1890073065</v>
      </c>
      <c r="O183" s="385">
        <v>2016.7380011887724</v>
      </c>
      <c r="P183" s="254">
        <v>921.25220923759844</v>
      </c>
      <c r="R183" s="77">
        <v>8</v>
      </c>
    </row>
    <row r="184" spans="1:18" ht="15.6" x14ac:dyDescent="0.3">
      <c r="A184" s="95">
        <v>611</v>
      </c>
      <c r="B184" s="87" t="s">
        <v>198</v>
      </c>
      <c r="C184" s="126">
        <v>5070</v>
      </c>
      <c r="D184" s="97">
        <v>3917681.2015806776</v>
      </c>
      <c r="E184" s="90">
        <f t="shared" si="47"/>
        <v>772.71818571611004</v>
      </c>
      <c r="F184" s="108">
        <v>-1249686</v>
      </c>
      <c r="G184" s="90">
        <f t="shared" si="48"/>
        <v>-246.48639053254439</v>
      </c>
      <c r="H184" s="97">
        <v>649599.47780332551</v>
      </c>
      <c r="I184" s="90">
        <f t="shared" si="49"/>
        <v>128.12612974424567</v>
      </c>
      <c r="J184" s="97">
        <v>405146.79652881576</v>
      </c>
      <c r="K184" s="90">
        <f t="shared" si="50"/>
        <v>79.91061075519049</v>
      </c>
      <c r="L184" s="97">
        <v>206270.78246899784</v>
      </c>
      <c r="M184" s="90">
        <f t="shared" si="51"/>
        <v>40.684572479092274</v>
      </c>
      <c r="N184" s="99">
        <f t="shared" si="52"/>
        <v>3929746.5269174995</v>
      </c>
      <c r="O184" s="385">
        <v>1237.7216102484097</v>
      </c>
      <c r="P184" s="254">
        <v>767.41523833960878</v>
      </c>
      <c r="R184" s="77">
        <v>1</v>
      </c>
    </row>
    <row r="185" spans="1:18" ht="15.6" x14ac:dyDescent="0.3">
      <c r="A185" s="95">
        <v>169</v>
      </c>
      <c r="B185" s="87" t="s">
        <v>59</v>
      </c>
      <c r="C185" s="126">
        <v>5061</v>
      </c>
      <c r="D185" s="97">
        <v>2000109.4305884496</v>
      </c>
      <c r="E185" s="90">
        <f t="shared" si="47"/>
        <v>395.20044074065396</v>
      </c>
      <c r="F185" s="108">
        <v>-1323456</v>
      </c>
      <c r="G185" s="90">
        <f t="shared" si="48"/>
        <v>-261.50088915234141</v>
      </c>
      <c r="H185" s="97">
        <v>820425.68280817405</v>
      </c>
      <c r="I185" s="90">
        <f t="shared" si="49"/>
        <v>162.10742596486347</v>
      </c>
      <c r="J185" s="97">
        <v>629925.25328623399</v>
      </c>
      <c r="K185" s="90">
        <f t="shared" si="50"/>
        <v>124.46655864181663</v>
      </c>
      <c r="L185" s="97">
        <v>520089.68789621594</v>
      </c>
      <c r="M185" s="90">
        <f t="shared" si="51"/>
        <v>102.76421416641296</v>
      </c>
      <c r="N185" s="99">
        <f t="shared" si="52"/>
        <v>2647514.3281152686</v>
      </c>
      <c r="O185" s="385">
        <v>2007.9681960078087</v>
      </c>
      <c r="P185" s="254">
        <v>529.36693431714559</v>
      </c>
      <c r="R185" s="77">
        <v>5</v>
      </c>
    </row>
    <row r="186" spans="1:18" ht="15.6" x14ac:dyDescent="0.3">
      <c r="A186" s="95">
        <v>748</v>
      </c>
      <c r="B186" s="87" t="s">
        <v>240</v>
      </c>
      <c r="C186" s="126">
        <v>5034</v>
      </c>
      <c r="D186" s="97">
        <v>6804453.7140390249</v>
      </c>
      <c r="E186" s="90">
        <f t="shared" si="47"/>
        <v>1351.6991883271801</v>
      </c>
      <c r="F186" s="108">
        <v>-41219</v>
      </c>
      <c r="G186" s="90">
        <f t="shared" si="48"/>
        <v>-8.1881207787048069</v>
      </c>
      <c r="H186" s="97">
        <v>877325.24716377817</v>
      </c>
      <c r="I186" s="90">
        <f t="shared" si="49"/>
        <v>174.27994580130675</v>
      </c>
      <c r="J186" s="97">
        <v>371055.89809247572</v>
      </c>
      <c r="K186" s="90">
        <f t="shared" si="50"/>
        <v>73.709951945267321</v>
      </c>
      <c r="L186" s="97">
        <v>-109261.90255546893</v>
      </c>
      <c r="M186" s="90">
        <f t="shared" si="51"/>
        <v>-21.704787953013295</v>
      </c>
      <c r="N186" s="99">
        <f t="shared" si="52"/>
        <v>7903945.4577051057</v>
      </c>
      <c r="O186" s="385">
        <v>3943.2265468316027</v>
      </c>
      <c r="P186" s="254">
        <v>1595.2755178267403</v>
      </c>
      <c r="R186" s="77">
        <v>17</v>
      </c>
    </row>
    <row r="187" spans="1:18" ht="15.6" x14ac:dyDescent="0.3">
      <c r="A187" s="95">
        <v>626</v>
      </c>
      <c r="B187" s="87" t="s">
        <v>207</v>
      </c>
      <c r="C187" s="126">
        <v>5033</v>
      </c>
      <c r="D187" s="97">
        <v>1973125.8073739107</v>
      </c>
      <c r="E187" s="90">
        <f t="shared" si="47"/>
        <v>392.03771257180819</v>
      </c>
      <c r="F187" s="108">
        <v>-329573</v>
      </c>
      <c r="G187" s="90">
        <f t="shared" si="48"/>
        <v>-65.482416054043313</v>
      </c>
      <c r="H187" s="97">
        <v>897696.8655556445</v>
      </c>
      <c r="I187" s="90">
        <f t="shared" si="49"/>
        <v>178.36218270527408</v>
      </c>
      <c r="J187" s="97">
        <v>-435699.88770963531</v>
      </c>
      <c r="K187" s="90">
        <f t="shared" si="50"/>
        <v>-86.568624619438765</v>
      </c>
      <c r="L187" s="97">
        <v>-425485.40478657681</v>
      </c>
      <c r="M187" s="90">
        <f t="shared" si="51"/>
        <v>-84.539122747183953</v>
      </c>
      <c r="N187" s="99">
        <f t="shared" si="52"/>
        <v>1680482.7292879468</v>
      </c>
      <c r="O187" s="385">
        <v>4065.8299347501343</v>
      </c>
      <c r="P187" s="254">
        <v>340.69290292734814</v>
      </c>
      <c r="R187" s="77">
        <v>17</v>
      </c>
    </row>
    <row r="188" spans="1:18" ht="15.6" x14ac:dyDescent="0.3">
      <c r="A188" s="95">
        <v>846</v>
      </c>
      <c r="B188" s="87" t="s">
        <v>265</v>
      </c>
      <c r="C188" s="126">
        <v>4994</v>
      </c>
      <c r="D188" s="97">
        <v>3456795.4372946755</v>
      </c>
      <c r="E188" s="90">
        <f t="shared" si="47"/>
        <v>692.18971511707559</v>
      </c>
      <c r="F188" s="108">
        <v>-392807</v>
      </c>
      <c r="G188" s="90">
        <f t="shared" si="48"/>
        <v>-78.655786944333201</v>
      </c>
      <c r="H188" s="97">
        <v>1043020.8051574999</v>
      </c>
      <c r="I188" s="90">
        <f t="shared" si="49"/>
        <v>208.85478677563071</v>
      </c>
      <c r="J188" s="97">
        <v>305279.56950981566</v>
      </c>
      <c r="K188" s="90">
        <f t="shared" si="50"/>
        <v>61.129269024792883</v>
      </c>
      <c r="L188" s="97">
        <v>-225278.85256536084</v>
      </c>
      <c r="M188" s="90">
        <f t="shared" si="51"/>
        <v>-45.109902395947302</v>
      </c>
      <c r="N188" s="99">
        <f t="shared" si="52"/>
        <v>4187893.4773806031</v>
      </c>
      <c r="O188" s="385">
        <v>4162.6476956233892</v>
      </c>
      <c r="P188" s="254">
        <v>826.61573075623335</v>
      </c>
      <c r="R188" s="77">
        <v>14</v>
      </c>
    </row>
    <row r="189" spans="1:18" ht="15.6" x14ac:dyDescent="0.3">
      <c r="A189" s="95">
        <v>700</v>
      </c>
      <c r="B189" s="87" t="s">
        <v>225</v>
      </c>
      <c r="C189" s="126">
        <v>4922</v>
      </c>
      <c r="D189" s="97">
        <v>431943.57091453363</v>
      </c>
      <c r="E189" s="90">
        <f t="shared" si="47"/>
        <v>87.757734846512321</v>
      </c>
      <c r="F189" s="108">
        <v>-1096778</v>
      </c>
      <c r="G189" s="90">
        <f t="shared" si="48"/>
        <v>-222.83177570093457</v>
      </c>
      <c r="H189" s="97">
        <v>752137.4258441031</v>
      </c>
      <c r="I189" s="90">
        <f t="shared" si="49"/>
        <v>152.81134210566907</v>
      </c>
      <c r="J189" s="97">
        <v>665456.92356818356</v>
      </c>
      <c r="K189" s="90">
        <f t="shared" si="50"/>
        <v>135.20051271194302</v>
      </c>
      <c r="L189" s="97">
        <v>723967.45600372169</v>
      </c>
      <c r="M189" s="90">
        <f t="shared" si="51"/>
        <v>147.08806501497799</v>
      </c>
      <c r="N189" s="99">
        <f t="shared" si="52"/>
        <v>1476880.3141445052</v>
      </c>
      <c r="O189" s="385">
        <v>2471.0104289978058</v>
      </c>
      <c r="P189" s="254">
        <v>319.49459088389716</v>
      </c>
      <c r="R189" s="77">
        <v>9</v>
      </c>
    </row>
    <row r="190" spans="1:18" ht="15.6" x14ac:dyDescent="0.3">
      <c r="A190" s="95">
        <v>18</v>
      </c>
      <c r="B190" s="87" t="s">
        <v>13</v>
      </c>
      <c r="C190" s="126">
        <v>4878</v>
      </c>
      <c r="D190" s="97">
        <v>3532311.5143249026</v>
      </c>
      <c r="E190" s="90">
        <f t="shared" si="47"/>
        <v>724.13110174762255</v>
      </c>
      <c r="F190" s="108">
        <v>-287017</v>
      </c>
      <c r="G190" s="90">
        <f t="shared" si="48"/>
        <v>-58.839073390733908</v>
      </c>
      <c r="H190" s="97">
        <v>710791.73040938657</v>
      </c>
      <c r="I190" s="90">
        <f t="shared" si="49"/>
        <v>145.71376187154297</v>
      </c>
      <c r="J190" s="97">
        <v>-807159.5020604179</v>
      </c>
      <c r="K190" s="90">
        <f t="shared" si="50"/>
        <v>-165.46935261591182</v>
      </c>
      <c r="L190" s="97">
        <v>-546577.34915985889</v>
      </c>
      <c r="M190" s="90">
        <f t="shared" si="51"/>
        <v>-112.04947707254179</v>
      </c>
      <c r="N190" s="99">
        <f t="shared" si="52"/>
        <v>2602994.9299516249</v>
      </c>
      <c r="O190" s="385">
        <v>1738.0619565687089</v>
      </c>
      <c r="P190" s="254">
        <v>567.24710814145385</v>
      </c>
      <c r="R190" s="77">
        <v>1</v>
      </c>
    </row>
    <row r="191" spans="1:18" ht="15.6" x14ac:dyDescent="0.3">
      <c r="A191" s="95">
        <v>746</v>
      </c>
      <c r="B191" s="87" t="s">
        <v>238</v>
      </c>
      <c r="C191" s="126">
        <v>4834</v>
      </c>
      <c r="D191" s="97">
        <v>7717658.4203916304</v>
      </c>
      <c r="E191" s="90">
        <f t="shared" si="47"/>
        <v>1596.5367026048057</v>
      </c>
      <c r="F191" s="98">
        <v>164030</v>
      </c>
      <c r="G191" s="90">
        <f t="shared" si="48"/>
        <v>33.932561026065372</v>
      </c>
      <c r="H191" s="97">
        <v>824593.78674960579</v>
      </c>
      <c r="I191" s="90">
        <f t="shared" si="49"/>
        <v>170.58208248854072</v>
      </c>
      <c r="J191" s="97">
        <v>-10334.870270398706</v>
      </c>
      <c r="K191" s="90">
        <f t="shared" si="50"/>
        <v>-2.1379541312368029</v>
      </c>
      <c r="L191" s="97">
        <v>-502650.74859330372</v>
      </c>
      <c r="M191" s="90">
        <f t="shared" si="51"/>
        <v>-103.9823642104476</v>
      </c>
      <c r="N191" s="99">
        <f t="shared" si="52"/>
        <v>8195095.5016695214</v>
      </c>
      <c r="O191" s="385">
        <v>4341.0133384239898</v>
      </c>
      <c r="P191" s="254">
        <v>1713.4556450718935</v>
      </c>
      <c r="R191" s="77">
        <v>17</v>
      </c>
    </row>
    <row r="192" spans="1:18" ht="15.6" x14ac:dyDescent="0.3">
      <c r="A192" s="95">
        <v>77</v>
      </c>
      <c r="B192" s="87" t="s">
        <v>28</v>
      </c>
      <c r="C192" s="126">
        <v>4782</v>
      </c>
      <c r="D192" s="97">
        <v>3545488.1484097</v>
      </c>
      <c r="E192" s="90">
        <f t="shared" si="47"/>
        <v>741.42370313879132</v>
      </c>
      <c r="F192" s="98">
        <v>40083</v>
      </c>
      <c r="G192" s="90">
        <f t="shared" si="48"/>
        <v>8.3820577164366377</v>
      </c>
      <c r="H192" s="97">
        <v>970434.7028561905</v>
      </c>
      <c r="I192" s="90">
        <f t="shared" si="49"/>
        <v>202.93490231204319</v>
      </c>
      <c r="J192" s="97">
        <v>262348.52674092905</v>
      </c>
      <c r="K192" s="90">
        <f t="shared" si="50"/>
        <v>54.861674349838779</v>
      </c>
      <c r="L192" s="97">
        <v>199591.01288138499</v>
      </c>
      <c r="M192" s="90">
        <f t="shared" si="51"/>
        <v>41.737978436090543</v>
      </c>
      <c r="N192" s="99">
        <f t="shared" si="52"/>
        <v>5018952.9932257216</v>
      </c>
      <c r="O192" s="385">
        <v>4174.9287559419463</v>
      </c>
      <c r="P192" s="254">
        <v>1093.8158492028867</v>
      </c>
      <c r="R192" s="77">
        <v>13</v>
      </c>
    </row>
    <row r="193" spans="1:18" ht="15.6" x14ac:dyDescent="0.3">
      <c r="A193" s="95">
        <v>146</v>
      </c>
      <c r="B193" s="87" t="s">
        <v>51</v>
      </c>
      <c r="C193" s="126">
        <v>4749</v>
      </c>
      <c r="D193" s="97">
        <v>2640651.1708753444</v>
      </c>
      <c r="E193" s="90">
        <f t="shared" si="47"/>
        <v>556.04362410514727</v>
      </c>
      <c r="F193" s="108">
        <v>-231026</v>
      </c>
      <c r="G193" s="90">
        <f t="shared" si="48"/>
        <v>-48.647294167193095</v>
      </c>
      <c r="H193" s="97">
        <v>963588.98964841338</v>
      </c>
      <c r="I193" s="90">
        <f t="shared" si="49"/>
        <v>202.90355646418476</v>
      </c>
      <c r="J193" s="97">
        <v>2299789.9373779665</v>
      </c>
      <c r="K193" s="90">
        <f t="shared" si="50"/>
        <v>484.26825381721761</v>
      </c>
      <c r="L193" s="97">
        <v>1321689.3403647384</v>
      </c>
      <c r="M193" s="90">
        <f t="shared" si="51"/>
        <v>278.30897880916791</v>
      </c>
      <c r="N193" s="99">
        <f t="shared" si="52"/>
        <v>6995888.0064066816</v>
      </c>
      <c r="O193" s="385">
        <v>4914.7851647819825</v>
      </c>
      <c r="P193" s="254">
        <v>1511.3820674387161</v>
      </c>
      <c r="R193" s="77">
        <v>12</v>
      </c>
    </row>
    <row r="194" spans="1:18" ht="15.6" x14ac:dyDescent="0.3">
      <c r="A194" s="95">
        <v>538</v>
      </c>
      <c r="B194" s="87" t="s">
        <v>171</v>
      </c>
      <c r="C194" s="126">
        <v>4693</v>
      </c>
      <c r="D194" s="97">
        <v>4081451.3091634898</v>
      </c>
      <c r="E194" s="90">
        <f t="shared" si="47"/>
        <v>869.68917732015552</v>
      </c>
      <c r="F194" s="98">
        <v>674348</v>
      </c>
      <c r="G194" s="90">
        <f t="shared" si="48"/>
        <v>143.69230769230768</v>
      </c>
      <c r="H194" s="97">
        <v>701246.55237616855</v>
      </c>
      <c r="I194" s="90">
        <f t="shared" si="49"/>
        <v>149.42394041682687</v>
      </c>
      <c r="J194" s="97">
        <v>323826.13754941407</v>
      </c>
      <c r="K194" s="90">
        <f t="shared" si="50"/>
        <v>69.001947059325389</v>
      </c>
      <c r="L194" s="97">
        <v>9160.2995773151742</v>
      </c>
      <c r="M194" s="90">
        <f t="shared" si="51"/>
        <v>1.9519070056073247</v>
      </c>
      <c r="N194" s="99">
        <f t="shared" si="52"/>
        <v>5791264.1060388759</v>
      </c>
      <c r="O194" s="385">
        <v>2333.1357836994198</v>
      </c>
      <c r="P194" s="254">
        <v>1241.3245895304469</v>
      </c>
      <c r="R194" s="77">
        <v>2</v>
      </c>
    </row>
    <row r="195" spans="1:18" ht="15.6" x14ac:dyDescent="0.3">
      <c r="A195" s="95">
        <v>171</v>
      </c>
      <c r="B195" s="87" t="s">
        <v>60</v>
      </c>
      <c r="C195" s="126">
        <v>4689</v>
      </c>
      <c r="D195" s="97">
        <v>1754929.6374935976</v>
      </c>
      <c r="E195" s="90">
        <f t="shared" si="47"/>
        <v>374.26522446014025</v>
      </c>
      <c r="F195" s="108">
        <v>-138932</v>
      </c>
      <c r="G195" s="90">
        <f t="shared" si="48"/>
        <v>-29.629345276178288</v>
      </c>
      <c r="H195" s="97">
        <v>861741.25631486811</v>
      </c>
      <c r="I195" s="90">
        <f t="shared" si="49"/>
        <v>183.77932529641035</v>
      </c>
      <c r="J195" s="97">
        <v>907290.64280596713</v>
      </c>
      <c r="K195" s="90">
        <f t="shared" si="50"/>
        <v>193.49341923778357</v>
      </c>
      <c r="L195" s="97">
        <v>464258.70100740244</v>
      </c>
      <c r="M195" s="90">
        <f t="shared" si="51"/>
        <v>99.010172959565466</v>
      </c>
      <c r="N195" s="99">
        <f t="shared" si="52"/>
        <v>3850010.1462455536</v>
      </c>
      <c r="O195" s="385">
        <v>2916.7441457541167</v>
      </c>
      <c r="P195" s="254">
        <v>821.61468066151315</v>
      </c>
      <c r="R195" s="77">
        <v>11</v>
      </c>
    </row>
    <row r="196" spans="1:18" ht="15.6" x14ac:dyDescent="0.3">
      <c r="A196" s="95">
        <v>580</v>
      </c>
      <c r="B196" s="87" t="s">
        <v>183</v>
      </c>
      <c r="C196" s="126">
        <v>4655</v>
      </c>
      <c r="D196" s="97">
        <v>1474830.5547064096</v>
      </c>
      <c r="E196" s="90">
        <f t="shared" si="47"/>
        <v>316.82718683274106</v>
      </c>
      <c r="F196" s="108">
        <v>-233986</v>
      </c>
      <c r="G196" s="90">
        <f t="shared" si="48"/>
        <v>-50.265520945220196</v>
      </c>
      <c r="H196" s="97">
        <v>946421.21676676394</v>
      </c>
      <c r="I196" s="90">
        <f t="shared" si="49"/>
        <v>203.31282852132415</v>
      </c>
      <c r="J196" s="97">
        <v>-90023.145456283091</v>
      </c>
      <c r="K196" s="90">
        <f t="shared" si="50"/>
        <v>-19.339021580297121</v>
      </c>
      <c r="L196" s="97">
        <v>198552.16048116839</v>
      </c>
      <c r="M196" s="90">
        <f t="shared" si="51"/>
        <v>42.653525345041544</v>
      </c>
      <c r="N196" s="99">
        <f t="shared" si="52"/>
        <v>2296245.3219708875</v>
      </c>
      <c r="O196" s="385">
        <v>3973.6504651406517</v>
      </c>
      <c r="P196" s="254">
        <v>492.75870816284834</v>
      </c>
      <c r="R196" s="77">
        <v>9</v>
      </c>
    </row>
    <row r="197" spans="1:18" ht="15.6" x14ac:dyDescent="0.3">
      <c r="A197" s="95">
        <v>887</v>
      </c>
      <c r="B197" s="87" t="s">
        <v>276</v>
      </c>
      <c r="C197" s="126">
        <v>4644</v>
      </c>
      <c r="D197" s="97">
        <v>2410208.1438662284</v>
      </c>
      <c r="E197" s="90">
        <f t="shared" si="47"/>
        <v>518.99400169384762</v>
      </c>
      <c r="F197" s="108">
        <v>-306521</v>
      </c>
      <c r="G197" s="90">
        <f t="shared" si="48"/>
        <v>-66.003660637381572</v>
      </c>
      <c r="H197" s="97">
        <v>939894.69158959296</v>
      </c>
      <c r="I197" s="90">
        <f t="shared" si="49"/>
        <v>202.38903780998987</v>
      </c>
      <c r="J197" s="97">
        <v>-444219.17246407847</v>
      </c>
      <c r="K197" s="90">
        <f t="shared" si="50"/>
        <v>-95.654429901825679</v>
      </c>
      <c r="L197" s="97">
        <v>-204352.56188068396</v>
      </c>
      <c r="M197" s="90">
        <f t="shared" si="51"/>
        <v>-44.003566296443573</v>
      </c>
      <c r="N197" s="99">
        <f t="shared" si="52"/>
        <v>2395569.8260600236</v>
      </c>
      <c r="O197" s="385">
        <v>3465.05761045699</v>
      </c>
      <c r="P197" s="254">
        <v>519.89343262512034</v>
      </c>
      <c r="R197" s="77">
        <v>6</v>
      </c>
    </row>
    <row r="198" spans="1:18" ht="15.6" x14ac:dyDescent="0.3">
      <c r="A198" s="95">
        <v>831</v>
      </c>
      <c r="B198" s="87" t="s">
        <v>258</v>
      </c>
      <c r="C198" s="126">
        <v>4628</v>
      </c>
      <c r="D198" s="97">
        <v>2534681.9052712736</v>
      </c>
      <c r="E198" s="90">
        <f t="shared" si="47"/>
        <v>547.68407633346442</v>
      </c>
      <c r="F198" s="108">
        <v>-1039972</v>
      </c>
      <c r="G198" s="90">
        <f t="shared" si="48"/>
        <v>-224.71305099394988</v>
      </c>
      <c r="H198" s="97">
        <v>623756.19952136558</v>
      </c>
      <c r="I198" s="90">
        <f t="shared" si="49"/>
        <v>134.77878122760708</v>
      </c>
      <c r="J198" s="97">
        <v>-67129.926378949662</v>
      </c>
      <c r="K198" s="90">
        <f t="shared" si="50"/>
        <v>-14.505169917664144</v>
      </c>
      <c r="L198" s="97">
        <v>174626.20751405062</v>
      </c>
      <c r="M198" s="90">
        <f t="shared" si="51"/>
        <v>37.732542678057612</v>
      </c>
      <c r="N198" s="99">
        <f t="shared" si="52"/>
        <v>2226405.6305643902</v>
      </c>
      <c r="O198" s="385">
        <v>1519.2437881948892</v>
      </c>
      <c r="P198" s="254">
        <v>465.70557172163785</v>
      </c>
      <c r="R198" s="77">
        <v>9</v>
      </c>
    </row>
    <row r="199" spans="1:18" ht="15.6" x14ac:dyDescent="0.3">
      <c r="A199" s="95">
        <v>441</v>
      </c>
      <c r="B199" s="87" t="s">
        <v>147</v>
      </c>
      <c r="C199" s="126">
        <v>4543</v>
      </c>
      <c r="D199" s="97">
        <v>1024585.366789962</v>
      </c>
      <c r="E199" s="90">
        <f t="shared" si="47"/>
        <v>225.5305672000797</v>
      </c>
      <c r="F199" s="108">
        <v>-563926</v>
      </c>
      <c r="G199" s="90">
        <f t="shared" si="48"/>
        <v>-124.13075060532688</v>
      </c>
      <c r="H199" s="97">
        <v>825037.30738236359</v>
      </c>
      <c r="I199" s="90">
        <f t="shared" si="49"/>
        <v>181.60627501262681</v>
      </c>
      <c r="J199" s="97">
        <v>-278201.14604651387</v>
      </c>
      <c r="K199" s="90">
        <f t="shared" si="50"/>
        <v>-61.237320283185973</v>
      </c>
      <c r="L199" s="97">
        <v>95003.266209834881</v>
      </c>
      <c r="M199" s="90">
        <f t="shared" si="51"/>
        <v>20.912011052131824</v>
      </c>
      <c r="N199" s="99">
        <f t="shared" si="52"/>
        <v>1102720.5631069709</v>
      </c>
      <c r="O199" s="385">
        <v>2996.3021179206507</v>
      </c>
      <c r="P199" s="254">
        <v>244.98278545798956</v>
      </c>
      <c r="R199" s="77">
        <v>9</v>
      </c>
    </row>
    <row r="200" spans="1:18" ht="15.6" x14ac:dyDescent="0.3">
      <c r="A200" s="95">
        <v>176</v>
      </c>
      <c r="B200" s="87" t="s">
        <v>62</v>
      </c>
      <c r="C200" s="126">
        <v>4527</v>
      </c>
      <c r="D200" s="97">
        <v>3434054.3918665545</v>
      </c>
      <c r="E200" s="90">
        <f t="shared" si="47"/>
        <v>758.57176758704543</v>
      </c>
      <c r="F200" s="108">
        <v>-91580</v>
      </c>
      <c r="G200" s="90">
        <f t="shared" si="48"/>
        <v>-20.229732714822177</v>
      </c>
      <c r="H200" s="97">
        <v>929111.21178531088</v>
      </c>
      <c r="I200" s="90">
        <f t="shared" si="49"/>
        <v>205.23773178381066</v>
      </c>
      <c r="J200" s="97">
        <v>-624612.91319402924</v>
      </c>
      <c r="K200" s="90">
        <f t="shared" si="50"/>
        <v>-137.97501948178248</v>
      </c>
      <c r="L200" s="97">
        <v>-519872.9725872415</v>
      </c>
      <c r="M200" s="90">
        <f t="shared" si="51"/>
        <v>-114.83829745686802</v>
      </c>
      <c r="N200" s="99">
        <f t="shared" si="52"/>
        <v>3127905.3226177692</v>
      </c>
      <c r="O200" s="385">
        <v>4867.9072625297385</v>
      </c>
      <c r="P200" s="254">
        <v>688.12054735378729</v>
      </c>
      <c r="R200" s="77">
        <v>12</v>
      </c>
    </row>
    <row r="201" spans="1:18" ht="15.6" x14ac:dyDescent="0.3">
      <c r="A201" s="95">
        <v>152</v>
      </c>
      <c r="B201" s="87" t="s">
        <v>55</v>
      </c>
      <c r="C201" s="126">
        <v>4471</v>
      </c>
      <c r="D201" s="97">
        <v>3624114.7558825375</v>
      </c>
      <c r="E201" s="90">
        <f t="shared" si="47"/>
        <v>810.58258910367647</v>
      </c>
      <c r="F201" s="98">
        <v>107780</v>
      </c>
      <c r="G201" s="90">
        <f t="shared" si="48"/>
        <v>24.106463878326995</v>
      </c>
      <c r="H201" s="97">
        <v>841038.12877833401</v>
      </c>
      <c r="I201" s="90">
        <f t="shared" si="49"/>
        <v>188.10962397189309</v>
      </c>
      <c r="J201" s="97">
        <v>1032365.372928998</v>
      </c>
      <c r="K201" s="90">
        <f t="shared" si="50"/>
        <v>230.90256607671617</v>
      </c>
      <c r="L201" s="97">
        <v>321892.84891217656</v>
      </c>
      <c r="M201" s="90">
        <f t="shared" si="51"/>
        <v>71.995716598563305</v>
      </c>
      <c r="N201" s="99">
        <f t="shared" si="52"/>
        <v>5928444.8077450767</v>
      </c>
      <c r="O201" s="385">
        <v>3316.5996084415015</v>
      </c>
      <c r="P201" s="254">
        <v>1320.1995317606902</v>
      </c>
      <c r="R201" s="77">
        <v>14</v>
      </c>
    </row>
    <row r="202" spans="1:18" ht="15.6" x14ac:dyDescent="0.3">
      <c r="A202" s="95">
        <v>922</v>
      </c>
      <c r="B202" s="87" t="s">
        <v>287</v>
      </c>
      <c r="C202" s="126">
        <v>4367</v>
      </c>
      <c r="D202" s="97">
        <v>3953507.4838747755</v>
      </c>
      <c r="E202" s="90">
        <f t="shared" si="47"/>
        <v>905.31428529305595</v>
      </c>
      <c r="F202" s="108">
        <v>-940657</v>
      </c>
      <c r="G202" s="90">
        <f t="shared" si="48"/>
        <v>-215.4011907487978</v>
      </c>
      <c r="H202" s="97">
        <v>636939.5066247615</v>
      </c>
      <c r="I202" s="90">
        <f t="shared" si="49"/>
        <v>145.85287534343061</v>
      </c>
      <c r="J202" s="97">
        <v>-1038573.4898536068</v>
      </c>
      <c r="K202" s="90">
        <f t="shared" si="50"/>
        <v>-237.82310278305627</v>
      </c>
      <c r="L202" s="97">
        <v>-813418.45471239544</v>
      </c>
      <c r="M202" s="90">
        <f t="shared" si="51"/>
        <v>-186.26481674201864</v>
      </c>
      <c r="N202" s="99">
        <f t="shared" si="52"/>
        <v>1798395.9888006398</v>
      </c>
      <c r="O202" s="385">
        <v>1768.3856466719637</v>
      </c>
      <c r="P202" s="254">
        <v>396.012833966919</v>
      </c>
      <c r="R202" s="77">
        <v>6</v>
      </c>
    </row>
    <row r="203" spans="1:18" ht="15.6" x14ac:dyDescent="0.3">
      <c r="A203" s="95">
        <v>316</v>
      </c>
      <c r="B203" s="87" t="s">
        <v>120</v>
      </c>
      <c r="C203" s="126">
        <v>4326</v>
      </c>
      <c r="D203" s="97">
        <v>1920662.9171935786</v>
      </c>
      <c r="E203" s="90">
        <f t="shared" si="47"/>
        <v>443.98125686398026</v>
      </c>
      <c r="F203" s="108">
        <v>-1059425</v>
      </c>
      <c r="G203" s="90">
        <f t="shared" si="48"/>
        <v>-244.89713361072583</v>
      </c>
      <c r="H203" s="97">
        <v>742106.39006465743</v>
      </c>
      <c r="I203" s="90">
        <f t="shared" si="49"/>
        <v>171.54562877130314</v>
      </c>
      <c r="J203" s="97">
        <v>-941542.66399721976</v>
      </c>
      <c r="K203" s="90">
        <f t="shared" si="50"/>
        <v>-217.64740268081826</v>
      </c>
      <c r="L203" s="97">
        <v>-670458.46773036628</v>
      </c>
      <c r="M203" s="90">
        <f t="shared" si="51"/>
        <v>-154.98346457012627</v>
      </c>
      <c r="N203" s="99">
        <f t="shared" si="52"/>
        <v>-8503.8421200060984</v>
      </c>
      <c r="O203" s="385">
        <v>2125.4307004335928</v>
      </c>
      <c r="P203" s="254">
        <v>-12.009668162124321</v>
      </c>
      <c r="R203" s="77">
        <v>7</v>
      </c>
    </row>
    <row r="204" spans="1:18" ht="15.6" x14ac:dyDescent="0.3">
      <c r="A204" s="95">
        <v>595</v>
      </c>
      <c r="B204" s="87" t="s">
        <v>190</v>
      </c>
      <c r="C204" s="126">
        <v>4321</v>
      </c>
      <c r="D204" s="97">
        <v>3580670.3119226587</v>
      </c>
      <c r="E204" s="90">
        <f t="shared" si="47"/>
        <v>828.66704742482261</v>
      </c>
      <c r="F204" s="98">
        <v>888</v>
      </c>
      <c r="G204" s="90">
        <f t="shared" si="48"/>
        <v>0.20550798426290209</v>
      </c>
      <c r="H204" s="97">
        <v>885669.0596942408</v>
      </c>
      <c r="I204" s="90">
        <f t="shared" si="49"/>
        <v>204.96853961912538</v>
      </c>
      <c r="J204" s="97">
        <v>782995.95002958796</v>
      </c>
      <c r="K204" s="90">
        <f t="shared" si="50"/>
        <v>181.20711641508632</v>
      </c>
      <c r="L204" s="97">
        <v>261895.41159787012</v>
      </c>
      <c r="M204" s="90">
        <f t="shared" si="51"/>
        <v>60.60990779862766</v>
      </c>
      <c r="N204" s="99">
        <f t="shared" si="52"/>
        <v>5513333.7814558009</v>
      </c>
      <c r="O204" s="385">
        <v>5278.6253327147815</v>
      </c>
      <c r="P204" s="254">
        <v>1274.0584895265815</v>
      </c>
      <c r="R204" s="77">
        <v>11</v>
      </c>
    </row>
    <row r="205" spans="1:18" ht="15.6" x14ac:dyDescent="0.3">
      <c r="A205" s="95">
        <v>848</v>
      </c>
      <c r="B205" s="87" t="s">
        <v>266</v>
      </c>
      <c r="C205" s="126">
        <v>4307</v>
      </c>
      <c r="D205" s="97">
        <v>3346843.3963261107</v>
      </c>
      <c r="E205" s="90">
        <f t="shared" si="47"/>
        <v>777.07067479129569</v>
      </c>
      <c r="F205" s="98">
        <v>487818</v>
      </c>
      <c r="G205" s="90">
        <f t="shared" si="48"/>
        <v>113.26166705363362</v>
      </c>
      <c r="H205" s="97">
        <v>884399.06388457492</v>
      </c>
      <c r="I205" s="90">
        <f t="shared" si="49"/>
        <v>205.33992660426628</v>
      </c>
      <c r="J205" s="97">
        <v>440408.34552226064</v>
      </c>
      <c r="K205" s="90">
        <f t="shared" si="50"/>
        <v>102.25408533138162</v>
      </c>
      <c r="L205" s="97">
        <v>504418.69520533021</v>
      </c>
      <c r="M205" s="90">
        <f t="shared" si="51"/>
        <v>117.11601931862786</v>
      </c>
      <c r="N205" s="99">
        <f t="shared" si="52"/>
        <v>5665085.4272920564</v>
      </c>
      <c r="O205" s="385">
        <v>4368.3305356851679</v>
      </c>
      <c r="P205" s="254">
        <v>1328.8503600971153</v>
      </c>
      <c r="R205" s="77">
        <v>12</v>
      </c>
    </row>
    <row r="206" spans="1:18" ht="15.6" x14ac:dyDescent="0.3">
      <c r="A206" s="95">
        <v>172</v>
      </c>
      <c r="B206" s="87" t="s">
        <v>61</v>
      </c>
      <c r="C206" s="126">
        <v>4297</v>
      </c>
      <c r="D206" s="97">
        <v>1678347.2251499891</v>
      </c>
      <c r="E206" s="90">
        <f t="shared" si="47"/>
        <v>390.58580990225488</v>
      </c>
      <c r="F206" s="98">
        <v>23278</v>
      </c>
      <c r="G206" s="90">
        <f t="shared" si="48"/>
        <v>5.4172678612985807</v>
      </c>
      <c r="H206" s="97">
        <v>865373.8552133115</v>
      </c>
      <c r="I206" s="90">
        <f t="shared" si="49"/>
        <v>201.39023858815719</v>
      </c>
      <c r="J206" s="97">
        <v>-781368.57199292944</v>
      </c>
      <c r="K206" s="90">
        <f t="shared" si="50"/>
        <v>-181.84048684964614</v>
      </c>
      <c r="L206" s="97">
        <v>-677862.2067300264</v>
      </c>
      <c r="M206" s="90">
        <f t="shared" si="51"/>
        <v>-157.7524334954681</v>
      </c>
      <c r="N206" s="99">
        <f t="shared" si="52"/>
        <v>1108183.8544698469</v>
      </c>
      <c r="O206" s="385">
        <v>3997.0614521095072</v>
      </c>
      <c r="P206" s="254">
        <v>270.71917655116238</v>
      </c>
      <c r="R206" s="77">
        <v>13</v>
      </c>
    </row>
    <row r="207" spans="1:18" ht="15.6" x14ac:dyDescent="0.3">
      <c r="A207" s="95">
        <v>236</v>
      </c>
      <c r="B207" s="87" t="s">
        <v>86</v>
      </c>
      <c r="C207" s="126">
        <v>4228</v>
      </c>
      <c r="D207" s="97">
        <v>4079440.3888632767</v>
      </c>
      <c r="E207" s="90">
        <f t="shared" si="47"/>
        <v>964.86291127324421</v>
      </c>
      <c r="F207" s="98">
        <v>777203</v>
      </c>
      <c r="G207" s="90">
        <f t="shared" si="48"/>
        <v>183.8228476821192</v>
      </c>
      <c r="H207" s="97">
        <v>782427.70042935293</v>
      </c>
      <c r="I207" s="90">
        <f t="shared" si="49"/>
        <v>185.05858572122821</v>
      </c>
      <c r="J207" s="97">
        <v>383149.98211214674</v>
      </c>
      <c r="K207" s="90">
        <f t="shared" si="50"/>
        <v>90.622039288587217</v>
      </c>
      <c r="L207" s="97">
        <v>-53884.036587676506</v>
      </c>
      <c r="M207" s="90">
        <f t="shared" si="51"/>
        <v>-12.744568729346383</v>
      </c>
      <c r="N207" s="99">
        <f t="shared" si="52"/>
        <v>5969761.4012010638</v>
      </c>
      <c r="O207" s="385">
        <v>3333.5199863024291</v>
      </c>
      <c r="P207" s="254">
        <v>1415.0704907325212</v>
      </c>
      <c r="R207" s="77">
        <v>16</v>
      </c>
    </row>
    <row r="208" spans="1:18" ht="15.6" x14ac:dyDescent="0.3">
      <c r="A208" s="95">
        <v>702</v>
      </c>
      <c r="B208" s="87" t="s">
        <v>226</v>
      </c>
      <c r="C208" s="126">
        <v>4215</v>
      </c>
      <c r="D208" s="97">
        <v>1083360.2806440257</v>
      </c>
      <c r="E208" s="90">
        <f t="shared" si="47"/>
        <v>257.02497761424098</v>
      </c>
      <c r="F208" s="108">
        <v>-968162</v>
      </c>
      <c r="G208" s="90">
        <f t="shared" si="48"/>
        <v>-229.69442467378411</v>
      </c>
      <c r="H208" s="97">
        <v>827158.69729926134</v>
      </c>
      <c r="I208" s="90">
        <f t="shared" si="49"/>
        <v>196.24168381951634</v>
      </c>
      <c r="J208" s="97">
        <v>877341.44346547942</v>
      </c>
      <c r="K208" s="90">
        <f t="shared" si="50"/>
        <v>208.14743617211849</v>
      </c>
      <c r="L208" s="97">
        <v>447031.73241468932</v>
      </c>
      <c r="M208" s="90">
        <f t="shared" si="51"/>
        <v>106.05735051356805</v>
      </c>
      <c r="N208" s="99">
        <f t="shared" si="52"/>
        <v>2267161.8734963876</v>
      </c>
      <c r="O208" s="385">
        <v>3488.5927444314202</v>
      </c>
      <c r="P208" s="254">
        <v>551.05484076475818</v>
      </c>
      <c r="R208" s="77">
        <v>6</v>
      </c>
    </row>
    <row r="209" spans="1:18" ht="15.6" x14ac:dyDescent="0.3">
      <c r="A209" s="95">
        <v>607</v>
      </c>
      <c r="B209" s="87" t="s">
        <v>195</v>
      </c>
      <c r="C209" s="126">
        <v>4201</v>
      </c>
      <c r="D209" s="97">
        <v>2828104.1162792523</v>
      </c>
      <c r="E209" s="90">
        <f t="shared" si="47"/>
        <v>673.19783772417338</v>
      </c>
      <c r="F209" s="108">
        <v>-488651</v>
      </c>
      <c r="G209" s="90">
        <f t="shared" si="48"/>
        <v>-116.31778148059986</v>
      </c>
      <c r="H209" s="97">
        <v>866664.79152936931</v>
      </c>
      <c r="I209" s="90">
        <f t="shared" si="49"/>
        <v>206.29964092581989</v>
      </c>
      <c r="J209" s="97">
        <v>814462.69973785558</v>
      </c>
      <c r="K209" s="90">
        <f t="shared" si="50"/>
        <v>193.87353004947764</v>
      </c>
      <c r="L209" s="97">
        <v>756450.96838037472</v>
      </c>
      <c r="M209" s="90">
        <f t="shared" si="51"/>
        <v>180.06450092367882</v>
      </c>
      <c r="N209" s="99">
        <f t="shared" si="52"/>
        <v>4777988.6291540712</v>
      </c>
      <c r="O209" s="385">
        <v>3977.5645391263506</v>
      </c>
      <c r="P209" s="254">
        <v>1113.95990857578</v>
      </c>
      <c r="R209" s="77">
        <v>12</v>
      </c>
    </row>
    <row r="210" spans="1:18" ht="27.6" x14ac:dyDescent="0.3">
      <c r="A210" s="95"/>
      <c r="B210" s="87"/>
      <c r="C210" s="126"/>
      <c r="D210" s="97"/>
      <c r="E210" s="90"/>
      <c r="F210" s="108"/>
      <c r="G210" s="90"/>
      <c r="H210" s="97"/>
      <c r="I210" s="90"/>
      <c r="J210" s="97"/>
      <c r="K210" s="90"/>
      <c r="L210" s="97"/>
      <c r="M210" s="90"/>
      <c r="N210" s="99"/>
      <c r="O210" s="394" t="s">
        <v>721</v>
      </c>
      <c r="P210" s="395" t="s">
        <v>720</v>
      </c>
      <c r="R210" s="77"/>
    </row>
    <row r="211" spans="1:18" ht="15.6" x14ac:dyDescent="0.3">
      <c r="A211" s="95">
        <v>19</v>
      </c>
      <c r="B211" s="87" t="s">
        <v>14</v>
      </c>
      <c r="C211" s="126">
        <v>3959</v>
      </c>
      <c r="D211" s="97">
        <v>3310135.7685372117</v>
      </c>
      <c r="E211" s="90">
        <f t="shared" ref="E211:E236" si="53">D211/C211</f>
        <v>836.10400821854296</v>
      </c>
      <c r="F211" s="108">
        <v>-18544</v>
      </c>
      <c r="G211" s="90">
        <f t="shared" ref="G211:G236" si="54">F211/C211</f>
        <v>-4.6840111139176557</v>
      </c>
      <c r="H211" s="97">
        <v>593208.39480432775</v>
      </c>
      <c r="I211" s="90">
        <f t="shared" ref="I211:I236" si="55">H211/C211</f>
        <v>149.83793756108304</v>
      </c>
      <c r="J211" s="97">
        <v>135748.86033097931</v>
      </c>
      <c r="K211" s="90">
        <f t="shared" ref="K211:K236" si="56">J211/C211</f>
        <v>34.288673991154155</v>
      </c>
      <c r="L211" s="97">
        <v>-178855.25669670288</v>
      </c>
      <c r="M211" s="90">
        <f t="shared" ref="M211:M236" si="57">L211/C211</f>
        <v>-45.176877165118185</v>
      </c>
      <c r="N211" s="99">
        <f t="shared" ref="N211:N236" si="58">SUM(D211:L211)</f>
        <v>3842709.313584473</v>
      </c>
      <c r="O211" s="385">
        <v>2017.5934770902272</v>
      </c>
      <c r="P211" s="254">
        <v>956.30911012271179</v>
      </c>
      <c r="R211" s="77">
        <v>2</v>
      </c>
    </row>
    <row r="212" spans="1:18" ht="15.6" x14ac:dyDescent="0.3">
      <c r="A212" s="95">
        <v>601</v>
      </c>
      <c r="B212" s="87" t="s">
        <v>193</v>
      </c>
      <c r="C212" s="126">
        <v>3931</v>
      </c>
      <c r="D212" s="97">
        <v>3380492.0612664949</v>
      </c>
      <c r="E212" s="90">
        <f t="shared" si="53"/>
        <v>859.95727836848005</v>
      </c>
      <c r="F212" s="98">
        <v>394191</v>
      </c>
      <c r="G212" s="90">
        <f t="shared" si="54"/>
        <v>100.27753752225897</v>
      </c>
      <c r="H212" s="97">
        <v>800903.48012665054</v>
      </c>
      <c r="I212" s="90">
        <f t="shared" si="55"/>
        <v>203.74039179004083</v>
      </c>
      <c r="J212" s="97">
        <v>1470644.4666104612</v>
      </c>
      <c r="K212" s="90">
        <f t="shared" si="56"/>
        <v>374.1145933885681</v>
      </c>
      <c r="L212" s="97">
        <v>943677.06132598873</v>
      </c>
      <c r="M212" s="90">
        <f t="shared" si="57"/>
        <v>240.06030560315153</v>
      </c>
      <c r="N212" s="99">
        <f t="shared" si="58"/>
        <v>6991446.1591306645</v>
      </c>
      <c r="O212" s="385">
        <v>4890.6447131843133</v>
      </c>
      <c r="P212" s="254">
        <v>1784.6764358508256</v>
      </c>
      <c r="R212" s="77">
        <v>13</v>
      </c>
    </row>
    <row r="213" spans="1:18" ht="15.6" x14ac:dyDescent="0.3">
      <c r="A213" s="95">
        <v>273</v>
      </c>
      <c r="B213" s="87" t="s">
        <v>102</v>
      </c>
      <c r="C213" s="126">
        <v>3925</v>
      </c>
      <c r="D213" s="97">
        <v>3966131.7980314959</v>
      </c>
      <c r="E213" s="90">
        <f t="shared" si="53"/>
        <v>1010.4794389889162</v>
      </c>
      <c r="F213" s="108">
        <v>-204351</v>
      </c>
      <c r="G213" s="90">
        <f t="shared" si="54"/>
        <v>-52.063949044585989</v>
      </c>
      <c r="H213" s="97">
        <v>702687.52199913608</v>
      </c>
      <c r="I213" s="90">
        <f t="shared" si="55"/>
        <v>179.02866802525759</v>
      </c>
      <c r="J213" s="97">
        <v>-271085.70433999196</v>
      </c>
      <c r="K213" s="90">
        <f t="shared" si="56"/>
        <v>-69.066421487896037</v>
      </c>
      <c r="L213" s="97">
        <v>1324284.430696487</v>
      </c>
      <c r="M213" s="90">
        <f t="shared" si="57"/>
        <v>337.39730718381833</v>
      </c>
      <c r="N213" s="99">
        <f t="shared" si="58"/>
        <v>5518735.4241236076</v>
      </c>
      <c r="O213" s="385">
        <v>4413.7590933571828</v>
      </c>
      <c r="P213" s="254">
        <v>1401.6879099075481</v>
      </c>
      <c r="R213" s="77">
        <v>19</v>
      </c>
    </row>
    <row r="214" spans="1:18" ht="15.6" x14ac:dyDescent="0.3">
      <c r="A214" s="95">
        <v>832</v>
      </c>
      <c r="B214" s="87" t="s">
        <v>259</v>
      </c>
      <c r="C214" s="126">
        <v>3916</v>
      </c>
      <c r="D214" s="97">
        <v>5077699.8324663658</v>
      </c>
      <c r="E214" s="90">
        <f t="shared" si="53"/>
        <v>1296.6547069628105</v>
      </c>
      <c r="F214" s="108">
        <v>-120261</v>
      </c>
      <c r="G214" s="90">
        <f t="shared" si="54"/>
        <v>-30.710163432073543</v>
      </c>
      <c r="H214" s="97">
        <v>717796.13893146021</v>
      </c>
      <c r="I214" s="90">
        <f t="shared" si="55"/>
        <v>183.29829901211957</v>
      </c>
      <c r="J214" s="97">
        <v>2448876.5663466211</v>
      </c>
      <c r="K214" s="90">
        <f t="shared" si="56"/>
        <v>625.35152358187463</v>
      </c>
      <c r="L214" s="97">
        <v>1638434.9046417405</v>
      </c>
      <c r="M214" s="90">
        <f t="shared" si="57"/>
        <v>418.3950216143362</v>
      </c>
      <c r="N214" s="99">
        <f t="shared" si="58"/>
        <v>9764621.0367523115</v>
      </c>
      <c r="O214" s="385">
        <v>5227.49024884562</v>
      </c>
      <c r="P214" s="254">
        <v>2502.536885185441</v>
      </c>
      <c r="R214" s="77">
        <v>17</v>
      </c>
    </row>
    <row r="215" spans="1:18" ht="15.6" x14ac:dyDescent="0.3">
      <c r="A215" s="95">
        <v>976</v>
      </c>
      <c r="B215" s="87" t="s">
        <v>296</v>
      </c>
      <c r="C215" s="126">
        <v>3890</v>
      </c>
      <c r="D215" s="97">
        <v>3315290.0205967091</v>
      </c>
      <c r="E215" s="90">
        <f t="shared" si="53"/>
        <v>852.25964539761162</v>
      </c>
      <c r="F215" s="108">
        <v>-1203</v>
      </c>
      <c r="G215" s="90">
        <f t="shared" si="54"/>
        <v>-0.30925449871465294</v>
      </c>
      <c r="H215" s="97">
        <v>752879.80999952229</v>
      </c>
      <c r="I215" s="90">
        <f t="shared" si="55"/>
        <v>193.5423676091317</v>
      </c>
      <c r="J215" s="97">
        <v>846862.61731205601</v>
      </c>
      <c r="K215" s="90">
        <f t="shared" si="56"/>
        <v>217.70247231672391</v>
      </c>
      <c r="L215" s="97">
        <v>500992.1016643857</v>
      </c>
      <c r="M215" s="90">
        <f t="shared" si="57"/>
        <v>128.7897433584539</v>
      </c>
      <c r="N215" s="99">
        <f t="shared" si="58"/>
        <v>5416084.7448034985</v>
      </c>
      <c r="O215" s="385">
        <v>5303.6865680291276</v>
      </c>
      <c r="P215" s="254">
        <v>1310.7739201986308</v>
      </c>
      <c r="R215" s="77">
        <v>19</v>
      </c>
    </row>
    <row r="216" spans="1:18" ht="15.6" x14ac:dyDescent="0.3">
      <c r="A216" s="95">
        <v>226</v>
      </c>
      <c r="B216" s="87" t="s">
        <v>80</v>
      </c>
      <c r="C216" s="126">
        <v>3858</v>
      </c>
      <c r="D216" s="97">
        <v>2643508.1890179426</v>
      </c>
      <c r="E216" s="90">
        <f t="shared" si="53"/>
        <v>685.20170788438122</v>
      </c>
      <c r="F216" s="98">
        <v>82417</v>
      </c>
      <c r="G216" s="90">
        <f t="shared" si="54"/>
        <v>21.362623120787973</v>
      </c>
      <c r="H216" s="97">
        <v>761179.30166708445</v>
      </c>
      <c r="I216" s="90">
        <f t="shared" si="55"/>
        <v>197.29893770530961</v>
      </c>
      <c r="J216" s="97">
        <v>647274.13015585125</v>
      </c>
      <c r="K216" s="90">
        <f t="shared" si="56"/>
        <v>167.77452829337773</v>
      </c>
      <c r="L216" s="97">
        <v>453412.11781507568</v>
      </c>
      <c r="M216" s="90">
        <f t="shared" si="57"/>
        <v>117.52517309877545</v>
      </c>
      <c r="N216" s="99">
        <f t="shared" si="58"/>
        <v>4588862.3764529573</v>
      </c>
      <c r="O216" s="385">
        <v>4388.9902221422553</v>
      </c>
      <c r="P216" s="254">
        <v>1189.1943335033577</v>
      </c>
      <c r="R216" s="77">
        <v>13</v>
      </c>
    </row>
    <row r="217" spans="1:18" ht="15.6" x14ac:dyDescent="0.3">
      <c r="A217" s="95">
        <v>762</v>
      </c>
      <c r="B217" s="87" t="s">
        <v>248</v>
      </c>
      <c r="C217" s="126">
        <v>3841</v>
      </c>
      <c r="D217" s="97">
        <v>1734550.253712469</v>
      </c>
      <c r="E217" s="90">
        <f t="shared" si="53"/>
        <v>451.58819414539676</v>
      </c>
      <c r="F217" s="98">
        <v>13848</v>
      </c>
      <c r="G217" s="90">
        <f t="shared" si="54"/>
        <v>3.6053111168966416</v>
      </c>
      <c r="H217" s="97">
        <v>791422.6418074416</v>
      </c>
      <c r="I217" s="90">
        <f t="shared" si="55"/>
        <v>206.04598849451747</v>
      </c>
      <c r="J217" s="97">
        <v>1139862.9248420557</v>
      </c>
      <c r="K217" s="90">
        <f t="shared" si="56"/>
        <v>296.76202156783535</v>
      </c>
      <c r="L217" s="97">
        <v>682194.79395946476</v>
      </c>
      <c r="M217" s="90">
        <f t="shared" si="57"/>
        <v>177.60864200975391</v>
      </c>
      <c r="N217" s="99">
        <f t="shared" si="58"/>
        <v>4362836.6158367554</v>
      </c>
      <c r="O217" s="385">
        <v>4210.4574157835314</v>
      </c>
      <c r="P217" s="254">
        <v>1102.3977126585346</v>
      </c>
      <c r="R217" s="77">
        <v>11</v>
      </c>
    </row>
    <row r="218" spans="1:18" ht="15.6" x14ac:dyDescent="0.3">
      <c r="A218" s="95">
        <v>592</v>
      </c>
      <c r="B218" s="87" t="s">
        <v>188</v>
      </c>
      <c r="C218" s="126">
        <v>3772</v>
      </c>
      <c r="D218" s="97">
        <v>3595570.5653844834</v>
      </c>
      <c r="E218" s="90">
        <f t="shared" si="53"/>
        <v>953.22655497997971</v>
      </c>
      <c r="F218" s="108">
        <v>-63548</v>
      </c>
      <c r="G218" s="90">
        <f t="shared" si="54"/>
        <v>-16.847295864262989</v>
      </c>
      <c r="H218" s="97">
        <v>627813.99252990331</v>
      </c>
      <c r="I218" s="90">
        <f t="shared" si="55"/>
        <v>166.44061307791711</v>
      </c>
      <c r="J218" s="97">
        <v>20323.747115839138</v>
      </c>
      <c r="K218" s="90">
        <f t="shared" si="56"/>
        <v>5.3880559692044372</v>
      </c>
      <c r="L218" s="97">
        <v>-40490.19374769854</v>
      </c>
      <c r="M218" s="90">
        <f t="shared" si="57"/>
        <v>-10.73440979525412</v>
      </c>
      <c r="N218" s="99">
        <f t="shared" si="58"/>
        <v>4140778.3192106904</v>
      </c>
      <c r="O218" s="385">
        <v>2906.8056023399172</v>
      </c>
      <c r="P218" s="254">
        <v>1093.0276010823243</v>
      </c>
      <c r="R218" s="77">
        <v>13</v>
      </c>
    </row>
    <row r="219" spans="1:18" ht="15.6" x14ac:dyDescent="0.3">
      <c r="A219" s="95">
        <v>683</v>
      </c>
      <c r="B219" s="87" t="s">
        <v>216</v>
      </c>
      <c r="C219" s="126">
        <v>3712</v>
      </c>
      <c r="D219" s="97">
        <v>7403089.9534165347</v>
      </c>
      <c r="E219" s="90">
        <f t="shared" si="53"/>
        <v>1994.3669055540233</v>
      </c>
      <c r="F219" s="98">
        <v>92712</v>
      </c>
      <c r="G219" s="90">
        <f t="shared" si="54"/>
        <v>24.976293103448278</v>
      </c>
      <c r="H219" s="97">
        <v>712417.75478340639</v>
      </c>
      <c r="I219" s="90">
        <f t="shared" si="55"/>
        <v>191.92288652570215</v>
      </c>
      <c r="J219" s="97">
        <v>-778570.25604441052</v>
      </c>
      <c r="K219" s="90">
        <f t="shared" si="56"/>
        <v>-209.74414225334334</v>
      </c>
      <c r="L219" s="97">
        <v>-213518.35812886918</v>
      </c>
      <c r="M219" s="90">
        <f t="shared" si="57"/>
        <v>-57.521109409716914</v>
      </c>
      <c r="N219" s="99">
        <f t="shared" si="58"/>
        <v>7218132.6159695927</v>
      </c>
      <c r="O219" s="385">
        <v>5793.9793083386321</v>
      </c>
      <c r="P219" s="254">
        <v>1960.9078917097688</v>
      </c>
      <c r="R219" s="77">
        <v>19</v>
      </c>
    </row>
    <row r="220" spans="1:18" ht="15.6" x14ac:dyDescent="0.3">
      <c r="A220" s="95">
        <v>892</v>
      </c>
      <c r="B220" s="87" t="s">
        <v>279</v>
      </c>
      <c r="C220" s="126">
        <v>3646</v>
      </c>
      <c r="D220" s="97">
        <v>5664475.3225866193</v>
      </c>
      <c r="E220" s="90">
        <f t="shared" si="53"/>
        <v>1553.6136375717551</v>
      </c>
      <c r="F220" s="108">
        <v>-659628</v>
      </c>
      <c r="G220" s="90">
        <f t="shared" si="54"/>
        <v>-180.91826659352716</v>
      </c>
      <c r="H220" s="97">
        <v>537187.66242604097</v>
      </c>
      <c r="I220" s="90">
        <f t="shared" si="55"/>
        <v>147.33616632639632</v>
      </c>
      <c r="J220" s="97">
        <v>-44969.273117603741</v>
      </c>
      <c r="K220" s="90">
        <f t="shared" si="56"/>
        <v>-12.333865364126094</v>
      </c>
      <c r="L220" s="97">
        <v>-118582.09821790329</v>
      </c>
      <c r="M220" s="90">
        <f t="shared" si="57"/>
        <v>-32.523888704855537</v>
      </c>
      <c r="N220" s="99">
        <f t="shared" si="58"/>
        <v>5379991.3113490939</v>
      </c>
      <c r="O220" s="385">
        <v>2938.1299902434375</v>
      </c>
      <c r="P220" s="254">
        <v>1485.0860158192959</v>
      </c>
      <c r="R220" s="77">
        <v>13</v>
      </c>
    </row>
    <row r="221" spans="1:18" ht="15.6" x14ac:dyDescent="0.3">
      <c r="A221" s="95">
        <v>781</v>
      </c>
      <c r="B221" s="87" t="s">
        <v>253</v>
      </c>
      <c r="C221" s="126">
        <v>3631</v>
      </c>
      <c r="D221" s="97">
        <v>102779.15022020489</v>
      </c>
      <c r="E221" s="90">
        <f t="shared" si="53"/>
        <v>28.306017686644143</v>
      </c>
      <c r="F221" s="108">
        <v>-527268</v>
      </c>
      <c r="G221" s="90">
        <f t="shared" si="54"/>
        <v>-145.21288901129165</v>
      </c>
      <c r="H221" s="97">
        <v>749991.918327027</v>
      </c>
      <c r="I221" s="90">
        <f t="shared" si="55"/>
        <v>206.5524423924613</v>
      </c>
      <c r="J221" s="97">
        <v>2110977.7656052406</v>
      </c>
      <c r="K221" s="90">
        <f t="shared" si="56"/>
        <v>581.37641575467933</v>
      </c>
      <c r="L221" s="97">
        <v>1902212.9256388219</v>
      </c>
      <c r="M221" s="90">
        <f t="shared" si="57"/>
        <v>523.88127943784684</v>
      </c>
      <c r="N221" s="99">
        <f t="shared" si="58"/>
        <v>4339364.7817781167</v>
      </c>
      <c r="O221" s="385">
        <v>4243.1656440787328</v>
      </c>
      <c r="P221" s="254">
        <v>1240.9051941039093</v>
      </c>
      <c r="R221" s="77">
        <v>7</v>
      </c>
    </row>
    <row r="222" spans="1:18" ht="15.6" x14ac:dyDescent="0.3">
      <c r="A222" s="95">
        <v>300</v>
      </c>
      <c r="B222" s="87" t="s">
        <v>114</v>
      </c>
      <c r="C222" s="126">
        <v>3534</v>
      </c>
      <c r="D222" s="97">
        <v>2144364.3599597076</v>
      </c>
      <c r="E222" s="90">
        <f t="shared" si="53"/>
        <v>606.78108657603502</v>
      </c>
      <c r="F222" s="98">
        <v>773266</v>
      </c>
      <c r="G222" s="90">
        <f t="shared" si="54"/>
        <v>218.80758347481608</v>
      </c>
      <c r="H222" s="97">
        <v>694371.12433098117</v>
      </c>
      <c r="I222" s="90">
        <f t="shared" si="55"/>
        <v>196.48305725268284</v>
      </c>
      <c r="J222" s="97">
        <v>1806676.7277014265</v>
      </c>
      <c r="K222" s="90">
        <f t="shared" si="56"/>
        <v>511.2271442279079</v>
      </c>
      <c r="L222" s="97">
        <v>1085125.4482366338</v>
      </c>
      <c r="M222" s="90">
        <f t="shared" si="57"/>
        <v>307.05304137991902</v>
      </c>
      <c r="N222" s="99">
        <f t="shared" si="58"/>
        <v>6505336.9591002809</v>
      </c>
      <c r="O222" s="385">
        <v>4444.585053994977</v>
      </c>
      <c r="P222" s="254">
        <v>1853.3490832565785</v>
      </c>
      <c r="R222" s="77">
        <v>14</v>
      </c>
    </row>
    <row r="223" spans="1:18" ht="15.6" x14ac:dyDescent="0.3">
      <c r="A223" s="95">
        <v>925</v>
      </c>
      <c r="B223" s="87" t="s">
        <v>289</v>
      </c>
      <c r="C223" s="126">
        <v>3522</v>
      </c>
      <c r="D223" s="97">
        <v>1298052.5628443065</v>
      </c>
      <c r="E223" s="90">
        <f t="shared" si="53"/>
        <v>368.55552607731585</v>
      </c>
      <c r="F223" s="98">
        <v>50751</v>
      </c>
      <c r="G223" s="90">
        <f t="shared" si="54"/>
        <v>14.409710391822827</v>
      </c>
      <c r="H223" s="97">
        <v>727514.27619900135</v>
      </c>
      <c r="I223" s="90">
        <f t="shared" si="55"/>
        <v>206.56282685945524</v>
      </c>
      <c r="J223" s="97">
        <v>521747.36718262377</v>
      </c>
      <c r="K223" s="90">
        <f t="shared" si="56"/>
        <v>148.13951368047239</v>
      </c>
      <c r="L223" s="97">
        <v>467927.92529790651</v>
      </c>
      <c r="M223" s="90">
        <f t="shared" si="57"/>
        <v>132.85858185630508</v>
      </c>
      <c r="N223" s="99">
        <f t="shared" si="58"/>
        <v>3066730.799100847</v>
      </c>
      <c r="O223" s="385">
        <v>3203.1715111736207</v>
      </c>
      <c r="P223" s="254">
        <v>873.46397828615511</v>
      </c>
      <c r="R223" s="77">
        <v>11</v>
      </c>
    </row>
    <row r="224" spans="1:18" ht="15.6" x14ac:dyDescent="0.3">
      <c r="A224" s="95">
        <v>732</v>
      </c>
      <c r="B224" s="87" t="s">
        <v>231</v>
      </c>
      <c r="C224" s="126">
        <v>3407</v>
      </c>
      <c r="D224" s="97">
        <v>3838886.6837712298</v>
      </c>
      <c r="E224" s="90">
        <f t="shared" si="53"/>
        <v>1126.7645094720369</v>
      </c>
      <c r="F224" s="108">
        <v>-138413</v>
      </c>
      <c r="G224" s="90">
        <f t="shared" si="54"/>
        <v>-40.626063985911358</v>
      </c>
      <c r="H224" s="97">
        <v>700168.60151685867</v>
      </c>
      <c r="I224" s="90">
        <f t="shared" si="55"/>
        <v>205.50883519719949</v>
      </c>
      <c r="J224" s="97">
        <v>-339731.42333940224</v>
      </c>
      <c r="K224" s="90">
        <f t="shared" si="56"/>
        <v>-99.715709814911136</v>
      </c>
      <c r="L224" s="97">
        <v>758435.4541769952</v>
      </c>
      <c r="M224" s="90">
        <f t="shared" si="57"/>
        <v>222.61093459847231</v>
      </c>
      <c r="N224" s="99">
        <f t="shared" si="58"/>
        <v>4820538.2476965506</v>
      </c>
      <c r="O224" s="385">
        <v>6337.5853825600343</v>
      </c>
      <c r="P224" s="254">
        <v>1485.6199929925685</v>
      </c>
      <c r="R224" s="77">
        <v>19</v>
      </c>
    </row>
    <row r="225" spans="1:18" ht="15.6" x14ac:dyDescent="0.3">
      <c r="A225" s="95">
        <v>681</v>
      </c>
      <c r="B225" s="87" t="s">
        <v>215</v>
      </c>
      <c r="C225" s="126">
        <v>3364</v>
      </c>
      <c r="D225" s="97">
        <v>1166562.1082549826</v>
      </c>
      <c r="E225" s="90">
        <f t="shared" si="53"/>
        <v>346.77827237068448</v>
      </c>
      <c r="F225" s="108">
        <v>-173436</v>
      </c>
      <c r="G225" s="90">
        <f t="shared" si="54"/>
        <v>-51.556480380499409</v>
      </c>
      <c r="H225" s="97">
        <v>725644.11759509821</v>
      </c>
      <c r="I225" s="90">
        <f t="shared" si="55"/>
        <v>215.70871509961302</v>
      </c>
      <c r="J225" s="97">
        <v>41302.413415659874</v>
      </c>
      <c r="K225" s="90">
        <f t="shared" si="56"/>
        <v>12.277768554001151</v>
      </c>
      <c r="L225" s="97">
        <v>170464.32727272026</v>
      </c>
      <c r="M225" s="90">
        <f t="shared" si="57"/>
        <v>50.673105610202214</v>
      </c>
      <c r="N225" s="99">
        <f t="shared" si="58"/>
        <v>1931060.1748141046</v>
      </c>
      <c r="O225" s="385">
        <v>3678.2475443408753</v>
      </c>
      <c r="P225" s="254">
        <v>604.51158339431061</v>
      </c>
      <c r="R225" s="77">
        <v>10</v>
      </c>
    </row>
    <row r="226" spans="1:18" ht="15.6" x14ac:dyDescent="0.3">
      <c r="A226" s="95">
        <v>739</v>
      </c>
      <c r="B226" s="87" t="s">
        <v>234</v>
      </c>
      <c r="C226" s="126">
        <v>3326</v>
      </c>
      <c r="D226" s="97">
        <v>643552.04359383706</v>
      </c>
      <c r="E226" s="90">
        <f t="shared" si="53"/>
        <v>193.49129392478565</v>
      </c>
      <c r="F226" s="98">
        <v>268532</v>
      </c>
      <c r="G226" s="90">
        <f t="shared" si="54"/>
        <v>80.73722188815394</v>
      </c>
      <c r="H226" s="97">
        <v>672081.79788926127</v>
      </c>
      <c r="I226" s="90">
        <f t="shared" si="55"/>
        <v>202.06909136778751</v>
      </c>
      <c r="J226" s="97">
        <v>1249966.6024758017</v>
      </c>
      <c r="K226" s="90">
        <f t="shared" si="56"/>
        <v>375.81677765357841</v>
      </c>
      <c r="L226" s="97">
        <v>1080328.7300727961</v>
      </c>
      <c r="M226" s="90">
        <f t="shared" si="57"/>
        <v>324.81320807961396</v>
      </c>
      <c r="N226" s="99">
        <f t="shared" si="58"/>
        <v>3915313.28841653</v>
      </c>
      <c r="O226" s="385">
        <v>4144.3240526763075</v>
      </c>
      <c r="P226" s="254">
        <v>1200.8870036174674</v>
      </c>
      <c r="R226" s="77">
        <v>9</v>
      </c>
    </row>
    <row r="227" spans="1:18" ht="15.6" x14ac:dyDescent="0.3">
      <c r="A227" s="95">
        <v>854</v>
      </c>
      <c r="B227" s="87" t="s">
        <v>271</v>
      </c>
      <c r="C227" s="126">
        <v>3304</v>
      </c>
      <c r="D227" s="97">
        <v>2584963.2541766437</v>
      </c>
      <c r="E227" s="90">
        <f t="shared" si="53"/>
        <v>782.37386627622391</v>
      </c>
      <c r="F227" s="108">
        <v>-218252</v>
      </c>
      <c r="G227" s="90">
        <f t="shared" si="54"/>
        <v>-66.056900726392257</v>
      </c>
      <c r="H227" s="97">
        <v>632269.61351884715</v>
      </c>
      <c r="I227" s="90">
        <f t="shared" si="55"/>
        <v>191.36489513282299</v>
      </c>
      <c r="J227" s="97">
        <v>1491880.0519337854</v>
      </c>
      <c r="K227" s="90">
        <f t="shared" si="56"/>
        <v>451.53754598480191</v>
      </c>
      <c r="L227" s="97">
        <v>847525.09871245676</v>
      </c>
      <c r="M227" s="90">
        <f t="shared" si="57"/>
        <v>256.51486038512616</v>
      </c>
      <c r="N227" s="99">
        <f t="shared" si="58"/>
        <v>5339745.2377484003</v>
      </c>
      <c r="O227" s="385">
        <v>5124.1746872286358</v>
      </c>
      <c r="P227" s="254">
        <v>1585.2781532511297</v>
      </c>
      <c r="R227" s="77">
        <v>19</v>
      </c>
    </row>
    <row r="228" spans="1:18" ht="15.6" x14ac:dyDescent="0.3">
      <c r="A228" s="95">
        <v>578</v>
      </c>
      <c r="B228" s="87" t="s">
        <v>182</v>
      </c>
      <c r="C228" s="126">
        <v>3235</v>
      </c>
      <c r="D228" s="97">
        <v>2091112.3182598888</v>
      </c>
      <c r="E228" s="90">
        <f t="shared" si="53"/>
        <v>646.40257133226851</v>
      </c>
      <c r="F228" s="98">
        <v>126652</v>
      </c>
      <c r="G228" s="90">
        <f t="shared" si="54"/>
        <v>39.150540958268934</v>
      </c>
      <c r="H228" s="97">
        <v>626157.24042520067</v>
      </c>
      <c r="I228" s="90">
        <f t="shared" si="55"/>
        <v>193.55710677749633</v>
      </c>
      <c r="J228" s="97">
        <v>776598.99494644359</v>
      </c>
      <c r="K228" s="90">
        <f t="shared" si="56"/>
        <v>240.06151312100266</v>
      </c>
      <c r="L228" s="97">
        <v>491960.7831034385</v>
      </c>
      <c r="M228" s="90">
        <f t="shared" si="57"/>
        <v>152.07443063475688</v>
      </c>
      <c r="N228" s="99">
        <f t="shared" si="58"/>
        <v>4113600.5084671602</v>
      </c>
      <c r="O228" s="385">
        <v>4206.4328737688083</v>
      </c>
      <c r="P228" s="254">
        <v>1196.2031952812895</v>
      </c>
      <c r="R228" s="77">
        <v>18</v>
      </c>
    </row>
    <row r="229" spans="1:18" ht="15.6" x14ac:dyDescent="0.3">
      <c r="A229" s="95">
        <v>90</v>
      </c>
      <c r="B229" s="87" t="s">
        <v>34</v>
      </c>
      <c r="C229" s="126">
        <v>3196</v>
      </c>
      <c r="D229" s="97">
        <v>1308488.5491694727</v>
      </c>
      <c r="E229" s="90">
        <f t="shared" si="53"/>
        <v>409.41443966504153</v>
      </c>
      <c r="F229" s="108">
        <v>-135393</v>
      </c>
      <c r="G229" s="90">
        <f t="shared" si="54"/>
        <v>-42.363266583229034</v>
      </c>
      <c r="H229" s="97">
        <v>669002.55158280977</v>
      </c>
      <c r="I229" s="90">
        <f t="shared" si="55"/>
        <v>209.32495356158003</v>
      </c>
      <c r="J229" s="97">
        <v>40812.523189690808</v>
      </c>
      <c r="K229" s="90">
        <f t="shared" si="56"/>
        <v>12.769875841580353</v>
      </c>
      <c r="L229" s="97">
        <v>-690872.38228352333</v>
      </c>
      <c r="M229" s="90">
        <f t="shared" si="57"/>
        <v>-216.16782925016375</v>
      </c>
      <c r="N229" s="99">
        <f t="shared" si="58"/>
        <v>1192627.3876609351</v>
      </c>
      <c r="O229" s="385">
        <v>4227.264474092437</v>
      </c>
      <c r="P229" s="254">
        <v>340.36740978049124</v>
      </c>
      <c r="R229" s="77">
        <v>12</v>
      </c>
    </row>
    <row r="230" spans="1:18" ht="15.6" x14ac:dyDescent="0.3">
      <c r="A230" s="95">
        <v>689</v>
      </c>
      <c r="B230" s="87" t="s">
        <v>220</v>
      </c>
      <c r="C230" s="126">
        <v>3146</v>
      </c>
      <c r="D230" s="97">
        <v>-102544.32453462061</v>
      </c>
      <c r="E230" s="90">
        <f t="shared" si="53"/>
        <v>-32.59514448017184</v>
      </c>
      <c r="F230" s="108">
        <v>-325944</v>
      </c>
      <c r="G230" s="90">
        <f t="shared" si="54"/>
        <v>-103.60584869675779</v>
      </c>
      <c r="H230" s="97">
        <v>550312.2965823235</v>
      </c>
      <c r="I230" s="90">
        <f t="shared" si="55"/>
        <v>174.92444265172392</v>
      </c>
      <c r="J230" s="97">
        <v>1091943.5566966967</v>
      </c>
      <c r="K230" s="90">
        <f t="shared" si="56"/>
        <v>347.08949672495129</v>
      </c>
      <c r="L230" s="97">
        <v>775489.09414293093</v>
      </c>
      <c r="M230" s="90">
        <f t="shared" si="57"/>
        <v>246.50002992464428</v>
      </c>
      <c r="N230" s="99">
        <f t="shared" si="58"/>
        <v>1989642.43583353</v>
      </c>
      <c r="O230" s="385">
        <v>3496.5208763832716</v>
      </c>
      <c r="P230" s="254">
        <v>578.68869131828694</v>
      </c>
      <c r="R230" s="77">
        <v>9</v>
      </c>
    </row>
    <row r="231" spans="1:18" ht="15.6" x14ac:dyDescent="0.3">
      <c r="A231" s="95">
        <v>614</v>
      </c>
      <c r="B231" s="87" t="s">
        <v>199</v>
      </c>
      <c r="C231" s="126">
        <v>3117</v>
      </c>
      <c r="D231" s="97">
        <v>3517932.5171171459</v>
      </c>
      <c r="E231" s="90">
        <f t="shared" si="53"/>
        <v>1128.6276923699538</v>
      </c>
      <c r="F231" s="98">
        <v>227942</v>
      </c>
      <c r="G231" s="90">
        <f t="shared" si="54"/>
        <v>73.128649342316336</v>
      </c>
      <c r="H231" s="97">
        <v>706036.11213041889</v>
      </c>
      <c r="I231" s="90">
        <f t="shared" si="55"/>
        <v>226.51142513006701</v>
      </c>
      <c r="J231" s="97">
        <v>-1376047.8800798538</v>
      </c>
      <c r="K231" s="90">
        <f t="shared" si="56"/>
        <v>-441.46547323704004</v>
      </c>
      <c r="L231" s="97">
        <v>-908956.86532927467</v>
      </c>
      <c r="M231" s="90">
        <f t="shared" si="57"/>
        <v>-291.61272548260337</v>
      </c>
      <c r="N231" s="99">
        <f t="shared" si="58"/>
        <v>2167892.6861320417</v>
      </c>
      <c r="O231" s="385">
        <v>5975.6594483864628</v>
      </c>
      <c r="P231" s="254">
        <v>710.8831837787734</v>
      </c>
      <c r="R231" s="77">
        <v>19</v>
      </c>
    </row>
    <row r="232" spans="1:18" ht="15.6" x14ac:dyDescent="0.3">
      <c r="A232" s="95">
        <v>935</v>
      </c>
      <c r="B232" s="87" t="s">
        <v>293</v>
      </c>
      <c r="C232" s="126">
        <v>3087</v>
      </c>
      <c r="D232" s="97">
        <v>1038034.7650926334</v>
      </c>
      <c r="E232" s="90">
        <f t="shared" si="53"/>
        <v>336.26004700117699</v>
      </c>
      <c r="F232" s="108">
        <v>-75582</v>
      </c>
      <c r="G232" s="90">
        <f t="shared" si="54"/>
        <v>-24.483965014577258</v>
      </c>
      <c r="H232" s="97">
        <v>569998.6326577717</v>
      </c>
      <c r="I232" s="90">
        <f t="shared" si="55"/>
        <v>184.64484375049292</v>
      </c>
      <c r="J232" s="97">
        <v>1606805.1520727968</v>
      </c>
      <c r="K232" s="90">
        <f t="shared" si="56"/>
        <v>520.50701395296301</v>
      </c>
      <c r="L232" s="97">
        <v>1223606.7522572253</v>
      </c>
      <c r="M232" s="90">
        <f t="shared" si="57"/>
        <v>396.37406940629262</v>
      </c>
      <c r="N232" s="99">
        <f t="shared" si="58"/>
        <v>4363880.230020117</v>
      </c>
      <c r="O232" s="385">
        <v>3275.2800197855954</v>
      </c>
      <c r="P232" s="254">
        <v>1410.7289608294225</v>
      </c>
      <c r="R232" s="77">
        <v>8</v>
      </c>
    </row>
    <row r="233" spans="1:18" ht="15.6" x14ac:dyDescent="0.3">
      <c r="A233" s="95">
        <v>484</v>
      </c>
      <c r="B233" s="87" t="s">
        <v>154</v>
      </c>
      <c r="C233" s="126">
        <v>3066</v>
      </c>
      <c r="D233" s="97">
        <v>1019343.2246743508</v>
      </c>
      <c r="E233" s="90">
        <f t="shared" si="53"/>
        <v>332.4668051775443</v>
      </c>
      <c r="F233" s="98">
        <v>172387</v>
      </c>
      <c r="G233" s="90">
        <f t="shared" si="54"/>
        <v>56.225375081539468</v>
      </c>
      <c r="H233" s="97">
        <v>545849.98030697694</v>
      </c>
      <c r="I233" s="90">
        <f t="shared" si="55"/>
        <v>178.03326167872697</v>
      </c>
      <c r="J233" s="97">
        <v>-619915.54884115735</v>
      </c>
      <c r="K233" s="90">
        <f t="shared" si="56"/>
        <v>-202.19032904147338</v>
      </c>
      <c r="L233" s="97">
        <v>-42552.2195581306</v>
      </c>
      <c r="M233" s="90">
        <f t="shared" si="57"/>
        <v>-13.878740886539662</v>
      </c>
      <c r="N233" s="99">
        <f t="shared" si="58"/>
        <v>1075476.971694936</v>
      </c>
      <c r="O233" s="385">
        <v>3708.3367370870692</v>
      </c>
      <c r="P233" s="254">
        <v>388.05526307307235</v>
      </c>
      <c r="R233" s="77">
        <v>4</v>
      </c>
    </row>
    <row r="234" spans="1:18" ht="15.6" x14ac:dyDescent="0.3">
      <c r="A234" s="95">
        <v>924</v>
      </c>
      <c r="B234" s="87" t="s">
        <v>288</v>
      </c>
      <c r="C234" s="126">
        <v>3065</v>
      </c>
      <c r="D234" s="97">
        <v>2592734.211130417</v>
      </c>
      <c r="E234" s="90">
        <f t="shared" si="53"/>
        <v>845.91654523015234</v>
      </c>
      <c r="F234" s="98">
        <v>43429</v>
      </c>
      <c r="G234" s="90">
        <f t="shared" si="54"/>
        <v>14.169331158238172</v>
      </c>
      <c r="H234" s="97">
        <v>648930.66687617404</v>
      </c>
      <c r="I234" s="90">
        <f t="shared" si="55"/>
        <v>211.72289294491813</v>
      </c>
      <c r="J234" s="97">
        <v>-345655.37108844088</v>
      </c>
      <c r="K234" s="90">
        <f t="shared" si="56"/>
        <v>-112.77499872379801</v>
      </c>
      <c r="L234" s="97">
        <v>-442370.1670486466</v>
      </c>
      <c r="M234" s="90">
        <f t="shared" si="57"/>
        <v>-144.32958141880803</v>
      </c>
      <c r="N234" s="99">
        <f t="shared" si="58"/>
        <v>2498027.3736401121</v>
      </c>
      <c r="O234" s="385">
        <v>3924.3564167262866</v>
      </c>
      <c r="P234" s="254">
        <v>817.34758233915284</v>
      </c>
      <c r="R234" s="77">
        <v>16</v>
      </c>
    </row>
    <row r="235" spans="1:18" ht="15.6" x14ac:dyDescent="0.3">
      <c r="A235" s="95">
        <v>686</v>
      </c>
      <c r="B235" s="87" t="s">
        <v>218</v>
      </c>
      <c r="C235" s="126">
        <v>3053</v>
      </c>
      <c r="D235" s="97">
        <v>1918649.214744092</v>
      </c>
      <c r="E235" s="90">
        <f t="shared" si="53"/>
        <v>628.44717155063609</v>
      </c>
      <c r="F235" s="108">
        <v>-57791</v>
      </c>
      <c r="G235" s="90">
        <f t="shared" si="54"/>
        <v>-18.929249918113332</v>
      </c>
      <c r="H235" s="97">
        <v>607715.43769627833</v>
      </c>
      <c r="I235" s="90">
        <f t="shared" si="55"/>
        <v>199.0551712074282</v>
      </c>
      <c r="J235" s="97">
        <v>-311666.81421914458</v>
      </c>
      <c r="K235" s="90">
        <f t="shared" si="56"/>
        <v>-102.08542883037818</v>
      </c>
      <c r="L235" s="97">
        <v>-319235.3837693141</v>
      </c>
      <c r="M235" s="90">
        <f t="shared" si="57"/>
        <v>-104.5644886240793</v>
      </c>
      <c r="N235" s="99">
        <f t="shared" si="58"/>
        <v>1838377.9421159218</v>
      </c>
      <c r="O235" s="385">
        <v>4275.9024039542455</v>
      </c>
      <c r="P235" s="254">
        <v>655.47869454697388</v>
      </c>
      <c r="R235" s="77">
        <v>11</v>
      </c>
    </row>
    <row r="236" spans="1:18" ht="15.6" x14ac:dyDescent="0.3">
      <c r="A236" s="95">
        <v>625</v>
      </c>
      <c r="B236" s="87" t="s">
        <v>206</v>
      </c>
      <c r="C236" s="126">
        <v>3051</v>
      </c>
      <c r="D236" s="97">
        <v>2644616.5522814612</v>
      </c>
      <c r="E236" s="90">
        <f t="shared" si="53"/>
        <v>866.80319642132451</v>
      </c>
      <c r="F236" s="98">
        <v>513264</v>
      </c>
      <c r="G236" s="90">
        <f t="shared" si="54"/>
        <v>168.22812192723697</v>
      </c>
      <c r="H236" s="97">
        <v>497617.98391323397</v>
      </c>
      <c r="I236" s="90">
        <f t="shared" si="55"/>
        <v>163.09996195124023</v>
      </c>
      <c r="J236" s="97">
        <v>700380.42276682029</v>
      </c>
      <c r="K236" s="90">
        <f t="shared" si="56"/>
        <v>229.55766069053433</v>
      </c>
      <c r="L236" s="97">
        <v>472137.31671769067</v>
      </c>
      <c r="M236" s="90">
        <f t="shared" si="57"/>
        <v>154.74838306053448</v>
      </c>
      <c r="N236" s="99">
        <f t="shared" si="58"/>
        <v>4829443.9646201963</v>
      </c>
      <c r="O236" s="385">
        <v>3793.3682238922552</v>
      </c>
      <c r="P236" s="254">
        <v>1607.7126436182257</v>
      </c>
      <c r="R236" s="77">
        <v>17</v>
      </c>
    </row>
    <row r="237" spans="1:18" ht="27.6" x14ac:dyDescent="0.3">
      <c r="A237" s="95"/>
      <c r="B237" s="87"/>
      <c r="C237" s="126"/>
      <c r="D237" s="97"/>
      <c r="E237" s="90"/>
      <c r="F237" s="98"/>
      <c r="G237" s="90"/>
      <c r="H237" s="97"/>
      <c r="I237" s="90"/>
      <c r="J237" s="97"/>
      <c r="K237" s="90"/>
      <c r="L237" s="97"/>
      <c r="M237" s="90"/>
      <c r="N237" s="99"/>
      <c r="O237" s="394" t="s">
        <v>721</v>
      </c>
      <c r="P237" s="395" t="s">
        <v>720</v>
      </c>
      <c r="R237" s="77"/>
    </row>
    <row r="238" spans="1:18" ht="15.6" x14ac:dyDescent="0.3">
      <c r="A238" s="95">
        <v>849</v>
      </c>
      <c r="B238" s="87" t="s">
        <v>267</v>
      </c>
      <c r="C238" s="126">
        <v>2966</v>
      </c>
      <c r="D238" s="97">
        <v>3607678.086764954</v>
      </c>
      <c r="E238" s="90">
        <f t="shared" ref="E238:E277" si="59">D238/C238</f>
        <v>1216.3446010670782</v>
      </c>
      <c r="F238" s="98">
        <v>177463</v>
      </c>
      <c r="G238" s="90">
        <f t="shared" ref="G238:G277" si="60">F238/C238</f>
        <v>59.832434254888739</v>
      </c>
      <c r="H238" s="97">
        <v>610649.86196528049</v>
      </c>
      <c r="I238" s="90">
        <f t="shared" ref="I238:I277" si="61">H238/C238</f>
        <v>205.88329803279854</v>
      </c>
      <c r="J238" s="97">
        <v>220762.48239557305</v>
      </c>
      <c r="K238" s="90">
        <f t="shared" ref="K238:K277" si="62">J238/C238</f>
        <v>74.431045986369881</v>
      </c>
      <c r="L238" s="97">
        <v>-123494.53598431741</v>
      </c>
      <c r="M238" s="90">
        <f t="shared" ref="M238:M277" si="63">L238/C238</f>
        <v>-41.636728248252666</v>
      </c>
      <c r="N238" s="99">
        <f t="shared" ref="N238:N277" si="64">SUM(D238:L238)</f>
        <v>4494615.3865208318</v>
      </c>
      <c r="O238" s="385">
        <v>4069.2514032499071</v>
      </c>
      <c r="P238" s="254">
        <v>1538.4021898656401</v>
      </c>
      <c r="R238" s="77">
        <v>16</v>
      </c>
    </row>
    <row r="239" spans="1:18" ht="15.6" x14ac:dyDescent="0.3">
      <c r="A239" s="95">
        <v>416</v>
      </c>
      <c r="B239" s="87" t="s">
        <v>133</v>
      </c>
      <c r="C239" s="126">
        <v>2964</v>
      </c>
      <c r="D239" s="97">
        <v>2156966.5246971194</v>
      </c>
      <c r="E239" s="90">
        <f t="shared" si="59"/>
        <v>727.72149956043165</v>
      </c>
      <c r="F239" s="108">
        <v>-602296</v>
      </c>
      <c r="G239" s="90">
        <f t="shared" si="60"/>
        <v>-203.20377867746288</v>
      </c>
      <c r="H239" s="97">
        <v>466207.81254413631</v>
      </c>
      <c r="I239" s="90">
        <f t="shared" si="61"/>
        <v>157.29008520382467</v>
      </c>
      <c r="J239" s="97">
        <v>-310534.12064650608</v>
      </c>
      <c r="K239" s="90">
        <f t="shared" si="62"/>
        <v>-104.76859670934753</v>
      </c>
      <c r="L239" s="97">
        <v>-231448.24719575548</v>
      </c>
      <c r="M239" s="90">
        <f t="shared" si="63"/>
        <v>-78.086453169957991</v>
      </c>
      <c r="N239" s="99">
        <f t="shared" si="64"/>
        <v>1479473.0086083715</v>
      </c>
      <c r="O239" s="385">
        <v>2408.0184586189384</v>
      </c>
      <c r="P239" s="254">
        <v>492.62110978373619</v>
      </c>
      <c r="R239" s="77">
        <v>9</v>
      </c>
    </row>
    <row r="240" spans="1:18" ht="15.6" x14ac:dyDescent="0.3">
      <c r="A240" s="95">
        <v>738</v>
      </c>
      <c r="B240" s="87" t="s">
        <v>233</v>
      </c>
      <c r="C240" s="126">
        <v>2950</v>
      </c>
      <c r="D240" s="97">
        <v>1372443.7418151125</v>
      </c>
      <c r="E240" s="90">
        <f t="shared" si="59"/>
        <v>465.23516671698729</v>
      </c>
      <c r="F240" s="108">
        <v>-580544</v>
      </c>
      <c r="G240" s="90">
        <f t="shared" si="60"/>
        <v>-196.79457627118643</v>
      </c>
      <c r="H240" s="97">
        <v>508181.02152238227</v>
      </c>
      <c r="I240" s="90">
        <f t="shared" si="61"/>
        <v>172.26475305843468</v>
      </c>
      <c r="J240" s="97">
        <v>117826.70054054756</v>
      </c>
      <c r="K240" s="90">
        <f t="shared" si="62"/>
        <v>39.941254420524601</v>
      </c>
      <c r="L240" s="97">
        <v>49576.832616964341</v>
      </c>
      <c r="M240" s="90">
        <f t="shared" si="63"/>
        <v>16.805705971852319</v>
      </c>
      <c r="N240" s="99">
        <f t="shared" si="64"/>
        <v>1467964.9430929313</v>
      </c>
      <c r="O240" s="385">
        <v>1799.027202625975</v>
      </c>
      <c r="P240" s="254">
        <v>500.3648462694938</v>
      </c>
      <c r="R240" s="77">
        <v>2</v>
      </c>
    </row>
    <row r="241" spans="1:18" ht="15.6" x14ac:dyDescent="0.3">
      <c r="A241" s="95">
        <v>751</v>
      </c>
      <c r="B241" s="87" t="s">
        <v>242</v>
      </c>
      <c r="C241" s="126">
        <v>2950</v>
      </c>
      <c r="D241" s="97">
        <v>2434038.5580980224</v>
      </c>
      <c r="E241" s="90">
        <f t="shared" si="59"/>
        <v>825.09781630441432</v>
      </c>
      <c r="F241" s="98">
        <v>285250</v>
      </c>
      <c r="G241" s="90">
        <f t="shared" si="60"/>
        <v>96.694915254237287</v>
      </c>
      <c r="H241" s="97">
        <v>472292.5864438354</v>
      </c>
      <c r="I241" s="90">
        <f t="shared" si="61"/>
        <v>160.09918184536792</v>
      </c>
      <c r="J241" s="97">
        <v>-35165.633173591385</v>
      </c>
      <c r="K241" s="90">
        <f t="shared" si="62"/>
        <v>-11.92055361816657</v>
      </c>
      <c r="L241" s="97">
        <v>-286940.64766880218</v>
      </c>
      <c r="M241" s="90">
        <f t="shared" si="63"/>
        <v>-97.268016158915998</v>
      </c>
      <c r="N241" s="99">
        <f t="shared" si="64"/>
        <v>2870544.8350592498</v>
      </c>
      <c r="O241" s="385">
        <v>3399.7848256203888</v>
      </c>
      <c r="P241" s="254">
        <v>989.88503854219118</v>
      </c>
      <c r="R241" s="77">
        <v>19</v>
      </c>
    </row>
    <row r="242" spans="1:18" ht="15.6" x14ac:dyDescent="0.3">
      <c r="A242" s="95">
        <v>403</v>
      </c>
      <c r="B242" s="87" t="s">
        <v>128</v>
      </c>
      <c r="C242" s="126">
        <v>2925</v>
      </c>
      <c r="D242" s="97">
        <v>2110009.5502608335</v>
      </c>
      <c r="E242" s="90">
        <f t="shared" si="59"/>
        <v>721.3707864139601</v>
      </c>
      <c r="F242" s="108">
        <v>-96180</v>
      </c>
      <c r="G242" s="90">
        <f t="shared" si="60"/>
        <v>-32.882051282051279</v>
      </c>
      <c r="H242" s="97">
        <v>620397.38840586809</v>
      </c>
      <c r="I242" s="90">
        <f t="shared" si="61"/>
        <v>212.10167124986944</v>
      </c>
      <c r="J242" s="97">
        <v>806407.23423596483</v>
      </c>
      <c r="K242" s="90">
        <f t="shared" si="62"/>
        <v>275.69478093537259</v>
      </c>
      <c r="L242" s="97">
        <v>329747.39060850756</v>
      </c>
      <c r="M242" s="90">
        <f t="shared" si="63"/>
        <v>112.73415063538719</v>
      </c>
      <c r="N242" s="99">
        <f t="shared" si="64"/>
        <v>3771557.8486984912</v>
      </c>
      <c r="O242" s="385">
        <v>4241.4953463825586</v>
      </c>
      <c r="P242" s="254">
        <v>1273.9687396619397</v>
      </c>
      <c r="R242" s="77">
        <v>14</v>
      </c>
    </row>
    <row r="243" spans="1:18" ht="15.6" x14ac:dyDescent="0.3">
      <c r="A243" s="95">
        <v>845</v>
      </c>
      <c r="B243" s="87" t="s">
        <v>264</v>
      </c>
      <c r="C243" s="126">
        <v>2925</v>
      </c>
      <c r="D243" s="97">
        <v>3238425.4446798135</v>
      </c>
      <c r="E243" s="90">
        <f t="shared" si="59"/>
        <v>1107.1539981811329</v>
      </c>
      <c r="F243" s="108">
        <v>-90382</v>
      </c>
      <c r="G243" s="90">
        <f t="shared" si="60"/>
        <v>-30.899829059829059</v>
      </c>
      <c r="H243" s="97">
        <v>516241.25890114112</v>
      </c>
      <c r="I243" s="90">
        <f t="shared" si="61"/>
        <v>176.49273808586022</v>
      </c>
      <c r="J243" s="97">
        <v>808815.48068174301</v>
      </c>
      <c r="K243" s="90">
        <f t="shared" si="62"/>
        <v>276.51811305358734</v>
      </c>
      <c r="L243" s="97">
        <v>489510.83678008377</v>
      </c>
      <c r="M243" s="90">
        <f t="shared" si="63"/>
        <v>167.35413223250728</v>
      </c>
      <c r="N243" s="99">
        <f t="shared" si="64"/>
        <v>4964140.2860630415</v>
      </c>
      <c r="O243" s="385">
        <v>4077.1134659336863</v>
      </c>
      <c r="P243" s="254">
        <v>1690.8389815530875</v>
      </c>
      <c r="R243" s="77">
        <v>19</v>
      </c>
    </row>
    <row r="244" spans="1:18" ht="15.6" x14ac:dyDescent="0.3">
      <c r="A244" s="95">
        <v>576</v>
      </c>
      <c r="B244" s="87" t="s">
        <v>180</v>
      </c>
      <c r="C244" s="126">
        <v>2861</v>
      </c>
      <c r="D244" s="97">
        <v>465724.07728519227</v>
      </c>
      <c r="E244" s="90">
        <f t="shared" si="59"/>
        <v>162.78366909653698</v>
      </c>
      <c r="F244" s="108">
        <v>-246992</v>
      </c>
      <c r="G244" s="90">
        <f t="shared" si="60"/>
        <v>-86.330653617616221</v>
      </c>
      <c r="H244" s="97">
        <v>578547.17804166675</v>
      </c>
      <c r="I244" s="90">
        <f t="shared" si="61"/>
        <v>202.21851731620649</v>
      </c>
      <c r="J244" s="97">
        <v>734904.1913459684</v>
      </c>
      <c r="K244" s="90">
        <f t="shared" si="62"/>
        <v>256.86969288569327</v>
      </c>
      <c r="L244" s="97">
        <v>672078.12820112973</v>
      </c>
      <c r="M244" s="90">
        <f t="shared" si="63"/>
        <v>234.91021607868919</v>
      </c>
      <c r="N244" s="99">
        <f t="shared" si="64"/>
        <v>2204797.1160996379</v>
      </c>
      <c r="O244" s="385">
        <v>3866.6106020630928</v>
      </c>
      <c r="P244" s="254">
        <v>770.45913137852403</v>
      </c>
      <c r="R244" s="77">
        <v>7</v>
      </c>
    </row>
    <row r="245" spans="1:18" ht="15.6" x14ac:dyDescent="0.3">
      <c r="A245" s="95">
        <v>204</v>
      </c>
      <c r="B245" s="87" t="s">
        <v>70</v>
      </c>
      <c r="C245" s="126">
        <v>2807</v>
      </c>
      <c r="D245" s="97">
        <v>1396434.8701254528</v>
      </c>
      <c r="E245" s="90">
        <f t="shared" si="59"/>
        <v>497.48303175114097</v>
      </c>
      <c r="F245" s="108">
        <v>-551676</v>
      </c>
      <c r="G245" s="90">
        <f t="shared" si="60"/>
        <v>-196.53580334877094</v>
      </c>
      <c r="H245" s="97">
        <v>578229.35651974473</v>
      </c>
      <c r="I245" s="90">
        <f t="shared" si="61"/>
        <v>205.99549573200738</v>
      </c>
      <c r="J245" s="97">
        <v>-617406.8780839371</v>
      </c>
      <c r="K245" s="90">
        <f t="shared" si="62"/>
        <v>-219.95257502099648</v>
      </c>
      <c r="L245" s="97">
        <v>-797427.80637719273</v>
      </c>
      <c r="M245" s="90">
        <f t="shared" si="63"/>
        <v>-284.08543155582214</v>
      </c>
      <c r="N245" s="99">
        <f t="shared" si="64"/>
        <v>8440.5323331810068</v>
      </c>
      <c r="O245" s="385">
        <v>4408.0061559725691</v>
      </c>
      <c r="P245" s="254">
        <v>-6.5366789511693417</v>
      </c>
      <c r="R245" s="77">
        <v>11</v>
      </c>
    </row>
    <row r="246" spans="1:18" ht="15.6" x14ac:dyDescent="0.3">
      <c r="A246" s="95">
        <v>619</v>
      </c>
      <c r="B246" s="87" t="s">
        <v>202</v>
      </c>
      <c r="C246" s="126">
        <v>2785</v>
      </c>
      <c r="D246" s="97">
        <v>1730802.2724259086</v>
      </c>
      <c r="E246" s="90">
        <f t="shared" si="59"/>
        <v>621.47298830373734</v>
      </c>
      <c r="F246" s="98">
        <v>207127</v>
      </c>
      <c r="G246" s="90">
        <f t="shared" si="60"/>
        <v>74.372351885098738</v>
      </c>
      <c r="H246" s="97">
        <v>613450.40943049849</v>
      </c>
      <c r="I246" s="90">
        <f t="shared" si="61"/>
        <v>220.2694468332131</v>
      </c>
      <c r="J246" s="97">
        <v>666946.11612885189</v>
      </c>
      <c r="K246" s="90">
        <f t="shared" si="62"/>
        <v>239.47795911269367</v>
      </c>
      <c r="L246" s="97">
        <v>377491.73167544929</v>
      </c>
      <c r="M246" s="90">
        <f t="shared" si="63"/>
        <v>135.5446074238597</v>
      </c>
      <c r="N246" s="99">
        <f t="shared" si="64"/>
        <v>3596973.1224068431</v>
      </c>
      <c r="O246" s="385">
        <v>4219.0917214402243</v>
      </c>
      <c r="P246" s="254">
        <v>1146.4705672031266</v>
      </c>
      <c r="R246" s="77">
        <v>6</v>
      </c>
    </row>
    <row r="247" spans="1:18" ht="15.6" x14ac:dyDescent="0.3">
      <c r="A247" s="95">
        <v>934</v>
      </c>
      <c r="B247" s="87" t="s">
        <v>292</v>
      </c>
      <c r="C247" s="126">
        <v>2784</v>
      </c>
      <c r="D247" s="97">
        <v>1853925.4059124505</v>
      </c>
      <c r="E247" s="90">
        <f t="shared" si="59"/>
        <v>665.9214820087825</v>
      </c>
      <c r="F247" s="108">
        <v>-744675</v>
      </c>
      <c r="G247" s="90">
        <f t="shared" si="60"/>
        <v>-267.48383620689657</v>
      </c>
      <c r="H247" s="97">
        <v>512628.19999231002</v>
      </c>
      <c r="I247" s="90">
        <f t="shared" si="61"/>
        <v>184.13369252597343</v>
      </c>
      <c r="J247" s="97">
        <v>121286.19354874796</v>
      </c>
      <c r="K247" s="90">
        <f t="shared" si="62"/>
        <v>43.56544308503878</v>
      </c>
      <c r="L247" s="97">
        <v>-98719.418251633062</v>
      </c>
      <c r="M247" s="90">
        <f t="shared" si="63"/>
        <v>-35.459561153603829</v>
      </c>
      <c r="N247" s="99">
        <f t="shared" si="64"/>
        <v>1645071.5179832885</v>
      </c>
      <c r="O247" s="385">
        <v>3261.3098501771992</v>
      </c>
      <c r="P247" s="254">
        <v>586.19518002940924</v>
      </c>
      <c r="R247" s="77">
        <v>14</v>
      </c>
    </row>
    <row r="248" spans="1:18" ht="15.6" x14ac:dyDescent="0.3">
      <c r="A248" s="95">
        <v>785</v>
      </c>
      <c r="B248" s="87" t="s">
        <v>255</v>
      </c>
      <c r="C248" s="126">
        <v>2737</v>
      </c>
      <c r="D248" s="97">
        <v>2469014.8403066061</v>
      </c>
      <c r="E248" s="90">
        <f t="shared" si="59"/>
        <v>902.08799426620612</v>
      </c>
      <c r="F248" s="98">
        <v>53373</v>
      </c>
      <c r="G248" s="90">
        <f t="shared" si="60"/>
        <v>19.500548045305077</v>
      </c>
      <c r="H248" s="97">
        <v>546359.26714533428</v>
      </c>
      <c r="I248" s="90">
        <f t="shared" si="61"/>
        <v>199.61975416343964</v>
      </c>
      <c r="J248" s="97">
        <v>859327.97204245604</v>
      </c>
      <c r="K248" s="90">
        <f t="shared" si="62"/>
        <v>313.96710706702817</v>
      </c>
      <c r="L248" s="97">
        <v>710400.39863584773</v>
      </c>
      <c r="M248" s="90">
        <f t="shared" si="63"/>
        <v>259.55440213220595</v>
      </c>
      <c r="N248" s="99">
        <f t="shared" si="64"/>
        <v>4639910.6535337856</v>
      </c>
      <c r="O248" s="385">
        <v>5574.7845747382335</v>
      </c>
      <c r="P248" s="254">
        <v>1716.7458816698004</v>
      </c>
      <c r="R248" s="77">
        <v>17</v>
      </c>
    </row>
    <row r="249" spans="1:18" ht="15.6" x14ac:dyDescent="0.3">
      <c r="A249" s="95">
        <v>691</v>
      </c>
      <c r="B249" s="87" t="s">
        <v>221</v>
      </c>
      <c r="C249" s="126">
        <v>2710</v>
      </c>
      <c r="D249" s="97">
        <v>3606219.9726582919</v>
      </c>
      <c r="E249" s="90">
        <f t="shared" si="59"/>
        <v>1330.7084769956796</v>
      </c>
      <c r="F249" s="108">
        <v>-96287</v>
      </c>
      <c r="G249" s="90">
        <f t="shared" si="60"/>
        <v>-35.530258302583029</v>
      </c>
      <c r="H249" s="97">
        <v>538221.9239828873</v>
      </c>
      <c r="I249" s="90">
        <f t="shared" si="61"/>
        <v>198.60587600844551</v>
      </c>
      <c r="J249" s="97">
        <v>-57186.620394049409</v>
      </c>
      <c r="K249" s="90">
        <f t="shared" si="62"/>
        <v>-21.102073946143694</v>
      </c>
      <c r="L249" s="97">
        <v>-345606.46337477589</v>
      </c>
      <c r="M249" s="90">
        <f t="shared" si="63"/>
        <v>-127.53006028589516</v>
      </c>
      <c r="N249" s="99">
        <f t="shared" si="64"/>
        <v>3646834.4948931099</v>
      </c>
      <c r="O249" s="385">
        <v>4704.0286864981317</v>
      </c>
      <c r="P249" s="254">
        <v>1381.4881228311269</v>
      </c>
      <c r="R249" s="77">
        <v>17</v>
      </c>
    </row>
    <row r="250" spans="1:18" ht="15.6" x14ac:dyDescent="0.3">
      <c r="A250" s="95">
        <v>584</v>
      </c>
      <c r="B250" s="87" t="s">
        <v>186</v>
      </c>
      <c r="C250" s="126">
        <v>2706</v>
      </c>
      <c r="D250" s="97">
        <v>5551720.5143105388</v>
      </c>
      <c r="E250" s="90">
        <f t="shared" si="59"/>
        <v>2051.6335973061859</v>
      </c>
      <c r="F250" s="98">
        <v>222994</v>
      </c>
      <c r="G250" s="90">
        <f t="shared" si="60"/>
        <v>82.407243163340723</v>
      </c>
      <c r="H250" s="97">
        <v>502410.46286527463</v>
      </c>
      <c r="I250" s="90">
        <f t="shared" si="61"/>
        <v>185.66535952153535</v>
      </c>
      <c r="J250" s="97">
        <v>-563894.62093995651</v>
      </c>
      <c r="K250" s="90">
        <f t="shared" si="62"/>
        <v>-208.3867778787718</v>
      </c>
      <c r="L250" s="97">
        <v>-524363.52410063765</v>
      </c>
      <c r="M250" s="90">
        <f t="shared" si="63"/>
        <v>-193.77809464177295</v>
      </c>
      <c r="N250" s="99">
        <f t="shared" si="64"/>
        <v>5190978.15155733</v>
      </c>
      <c r="O250" s="385">
        <v>5058.5303386816331</v>
      </c>
      <c r="P250" s="254">
        <v>1946.0309800943157</v>
      </c>
      <c r="R250" s="77">
        <v>16</v>
      </c>
    </row>
    <row r="251" spans="1:18" ht="15.6" x14ac:dyDescent="0.3">
      <c r="A251" s="95">
        <v>81</v>
      </c>
      <c r="B251" s="87" t="s">
        <v>31</v>
      </c>
      <c r="C251" s="126">
        <v>2655</v>
      </c>
      <c r="D251" s="97">
        <v>277374.84300965356</v>
      </c>
      <c r="E251" s="90">
        <f t="shared" si="59"/>
        <v>104.47263390194108</v>
      </c>
      <c r="F251" s="108">
        <v>-627629</v>
      </c>
      <c r="G251" s="90">
        <f t="shared" si="60"/>
        <v>-236.39510357815442</v>
      </c>
      <c r="H251" s="97">
        <v>601049.45755115338</v>
      </c>
      <c r="I251" s="90">
        <f t="shared" si="61"/>
        <v>226.38397647877716</v>
      </c>
      <c r="J251" s="97">
        <v>140173.21456825826</v>
      </c>
      <c r="K251" s="90">
        <f t="shared" si="62"/>
        <v>52.795937690492757</v>
      </c>
      <c r="L251" s="97">
        <v>329940.32058329467</v>
      </c>
      <c r="M251" s="90">
        <f t="shared" si="63"/>
        <v>124.27130718768161</v>
      </c>
      <c r="N251" s="99">
        <f t="shared" si="64"/>
        <v>721056.09315685288</v>
      </c>
      <c r="O251" s="385">
        <v>3716.2373116232689</v>
      </c>
      <c r="P251" s="254">
        <v>254.84061608751779</v>
      </c>
      <c r="R251" s="77">
        <v>7</v>
      </c>
    </row>
    <row r="252" spans="1:18" ht="15.6" x14ac:dyDescent="0.3">
      <c r="A252" s="95">
        <v>407</v>
      </c>
      <c r="B252" s="87" t="s">
        <v>130</v>
      </c>
      <c r="C252" s="126">
        <v>2621</v>
      </c>
      <c r="D252" s="97">
        <v>1861212.8370610152</v>
      </c>
      <c r="E252" s="90">
        <f t="shared" si="59"/>
        <v>710.11554256429429</v>
      </c>
      <c r="F252" s="108">
        <v>-644025</v>
      </c>
      <c r="G252" s="90">
        <f t="shared" si="60"/>
        <v>-245.71728347958793</v>
      </c>
      <c r="H252" s="97">
        <v>519493.46639782377</v>
      </c>
      <c r="I252" s="90">
        <f t="shared" si="61"/>
        <v>198.204298511188</v>
      </c>
      <c r="J252" s="97">
        <v>290114.13833949721</v>
      </c>
      <c r="K252" s="90">
        <f t="shared" si="62"/>
        <v>110.68833969458116</v>
      </c>
      <c r="L252" s="97">
        <v>178090.9104978283</v>
      </c>
      <c r="M252" s="90">
        <f t="shared" si="63"/>
        <v>67.947695725993242</v>
      </c>
      <c r="N252" s="99">
        <f t="shared" si="64"/>
        <v>2205659.6431934549</v>
      </c>
      <c r="O252" s="385">
        <v>3202.0944677580237</v>
      </c>
      <c r="P252" s="254">
        <v>859.15770785813208</v>
      </c>
      <c r="R252" s="77">
        <v>1</v>
      </c>
    </row>
    <row r="253" spans="1:18" ht="15.6" x14ac:dyDescent="0.3">
      <c r="A253" s="95">
        <v>889</v>
      </c>
      <c r="B253" s="87" t="s">
        <v>277</v>
      </c>
      <c r="C253" s="126">
        <v>2619</v>
      </c>
      <c r="D253" s="97">
        <v>3136435.8937698337</v>
      </c>
      <c r="E253" s="90">
        <f t="shared" si="59"/>
        <v>1197.5700243489246</v>
      </c>
      <c r="F253" s="98">
        <v>317972</v>
      </c>
      <c r="G253" s="90">
        <f t="shared" si="60"/>
        <v>121.40969835815197</v>
      </c>
      <c r="H253" s="97">
        <v>496930.78090358223</v>
      </c>
      <c r="I253" s="90">
        <f t="shared" si="61"/>
        <v>189.74065708422384</v>
      </c>
      <c r="J253" s="97">
        <v>833625.32730989344</v>
      </c>
      <c r="K253" s="90">
        <f t="shared" si="62"/>
        <v>318.29909404730563</v>
      </c>
      <c r="L253" s="97">
        <v>260421.69017029935</v>
      </c>
      <c r="M253" s="90">
        <f t="shared" si="63"/>
        <v>99.4355441658264</v>
      </c>
      <c r="N253" s="99">
        <f t="shared" si="64"/>
        <v>5047212.711627448</v>
      </c>
      <c r="O253" s="385">
        <v>4834.8588608857335</v>
      </c>
      <c r="P253" s="254">
        <v>1920.8990806237528</v>
      </c>
      <c r="R253" s="77">
        <v>17</v>
      </c>
    </row>
    <row r="254" spans="1:18" ht="15.6" x14ac:dyDescent="0.3">
      <c r="A254" s="95">
        <v>275</v>
      </c>
      <c r="B254" s="87" t="s">
        <v>103</v>
      </c>
      <c r="C254" s="126">
        <v>2593</v>
      </c>
      <c r="D254" s="97">
        <v>1470546.0997811453</v>
      </c>
      <c r="E254" s="90">
        <f t="shared" si="59"/>
        <v>567.1215193911089</v>
      </c>
      <c r="F254" s="98">
        <v>10437</v>
      </c>
      <c r="G254" s="90">
        <f t="shared" si="60"/>
        <v>4.025067489394524</v>
      </c>
      <c r="H254" s="97">
        <v>499197.88802059577</v>
      </c>
      <c r="I254" s="90">
        <f t="shared" si="61"/>
        <v>192.5175040573065</v>
      </c>
      <c r="J254" s="97">
        <v>691392.17095733655</v>
      </c>
      <c r="K254" s="90">
        <f t="shared" si="62"/>
        <v>266.63793712199634</v>
      </c>
      <c r="L254" s="97">
        <v>641190.5296413023</v>
      </c>
      <c r="M254" s="90">
        <f t="shared" si="63"/>
        <v>247.27748925619062</v>
      </c>
      <c r="N254" s="99">
        <f t="shared" si="64"/>
        <v>3313793.9904284398</v>
      </c>
      <c r="O254" s="385">
        <v>3975.2697639925382</v>
      </c>
      <c r="P254" s="254">
        <v>1265.8055103742306</v>
      </c>
      <c r="R254" s="77">
        <v>13</v>
      </c>
    </row>
    <row r="255" spans="1:18" ht="15.6" x14ac:dyDescent="0.3">
      <c r="A255" s="95">
        <v>317</v>
      </c>
      <c r="B255" s="87" t="s">
        <v>121</v>
      </c>
      <c r="C255" s="126">
        <v>2538</v>
      </c>
      <c r="D255" s="97">
        <v>3216158.0484103244</v>
      </c>
      <c r="E255" s="90">
        <f t="shared" si="59"/>
        <v>1267.201752722744</v>
      </c>
      <c r="F255" s="108">
        <v>-1640</v>
      </c>
      <c r="G255" s="90">
        <f t="shared" si="60"/>
        <v>-0.64617809298660367</v>
      </c>
      <c r="H255" s="97">
        <v>536529.9693083046</v>
      </c>
      <c r="I255" s="90">
        <f t="shared" si="61"/>
        <v>211.39872707183002</v>
      </c>
      <c r="J255" s="97">
        <v>1018925.22501887</v>
      </c>
      <c r="K255" s="90">
        <f t="shared" si="62"/>
        <v>401.46777975526794</v>
      </c>
      <c r="L255" s="97">
        <v>557861.50063994178</v>
      </c>
      <c r="M255" s="90">
        <f t="shared" si="63"/>
        <v>219.80358575253814</v>
      </c>
      <c r="N255" s="99">
        <f t="shared" si="64"/>
        <v>5329714.1654588981</v>
      </c>
      <c r="O255" s="385">
        <v>4892.8301160272576</v>
      </c>
      <c r="P255" s="254">
        <v>2117.6705056648702</v>
      </c>
      <c r="R255" s="77">
        <v>17</v>
      </c>
    </row>
    <row r="256" spans="1:18" ht="15.6" x14ac:dyDescent="0.3">
      <c r="A256" s="95">
        <v>9</v>
      </c>
      <c r="B256" s="87" t="s">
        <v>10</v>
      </c>
      <c r="C256" s="126">
        <v>2517</v>
      </c>
      <c r="D256" s="97">
        <v>3083296.5695850258</v>
      </c>
      <c r="E256" s="90">
        <f t="shared" si="59"/>
        <v>1224.9887046424417</v>
      </c>
      <c r="F256" s="108">
        <v>-542988</v>
      </c>
      <c r="G256" s="90">
        <f t="shared" si="60"/>
        <v>-215.72824791418356</v>
      </c>
      <c r="H256" s="97">
        <v>484786.11680417135</v>
      </c>
      <c r="I256" s="90">
        <f t="shared" si="61"/>
        <v>192.60473452688572</v>
      </c>
      <c r="J256" s="97">
        <v>178404.36724902401</v>
      </c>
      <c r="K256" s="90">
        <f t="shared" si="62"/>
        <v>70.879764501002782</v>
      </c>
      <c r="L256" s="97">
        <v>-112237.46084567596</v>
      </c>
      <c r="M256" s="90">
        <f t="shared" si="63"/>
        <v>-44.591760367769552</v>
      </c>
      <c r="N256" s="99">
        <f t="shared" si="64"/>
        <v>3092534.3377483017</v>
      </c>
      <c r="O256" s="385">
        <v>4204.7240199239186</v>
      </c>
      <c r="P256" s="254">
        <v>1229.4082609426084</v>
      </c>
      <c r="R256" s="77">
        <v>17</v>
      </c>
    </row>
    <row r="257" spans="1:18" ht="15.6" x14ac:dyDescent="0.3">
      <c r="A257" s="95">
        <v>620</v>
      </c>
      <c r="B257" s="87" t="s">
        <v>203</v>
      </c>
      <c r="C257" s="126">
        <v>2491</v>
      </c>
      <c r="D257" s="97">
        <v>2583177.0277535552</v>
      </c>
      <c r="E257" s="90">
        <f t="shared" si="59"/>
        <v>1037.0040255935589</v>
      </c>
      <c r="F257" s="108">
        <v>-195190</v>
      </c>
      <c r="G257" s="90">
        <f t="shared" si="60"/>
        <v>-78.358089120835004</v>
      </c>
      <c r="H257" s="97">
        <v>529235.48414487508</v>
      </c>
      <c r="I257" s="90">
        <f t="shared" si="61"/>
        <v>212.45904622435771</v>
      </c>
      <c r="J257" s="97">
        <v>278668.82411139284</v>
      </c>
      <c r="K257" s="90">
        <f t="shared" si="62"/>
        <v>111.87026258988071</v>
      </c>
      <c r="L257" s="97">
        <v>379741.7941603958</v>
      </c>
      <c r="M257" s="90">
        <f t="shared" si="63"/>
        <v>152.44552154170847</v>
      </c>
      <c r="N257" s="99">
        <f t="shared" si="64"/>
        <v>3576916.1054155049</v>
      </c>
      <c r="O257" s="385">
        <v>6148.0041740725037</v>
      </c>
      <c r="P257" s="254">
        <v>1467.0915817624323</v>
      </c>
      <c r="R257" s="77">
        <v>18</v>
      </c>
    </row>
    <row r="258" spans="1:18" ht="15.6" x14ac:dyDescent="0.3">
      <c r="A258" s="95">
        <v>768</v>
      </c>
      <c r="B258" s="87" t="s">
        <v>250</v>
      </c>
      <c r="C258" s="126">
        <v>2482</v>
      </c>
      <c r="D258" s="97">
        <v>1128961.2746052302</v>
      </c>
      <c r="E258" s="90">
        <f t="shared" si="59"/>
        <v>454.85949822934333</v>
      </c>
      <c r="F258" s="98">
        <v>387381</v>
      </c>
      <c r="G258" s="90">
        <f t="shared" si="60"/>
        <v>156.07614826752618</v>
      </c>
      <c r="H258" s="97">
        <v>529897.79651358677</v>
      </c>
      <c r="I258" s="90">
        <f t="shared" si="61"/>
        <v>213.4962919071663</v>
      </c>
      <c r="J258" s="97">
        <v>142918.84480893792</v>
      </c>
      <c r="K258" s="90">
        <f t="shared" si="62"/>
        <v>57.582129254205448</v>
      </c>
      <c r="L258" s="97">
        <v>488843.60165792686</v>
      </c>
      <c r="M258" s="90">
        <f t="shared" si="63"/>
        <v>196.95552041012363</v>
      </c>
      <c r="N258" s="99">
        <f t="shared" si="64"/>
        <v>2678884.53165334</v>
      </c>
      <c r="O258" s="385">
        <v>4556.4869929209281</v>
      </c>
      <c r="P258" s="254">
        <v>1056.7008531771482</v>
      </c>
      <c r="R258" s="77">
        <v>10</v>
      </c>
    </row>
    <row r="259" spans="1:18" ht="15.6" x14ac:dyDescent="0.3">
      <c r="A259" s="95">
        <v>857</v>
      </c>
      <c r="B259" s="87" t="s">
        <v>272</v>
      </c>
      <c r="C259" s="126">
        <v>2433</v>
      </c>
      <c r="D259" s="97">
        <v>1045221.754326435</v>
      </c>
      <c r="E259" s="90">
        <f t="shared" si="59"/>
        <v>429.60203630350804</v>
      </c>
      <c r="F259" s="98">
        <v>14396</v>
      </c>
      <c r="G259" s="90">
        <f t="shared" si="60"/>
        <v>5.9169749280723387</v>
      </c>
      <c r="H259" s="97">
        <v>495032.17256149882</v>
      </c>
      <c r="I259" s="90">
        <f t="shared" si="61"/>
        <v>203.46575115556877</v>
      </c>
      <c r="J259" s="97">
        <v>-267377.442048105</v>
      </c>
      <c r="K259" s="90">
        <f t="shared" si="62"/>
        <v>-109.89619484098027</v>
      </c>
      <c r="L259" s="97">
        <v>-182423.53792861218</v>
      </c>
      <c r="M259" s="90">
        <f t="shared" si="63"/>
        <v>-74.978848306046928</v>
      </c>
      <c r="N259" s="99">
        <f t="shared" si="64"/>
        <v>1105378.0354787628</v>
      </c>
      <c r="O259" s="385">
        <v>4553.2372236196506</v>
      </c>
      <c r="P259" s="254">
        <v>530.93668183773809</v>
      </c>
      <c r="R259" s="77">
        <v>11</v>
      </c>
    </row>
    <row r="260" spans="1:18" ht="15.6" x14ac:dyDescent="0.3">
      <c r="A260" s="95">
        <v>52</v>
      </c>
      <c r="B260" s="87" t="s">
        <v>21</v>
      </c>
      <c r="C260" s="126">
        <v>2408</v>
      </c>
      <c r="D260" s="97">
        <v>2008471.749105501</v>
      </c>
      <c r="E260" s="90">
        <f t="shared" si="59"/>
        <v>834.08295228633767</v>
      </c>
      <c r="F260" s="98">
        <v>255527</v>
      </c>
      <c r="G260" s="90">
        <f t="shared" si="60"/>
        <v>106.11586378737542</v>
      </c>
      <c r="H260" s="97">
        <v>504693.96631921525</v>
      </c>
      <c r="I260" s="90">
        <f t="shared" si="61"/>
        <v>209.59051757442495</v>
      </c>
      <c r="J260" s="97">
        <v>405685.6578548681</v>
      </c>
      <c r="K260" s="90">
        <f t="shared" si="62"/>
        <v>168.47411040484556</v>
      </c>
      <c r="L260" s="97">
        <v>195455.7123978046</v>
      </c>
      <c r="M260" s="90">
        <f t="shared" si="63"/>
        <v>81.169315779819186</v>
      </c>
      <c r="N260" s="99">
        <f t="shared" si="64"/>
        <v>3371152.3491214416</v>
      </c>
      <c r="O260" s="385">
        <v>4177.4803403786118</v>
      </c>
      <c r="P260" s="254">
        <v>1355.0178927231682</v>
      </c>
      <c r="R260" s="77">
        <v>14</v>
      </c>
    </row>
    <row r="261" spans="1:18" ht="15.6" x14ac:dyDescent="0.3">
      <c r="A261" s="95">
        <v>850</v>
      </c>
      <c r="B261" s="87" t="s">
        <v>268</v>
      </c>
      <c r="C261" s="126">
        <v>2401</v>
      </c>
      <c r="D261" s="97">
        <v>2114924.4250866203</v>
      </c>
      <c r="E261" s="90">
        <f t="shared" si="59"/>
        <v>880.85148899900889</v>
      </c>
      <c r="F261" s="108">
        <v>-475480</v>
      </c>
      <c r="G261" s="90">
        <f t="shared" si="60"/>
        <v>-198.03415243648479</v>
      </c>
      <c r="H261" s="97">
        <v>382972.6919770143</v>
      </c>
      <c r="I261" s="90">
        <f t="shared" si="61"/>
        <v>159.50549436776939</v>
      </c>
      <c r="J261" s="97">
        <v>453929.98928195215</v>
      </c>
      <c r="K261" s="90">
        <f t="shared" si="62"/>
        <v>189.05872106703546</v>
      </c>
      <c r="L261" s="97">
        <v>414968.79097762977</v>
      </c>
      <c r="M261" s="90">
        <f t="shared" si="63"/>
        <v>172.83164971996243</v>
      </c>
      <c r="N261" s="99">
        <f t="shared" si="64"/>
        <v>2892347.2788752136</v>
      </c>
      <c r="O261" s="385">
        <v>2936.6525649115742</v>
      </c>
      <c r="P261" s="254">
        <v>1202.8575165860959</v>
      </c>
      <c r="R261" s="77">
        <v>13</v>
      </c>
    </row>
    <row r="262" spans="1:18" ht="15.6" x14ac:dyDescent="0.3">
      <c r="A262" s="95">
        <v>230</v>
      </c>
      <c r="B262" s="87" t="s">
        <v>81</v>
      </c>
      <c r="C262" s="126">
        <v>2322</v>
      </c>
      <c r="D262" s="97">
        <v>1774454.7144885517</v>
      </c>
      <c r="E262" s="90">
        <f t="shared" si="59"/>
        <v>764.19238350066826</v>
      </c>
      <c r="F262" s="108">
        <v>-411728</v>
      </c>
      <c r="G262" s="90">
        <f t="shared" si="60"/>
        <v>-177.31610680447889</v>
      </c>
      <c r="H262" s="97">
        <v>538961.35621266416</v>
      </c>
      <c r="I262" s="90">
        <f t="shared" si="61"/>
        <v>232.11083385558319</v>
      </c>
      <c r="J262" s="97">
        <v>-217804.00139575751</v>
      </c>
      <c r="K262" s="90">
        <f t="shared" si="62"/>
        <v>-93.800172866389971</v>
      </c>
      <c r="L262" s="97">
        <v>-177805.40186040502</v>
      </c>
      <c r="M262" s="90">
        <f t="shared" si="63"/>
        <v>-76.574247140570634</v>
      </c>
      <c r="N262" s="99">
        <f t="shared" si="64"/>
        <v>1506803.8543827389</v>
      </c>
      <c r="O262" s="385">
        <v>3777.0200791265511</v>
      </c>
      <c r="P262" s="254">
        <v>652.69580854653464</v>
      </c>
      <c r="R262" s="77">
        <v>4</v>
      </c>
    </row>
    <row r="263" spans="1:18" ht="15.6" x14ac:dyDescent="0.3">
      <c r="A263" s="95">
        <v>981</v>
      </c>
      <c r="B263" s="87" t="s">
        <v>299</v>
      </c>
      <c r="C263" s="126">
        <v>2314</v>
      </c>
      <c r="D263" s="97">
        <v>968918.12641670811</v>
      </c>
      <c r="E263" s="90">
        <f t="shared" si="59"/>
        <v>418.72002005907871</v>
      </c>
      <c r="F263" s="108">
        <v>-602645</v>
      </c>
      <c r="G263" s="90">
        <f t="shared" si="60"/>
        <v>-260.43431287813308</v>
      </c>
      <c r="H263" s="97">
        <v>451976.92507980159</v>
      </c>
      <c r="I263" s="90">
        <f t="shared" si="61"/>
        <v>195.322785254884</v>
      </c>
      <c r="J263" s="97">
        <v>470682.65348124108</v>
      </c>
      <c r="K263" s="90">
        <f t="shared" si="62"/>
        <v>203.40650539379476</v>
      </c>
      <c r="L263" s="97">
        <v>258968.52821182716</v>
      </c>
      <c r="M263" s="90">
        <f t="shared" si="63"/>
        <v>111.91379784435054</v>
      </c>
      <c r="N263" s="99">
        <f t="shared" si="64"/>
        <v>1548458.2481874076</v>
      </c>
      <c r="O263" s="385">
        <v>2453.0998704618501</v>
      </c>
      <c r="P263" s="254">
        <v>700.68117251062154</v>
      </c>
      <c r="R263" s="77">
        <v>5</v>
      </c>
    </row>
    <row r="264" spans="1:18" ht="15.6" x14ac:dyDescent="0.3">
      <c r="A264" s="95">
        <v>498</v>
      </c>
      <c r="B264" s="87" t="s">
        <v>159</v>
      </c>
      <c r="C264" s="126">
        <v>2297</v>
      </c>
      <c r="D264" s="97">
        <v>2783908.6789778247</v>
      </c>
      <c r="E264" s="90">
        <f t="shared" si="59"/>
        <v>1211.9759159677078</v>
      </c>
      <c r="F264" s="98">
        <v>113358</v>
      </c>
      <c r="G264" s="90">
        <f t="shared" si="60"/>
        <v>49.350457117979971</v>
      </c>
      <c r="H264" s="97">
        <v>416070.23378463276</v>
      </c>
      <c r="I264" s="90">
        <f t="shared" si="61"/>
        <v>181.13636647132466</v>
      </c>
      <c r="J264" s="97">
        <v>-584785.44915690017</v>
      </c>
      <c r="K264" s="90">
        <f t="shared" si="62"/>
        <v>-254.58661260639971</v>
      </c>
      <c r="L264" s="97">
        <v>189481.67851835606</v>
      </c>
      <c r="M264" s="90">
        <f t="shared" si="63"/>
        <v>82.490935358448439</v>
      </c>
      <c r="N264" s="99">
        <f t="shared" si="64"/>
        <v>2919221.0182508631</v>
      </c>
      <c r="O264" s="385">
        <v>4419.6292133742536</v>
      </c>
      <c r="P264" s="254">
        <v>1237.6735490308722</v>
      </c>
      <c r="R264" s="77">
        <v>19</v>
      </c>
    </row>
    <row r="265" spans="1:18" ht="15.6" x14ac:dyDescent="0.3">
      <c r="A265" s="95">
        <v>284</v>
      </c>
      <c r="B265" s="87" t="s">
        <v>106</v>
      </c>
      <c r="C265" s="126">
        <v>2292</v>
      </c>
      <c r="D265" s="97">
        <v>1139700.404346833</v>
      </c>
      <c r="E265" s="90">
        <f t="shared" si="59"/>
        <v>497.25148531711739</v>
      </c>
      <c r="F265" s="98">
        <v>694011</v>
      </c>
      <c r="G265" s="90">
        <f t="shared" si="60"/>
        <v>302.79712041884818</v>
      </c>
      <c r="H265" s="97">
        <v>441724.38671064074</v>
      </c>
      <c r="I265" s="90">
        <f t="shared" si="61"/>
        <v>192.72442701162336</v>
      </c>
      <c r="J265" s="97">
        <v>955023.86772983521</v>
      </c>
      <c r="K265" s="90">
        <f t="shared" si="62"/>
        <v>416.67708016135919</v>
      </c>
      <c r="L265" s="97">
        <v>789554.70136017993</v>
      </c>
      <c r="M265" s="90">
        <f t="shared" si="63"/>
        <v>344.48285399658812</v>
      </c>
      <c r="N265" s="99">
        <f t="shared" si="64"/>
        <v>4021423.8102603978</v>
      </c>
      <c r="O265" s="385">
        <v>4084.5422630057124</v>
      </c>
      <c r="P265" s="254">
        <v>1833.7034730137389</v>
      </c>
      <c r="R265" s="77">
        <v>2</v>
      </c>
    </row>
    <row r="266" spans="1:18" ht="15.6" x14ac:dyDescent="0.3">
      <c r="A266" s="95">
        <v>918</v>
      </c>
      <c r="B266" s="87" t="s">
        <v>285</v>
      </c>
      <c r="C266" s="126">
        <v>2292</v>
      </c>
      <c r="D266" s="97">
        <v>892166.69396679907</v>
      </c>
      <c r="E266" s="90">
        <f t="shared" si="59"/>
        <v>389.25248427870815</v>
      </c>
      <c r="F266" s="108">
        <v>-441350</v>
      </c>
      <c r="G266" s="90">
        <f t="shared" si="60"/>
        <v>-192.56108202443281</v>
      </c>
      <c r="H266" s="97">
        <v>453518.30551553005</v>
      </c>
      <c r="I266" s="90">
        <f t="shared" si="61"/>
        <v>197.87011584447211</v>
      </c>
      <c r="J266" s="97">
        <v>-155044.3990621586</v>
      </c>
      <c r="K266" s="90">
        <f t="shared" si="62"/>
        <v>-67.64589836917915</v>
      </c>
      <c r="L266" s="97">
        <v>-77678.393093668084</v>
      </c>
      <c r="M266" s="90">
        <f t="shared" si="63"/>
        <v>-33.891096463205969</v>
      </c>
      <c r="N266" s="99">
        <f t="shared" si="64"/>
        <v>671939.12294623198</v>
      </c>
      <c r="O266" s="385">
        <v>2762.5446174803269</v>
      </c>
      <c r="P266" s="254">
        <v>268.02844996793294</v>
      </c>
      <c r="R266" s="77">
        <v>2</v>
      </c>
    </row>
    <row r="267" spans="1:18" ht="15.6" x14ac:dyDescent="0.3">
      <c r="A267" s="95">
        <v>105</v>
      </c>
      <c r="B267" s="87" t="s">
        <v>41</v>
      </c>
      <c r="C267" s="126">
        <v>2199</v>
      </c>
      <c r="D267" s="97">
        <v>1861715.4690221942</v>
      </c>
      <c r="E267" s="90">
        <f t="shared" si="59"/>
        <v>846.61913097871491</v>
      </c>
      <c r="F267" s="108">
        <v>-477832</v>
      </c>
      <c r="G267" s="90">
        <f t="shared" si="60"/>
        <v>-217.29513415188723</v>
      </c>
      <c r="H267" s="97">
        <v>461556.40663499152</v>
      </c>
      <c r="I267" s="90">
        <f t="shared" si="61"/>
        <v>209.89377291268374</v>
      </c>
      <c r="J267" s="97">
        <v>932199.38916971721</v>
      </c>
      <c r="K267" s="90">
        <f t="shared" si="62"/>
        <v>423.91968584343664</v>
      </c>
      <c r="L267" s="97">
        <v>748998.73514952243</v>
      </c>
      <c r="M267" s="90">
        <f t="shared" si="63"/>
        <v>340.60879270101066</v>
      </c>
      <c r="N267" s="99">
        <f t="shared" si="64"/>
        <v>3527901.1374320081</v>
      </c>
      <c r="O267" s="385">
        <v>5537.1581792099523</v>
      </c>
      <c r="P267" s="254">
        <v>1608.9154160875059</v>
      </c>
      <c r="R267" s="77">
        <v>18</v>
      </c>
    </row>
    <row r="268" spans="1:18" ht="15.6" x14ac:dyDescent="0.3">
      <c r="A268" s="95">
        <v>103</v>
      </c>
      <c r="B268" s="87" t="s">
        <v>40</v>
      </c>
      <c r="C268" s="126">
        <v>2174</v>
      </c>
      <c r="D268" s="97">
        <v>1268088.2486047393</v>
      </c>
      <c r="E268" s="90">
        <f t="shared" si="59"/>
        <v>583.29726246768143</v>
      </c>
      <c r="F268" s="108">
        <v>-566270</v>
      </c>
      <c r="G268" s="90">
        <f t="shared" si="60"/>
        <v>-260.47378104875804</v>
      </c>
      <c r="H268" s="97">
        <v>439184.62177475658</v>
      </c>
      <c r="I268" s="90">
        <f t="shared" si="61"/>
        <v>202.01684534257433</v>
      </c>
      <c r="J268" s="97">
        <v>464083.85455331125</v>
      </c>
      <c r="K268" s="90">
        <f t="shared" si="62"/>
        <v>213.47003429315146</v>
      </c>
      <c r="L268" s="97">
        <v>298438.84479511209</v>
      </c>
      <c r="M268" s="90">
        <f t="shared" si="63"/>
        <v>137.27637755064953</v>
      </c>
      <c r="N268" s="99">
        <f t="shared" si="64"/>
        <v>1904263.8800889736</v>
      </c>
      <c r="O268" s="385">
        <v>2738.9304319930334</v>
      </c>
      <c r="P268" s="254">
        <v>869.90780576261227</v>
      </c>
      <c r="R268" s="77">
        <v>5</v>
      </c>
    </row>
    <row r="269" spans="1:18" ht="15.6" x14ac:dyDescent="0.3">
      <c r="A269" s="95">
        <v>291</v>
      </c>
      <c r="B269" s="87" t="s">
        <v>112</v>
      </c>
      <c r="C269" s="126">
        <v>2161</v>
      </c>
      <c r="D269" s="97">
        <v>38486.601120243911</v>
      </c>
      <c r="E269" s="90">
        <f t="shared" si="59"/>
        <v>17.809625691922218</v>
      </c>
      <c r="F269" s="108">
        <v>-76250</v>
      </c>
      <c r="G269" s="90">
        <f t="shared" si="60"/>
        <v>-35.284590467376212</v>
      </c>
      <c r="H269" s="97">
        <v>411975.32776770706</v>
      </c>
      <c r="I269" s="90">
        <f t="shared" si="61"/>
        <v>190.64105866159511</v>
      </c>
      <c r="J269" s="97">
        <v>938374.77466167312</v>
      </c>
      <c r="K269" s="90">
        <f t="shared" si="62"/>
        <v>434.23173283742392</v>
      </c>
      <c r="L269" s="97">
        <v>903564.05615758419</v>
      </c>
      <c r="M269" s="90">
        <f t="shared" si="63"/>
        <v>418.12311714834993</v>
      </c>
      <c r="N269" s="99">
        <f t="shared" si="64"/>
        <v>2216758.157533932</v>
      </c>
      <c r="O269" s="385">
        <v>4293.1938325941373</v>
      </c>
      <c r="P269" s="254">
        <v>1011.7310317941732</v>
      </c>
      <c r="R269" s="77">
        <v>6</v>
      </c>
    </row>
    <row r="270" spans="1:18" ht="15.6" x14ac:dyDescent="0.3">
      <c r="A270" s="95">
        <v>97</v>
      </c>
      <c r="B270" s="87" t="s">
        <v>37</v>
      </c>
      <c r="C270" s="126">
        <v>2156</v>
      </c>
      <c r="D270" s="97">
        <v>650097.63659857004</v>
      </c>
      <c r="E270" s="90">
        <f t="shared" si="59"/>
        <v>301.52951604757425</v>
      </c>
      <c r="F270" s="108">
        <v>-561030</v>
      </c>
      <c r="G270" s="90">
        <f t="shared" si="60"/>
        <v>-260.21799628942489</v>
      </c>
      <c r="H270" s="97">
        <v>424161.79304011387</v>
      </c>
      <c r="I270" s="90">
        <f t="shared" si="61"/>
        <v>196.73552552880977</v>
      </c>
      <c r="J270" s="97">
        <v>-189191.36643246838</v>
      </c>
      <c r="K270" s="90">
        <f t="shared" si="62"/>
        <v>-87.751097603185698</v>
      </c>
      <c r="L270" s="97">
        <v>343545.12211251108</v>
      </c>
      <c r="M270" s="90">
        <f t="shared" si="63"/>
        <v>159.34374866071943</v>
      </c>
      <c r="N270" s="99">
        <f t="shared" si="64"/>
        <v>667733.48126641032</v>
      </c>
      <c r="O270" s="385">
        <v>3415.8801803189863</v>
      </c>
      <c r="P270" s="254">
        <v>316.43329560237783</v>
      </c>
      <c r="R270" s="77">
        <v>10</v>
      </c>
    </row>
    <row r="271" spans="1:18" ht="15.6" x14ac:dyDescent="0.3">
      <c r="A271" s="95">
        <v>239</v>
      </c>
      <c r="B271" s="87" t="s">
        <v>87</v>
      </c>
      <c r="C271" s="126">
        <v>2155</v>
      </c>
      <c r="D271" s="97">
        <v>1123837.6048722721</v>
      </c>
      <c r="E271" s="90">
        <f t="shared" si="59"/>
        <v>521.50236885024231</v>
      </c>
      <c r="F271" s="108">
        <v>-466861</v>
      </c>
      <c r="G271" s="90">
        <f t="shared" si="60"/>
        <v>-216.64083526682134</v>
      </c>
      <c r="H271" s="97">
        <v>429804.42909756466</v>
      </c>
      <c r="I271" s="90">
        <f t="shared" si="61"/>
        <v>199.44521071812744</v>
      </c>
      <c r="J271" s="97">
        <v>855293.26184268878</v>
      </c>
      <c r="K271" s="90">
        <f t="shared" si="62"/>
        <v>396.88782452096927</v>
      </c>
      <c r="L271" s="97">
        <v>173609.12910464272</v>
      </c>
      <c r="M271" s="90">
        <f t="shared" si="63"/>
        <v>80.561080791017503</v>
      </c>
      <c r="N271" s="99">
        <f t="shared" si="64"/>
        <v>2116584.6194859906</v>
      </c>
      <c r="O271" s="385">
        <v>3968.5660242149479</v>
      </c>
      <c r="P271" s="254">
        <v>980.99323662049585</v>
      </c>
      <c r="R271" s="77">
        <v>11</v>
      </c>
    </row>
    <row r="272" spans="1:18" ht="15.6" x14ac:dyDescent="0.3">
      <c r="A272" s="95">
        <v>623</v>
      </c>
      <c r="B272" s="87" t="s">
        <v>204</v>
      </c>
      <c r="C272" s="126">
        <v>2137</v>
      </c>
      <c r="D272" s="97">
        <v>882528.00037847587</v>
      </c>
      <c r="E272" s="90">
        <f t="shared" si="59"/>
        <v>412.97519905403647</v>
      </c>
      <c r="F272" s="108">
        <v>-458678</v>
      </c>
      <c r="G272" s="90">
        <f t="shared" si="60"/>
        <v>-214.63640617688347</v>
      </c>
      <c r="H272" s="97">
        <v>444833.43097479898</v>
      </c>
      <c r="I272" s="90">
        <f t="shared" si="61"/>
        <v>208.15789937987785</v>
      </c>
      <c r="J272" s="97">
        <v>-50950.369143552416</v>
      </c>
      <c r="K272" s="90">
        <f t="shared" si="62"/>
        <v>-23.842007086360514</v>
      </c>
      <c r="L272" s="97">
        <v>-176135.67777893282</v>
      </c>
      <c r="M272" s="90">
        <f t="shared" si="63"/>
        <v>-82.421936255934867</v>
      </c>
      <c r="N272" s="99">
        <f t="shared" si="64"/>
        <v>641980.03911596024</v>
      </c>
      <c r="O272" s="385">
        <v>3899.4001492543825</v>
      </c>
      <c r="P272" s="254">
        <v>295.79381583097313</v>
      </c>
      <c r="R272" s="77">
        <v>10</v>
      </c>
    </row>
    <row r="273" spans="1:18" ht="15.6" x14ac:dyDescent="0.3">
      <c r="A273" s="95">
        <v>280</v>
      </c>
      <c r="B273" s="87" t="s">
        <v>105</v>
      </c>
      <c r="C273" s="126">
        <v>2068</v>
      </c>
      <c r="D273" s="97">
        <v>2101056.9548346815</v>
      </c>
      <c r="E273" s="90">
        <f t="shared" si="59"/>
        <v>1015.9849878310839</v>
      </c>
      <c r="F273" s="108">
        <v>-431124</v>
      </c>
      <c r="G273" s="90">
        <f t="shared" si="60"/>
        <v>-208.47388781431334</v>
      </c>
      <c r="H273" s="97">
        <v>479045.13807737711</v>
      </c>
      <c r="I273" s="90">
        <f t="shared" si="61"/>
        <v>231.64658514379937</v>
      </c>
      <c r="J273" s="97">
        <v>-175022.04711297585</v>
      </c>
      <c r="K273" s="90">
        <f t="shared" si="62"/>
        <v>-84.633485064301667</v>
      </c>
      <c r="L273" s="97">
        <v>141721.66754723262</v>
      </c>
      <c r="M273" s="90">
        <f t="shared" si="63"/>
        <v>68.530787015102817</v>
      </c>
      <c r="N273" s="99">
        <f t="shared" si="64"/>
        <v>2116632.2375464118</v>
      </c>
      <c r="O273" s="385">
        <v>3602.9416956790119</v>
      </c>
      <c r="P273" s="254">
        <v>1106.192317865723</v>
      </c>
      <c r="R273" s="77">
        <v>15</v>
      </c>
    </row>
    <row r="274" spans="1:18" ht="15.6" x14ac:dyDescent="0.3">
      <c r="A274" s="95">
        <v>707</v>
      </c>
      <c r="B274" s="87" t="s">
        <v>228</v>
      </c>
      <c r="C274" s="126">
        <v>2066</v>
      </c>
      <c r="D274" s="97">
        <v>1085909.5643275334</v>
      </c>
      <c r="E274" s="90">
        <f t="shared" si="59"/>
        <v>525.60966327566962</v>
      </c>
      <c r="F274" s="108">
        <v>-530888</v>
      </c>
      <c r="G274" s="90">
        <f t="shared" si="60"/>
        <v>-256.96418199419168</v>
      </c>
      <c r="H274" s="97">
        <v>487951.22244938323</v>
      </c>
      <c r="I274" s="90">
        <f t="shared" si="61"/>
        <v>236.18161783610032</v>
      </c>
      <c r="J274" s="97">
        <v>-102491.66709498902</v>
      </c>
      <c r="K274" s="90">
        <f t="shared" si="62"/>
        <v>-49.608744963692658</v>
      </c>
      <c r="L274" s="97">
        <v>124519.14476214103</v>
      </c>
      <c r="M274" s="90">
        <f t="shared" si="63"/>
        <v>60.270641220784626</v>
      </c>
      <c r="N274" s="99">
        <f t="shared" si="64"/>
        <v>1065455.4827982227</v>
      </c>
      <c r="O274" s="385">
        <v>4801.0568324862652</v>
      </c>
      <c r="P274" s="254">
        <v>515.01997310942329</v>
      </c>
      <c r="R274" s="77">
        <v>12</v>
      </c>
    </row>
    <row r="275" spans="1:18" ht="15.6" x14ac:dyDescent="0.3">
      <c r="A275" s="95">
        <v>608</v>
      </c>
      <c r="B275" s="87" t="s">
        <v>196</v>
      </c>
      <c r="C275" s="126">
        <v>2063</v>
      </c>
      <c r="D275" s="97">
        <v>1432185.9785809615</v>
      </c>
      <c r="E275" s="90">
        <f t="shared" si="59"/>
        <v>694.2249047896081</v>
      </c>
      <c r="F275" s="98">
        <v>407439</v>
      </c>
      <c r="G275" s="90">
        <f t="shared" si="60"/>
        <v>197.49830344158991</v>
      </c>
      <c r="H275" s="97">
        <v>386700.25897937792</v>
      </c>
      <c r="I275" s="90">
        <f t="shared" si="61"/>
        <v>187.44559330071638</v>
      </c>
      <c r="J275" s="97">
        <v>-307148.29775534582</v>
      </c>
      <c r="K275" s="90">
        <f t="shared" si="62"/>
        <v>-148.88429362837897</v>
      </c>
      <c r="L275" s="97">
        <v>-225825.26876833785</v>
      </c>
      <c r="M275" s="90">
        <f t="shared" si="63"/>
        <v>-109.46450255372653</v>
      </c>
      <c r="N275" s="99">
        <f t="shared" si="64"/>
        <v>1694281.9555445595</v>
      </c>
      <c r="O275" s="385">
        <v>3828.1909385448339</v>
      </c>
      <c r="P275" s="254">
        <v>806.60526952818987</v>
      </c>
      <c r="R275" s="77">
        <v>4</v>
      </c>
    </row>
    <row r="276" spans="1:18" ht="15.6" x14ac:dyDescent="0.3">
      <c r="A276" s="95">
        <v>436</v>
      </c>
      <c r="B276" s="87" t="s">
        <v>145</v>
      </c>
      <c r="C276" s="126">
        <v>2036</v>
      </c>
      <c r="D276" s="97">
        <v>3795086.5774631905</v>
      </c>
      <c r="E276" s="90">
        <f t="shared" si="59"/>
        <v>1863.9914427618814</v>
      </c>
      <c r="F276" s="108">
        <v>-324770</v>
      </c>
      <c r="G276" s="90">
        <f t="shared" si="60"/>
        <v>-159.51375245579567</v>
      </c>
      <c r="H276" s="97">
        <v>290744.87891455065</v>
      </c>
      <c r="I276" s="90">
        <f t="shared" si="61"/>
        <v>142.80200339614473</v>
      </c>
      <c r="J276" s="97">
        <v>150343.34385725635</v>
      </c>
      <c r="K276" s="90">
        <f t="shared" si="62"/>
        <v>73.842506806118053</v>
      </c>
      <c r="L276" s="97">
        <v>-55101.107442569657</v>
      </c>
      <c r="M276" s="90">
        <f t="shared" si="63"/>
        <v>-27.063412299886863</v>
      </c>
      <c r="N276" s="99">
        <f t="shared" si="64"/>
        <v>3858224.8149929363</v>
      </c>
      <c r="O276" s="385">
        <v>3425.0742950889598</v>
      </c>
      <c r="P276" s="254">
        <v>1888.1609493086582</v>
      </c>
      <c r="R276" s="77">
        <v>17</v>
      </c>
    </row>
    <row r="277" spans="1:18" ht="15.6" x14ac:dyDescent="0.3">
      <c r="A277" s="95">
        <v>759</v>
      </c>
      <c r="B277" s="87" t="s">
        <v>246</v>
      </c>
      <c r="C277" s="126">
        <v>2007</v>
      </c>
      <c r="D277" s="97">
        <v>1922087.0984489257</v>
      </c>
      <c r="E277" s="90">
        <f t="shared" si="59"/>
        <v>957.69162852462659</v>
      </c>
      <c r="F277" s="108">
        <v>-503162</v>
      </c>
      <c r="G277" s="90">
        <f t="shared" si="60"/>
        <v>-250.70353761833582</v>
      </c>
      <c r="H277" s="97">
        <v>437513.15150208876</v>
      </c>
      <c r="I277" s="90">
        <f t="shared" si="61"/>
        <v>217.99359815749315</v>
      </c>
      <c r="J277" s="97">
        <v>384464.2509586853</v>
      </c>
      <c r="K277" s="90">
        <f t="shared" si="62"/>
        <v>191.56165967049591</v>
      </c>
      <c r="L277" s="97">
        <v>62484.586967033596</v>
      </c>
      <c r="M277" s="90">
        <f t="shared" si="63"/>
        <v>31.133326839578274</v>
      </c>
      <c r="N277" s="99">
        <f t="shared" si="64"/>
        <v>2304503.6312254677</v>
      </c>
      <c r="O277" s="385">
        <v>4239.1775624515567</v>
      </c>
      <c r="P277" s="254">
        <v>1135.3229137402757</v>
      </c>
      <c r="R277" s="77">
        <v>14</v>
      </c>
    </row>
    <row r="278" spans="1:18" ht="27.6" x14ac:dyDescent="0.3">
      <c r="A278" s="95"/>
      <c r="B278" s="87"/>
      <c r="C278" s="126"/>
      <c r="D278" s="97"/>
      <c r="E278" s="90"/>
      <c r="F278" s="108"/>
      <c r="G278" s="90"/>
      <c r="H278" s="97"/>
      <c r="I278" s="90"/>
      <c r="J278" s="97"/>
      <c r="K278" s="90"/>
      <c r="L278" s="97"/>
      <c r="M278" s="90"/>
      <c r="N278" s="99"/>
      <c r="O278" s="394" t="s">
        <v>721</v>
      </c>
      <c r="P278" s="395" t="s">
        <v>720</v>
      </c>
      <c r="R278" s="77"/>
    </row>
    <row r="279" spans="1:18" ht="15.6" x14ac:dyDescent="0.3">
      <c r="A279" s="95">
        <v>480</v>
      </c>
      <c r="B279" s="87" t="s">
        <v>151</v>
      </c>
      <c r="C279" s="126">
        <v>1999</v>
      </c>
      <c r="D279" s="97">
        <v>1287528.1107238641</v>
      </c>
      <c r="E279" s="90">
        <f t="shared" ref="E279:E314" si="65">D279/C279</f>
        <v>644.08609841113764</v>
      </c>
      <c r="F279" s="108">
        <v>-443082</v>
      </c>
      <c r="G279" s="90">
        <f t="shared" ref="G279:G314" si="66">F279/C279</f>
        <v>-221.65182591295647</v>
      </c>
      <c r="H279" s="97">
        <v>371195.7453643803</v>
      </c>
      <c r="I279" s="90">
        <f t="shared" ref="I279:I314" si="67">H279/C279</f>
        <v>185.69071804121074</v>
      </c>
      <c r="J279" s="97">
        <v>664308.05068874499</v>
      </c>
      <c r="K279" s="90">
        <f t="shared" ref="K279:K314" si="68">J279/C279</f>
        <v>332.32018543709103</v>
      </c>
      <c r="L279" s="97">
        <v>351183.39587010915</v>
      </c>
      <c r="M279" s="90">
        <f t="shared" ref="M279:M314" si="69">L279/C279</f>
        <v>175.67953770390653</v>
      </c>
      <c r="N279" s="99">
        <f t="shared" ref="N279:N314" si="70">SUM(D279:L279)</f>
        <v>2232073.7478230749</v>
      </c>
      <c r="O279" s="385">
        <v>2573.7001214085617</v>
      </c>
      <c r="P279" s="254">
        <v>1099.8025525998492</v>
      </c>
      <c r="R279" s="77">
        <v>2</v>
      </c>
    </row>
    <row r="280" spans="1:18" ht="15.6" x14ac:dyDescent="0.3">
      <c r="A280" s="95">
        <v>631</v>
      </c>
      <c r="B280" s="87" t="s">
        <v>209</v>
      </c>
      <c r="C280" s="126">
        <v>1994</v>
      </c>
      <c r="D280" s="97">
        <v>795552.27903390606</v>
      </c>
      <c r="E280" s="90">
        <f t="shared" si="65"/>
        <v>398.9730586930321</v>
      </c>
      <c r="F280" s="108">
        <v>-510692</v>
      </c>
      <c r="G280" s="90">
        <f t="shared" si="66"/>
        <v>-256.11434302908725</v>
      </c>
      <c r="H280" s="97">
        <v>309927.66841612593</v>
      </c>
      <c r="I280" s="90">
        <f t="shared" si="67"/>
        <v>155.4301245818084</v>
      </c>
      <c r="J280" s="97">
        <v>386775.32654680114</v>
      </c>
      <c r="K280" s="90">
        <f t="shared" si="68"/>
        <v>193.96957198936869</v>
      </c>
      <c r="L280" s="97">
        <v>448735.98963340331</v>
      </c>
      <c r="M280" s="90">
        <f t="shared" si="69"/>
        <v>225.04312418926946</v>
      </c>
      <c r="N280" s="99">
        <f t="shared" si="70"/>
        <v>1430791.5220424714</v>
      </c>
      <c r="O280" s="385">
        <v>2112.1099650797478</v>
      </c>
      <c r="P280" s="254">
        <v>710.15108507032926</v>
      </c>
      <c r="R280" s="77">
        <v>2</v>
      </c>
    </row>
    <row r="281" spans="1:18" ht="15.6" x14ac:dyDescent="0.3">
      <c r="A281" s="95">
        <v>921</v>
      </c>
      <c r="B281" s="87" t="s">
        <v>286</v>
      </c>
      <c r="C281" s="126">
        <v>1972</v>
      </c>
      <c r="D281" s="97">
        <v>1191552.6378671203</v>
      </c>
      <c r="E281" s="90">
        <f t="shared" si="65"/>
        <v>604.23561757967559</v>
      </c>
      <c r="F281" s="98">
        <v>116427</v>
      </c>
      <c r="G281" s="90">
        <f t="shared" si="66"/>
        <v>59.040060851926981</v>
      </c>
      <c r="H281" s="97">
        <v>451735.8643325665</v>
      </c>
      <c r="I281" s="90">
        <f t="shared" si="67"/>
        <v>229.07498191306618</v>
      </c>
      <c r="J281" s="97">
        <v>1003298.8844823285</v>
      </c>
      <c r="K281" s="90">
        <f t="shared" si="68"/>
        <v>508.77225379428427</v>
      </c>
      <c r="L281" s="97">
        <v>292811.22108164692</v>
      </c>
      <c r="M281" s="90">
        <f t="shared" si="69"/>
        <v>148.48439202923271</v>
      </c>
      <c r="N281" s="99">
        <f t="shared" si="70"/>
        <v>3057226.7306778012</v>
      </c>
      <c r="O281" s="385">
        <v>5775.0175013540875</v>
      </c>
      <c r="P281" s="254">
        <v>1638.2954400424253</v>
      </c>
      <c r="R281" s="77">
        <v>11</v>
      </c>
    </row>
    <row r="282" spans="1:18" ht="15.6" x14ac:dyDescent="0.3">
      <c r="A282" s="95">
        <v>151</v>
      </c>
      <c r="B282" s="87" t="s">
        <v>54</v>
      </c>
      <c r="C282" s="126">
        <v>1925</v>
      </c>
      <c r="D282" s="97">
        <v>1143705.7807083062</v>
      </c>
      <c r="E282" s="90">
        <f t="shared" si="65"/>
        <v>594.132873095224</v>
      </c>
      <c r="F282" s="108">
        <v>-499359</v>
      </c>
      <c r="G282" s="90">
        <f t="shared" si="66"/>
        <v>-259.40727272727275</v>
      </c>
      <c r="H282" s="97">
        <v>459918.58316503279</v>
      </c>
      <c r="I282" s="90">
        <f t="shared" si="67"/>
        <v>238.91874450131573</v>
      </c>
      <c r="J282" s="97">
        <v>163332.13297995896</v>
      </c>
      <c r="K282" s="90">
        <f t="shared" si="68"/>
        <v>84.847861288290375</v>
      </c>
      <c r="L282" s="97">
        <v>-12987.549585605449</v>
      </c>
      <c r="M282" s="90">
        <f t="shared" si="69"/>
        <v>-6.7467790055093246</v>
      </c>
      <c r="N282" s="99">
        <f t="shared" si="70"/>
        <v>1255268.4394738504</v>
      </c>
      <c r="O282" s="385">
        <v>4292.3503965097871</v>
      </c>
      <c r="P282" s="254">
        <v>646.78490767152857</v>
      </c>
      <c r="R282" s="77">
        <v>14</v>
      </c>
    </row>
    <row r="283" spans="1:18" ht="15.6" x14ac:dyDescent="0.3">
      <c r="A283" s="95">
        <v>504</v>
      </c>
      <c r="B283" s="87" t="s">
        <v>163</v>
      </c>
      <c r="C283" s="126">
        <v>1871</v>
      </c>
      <c r="D283" s="97">
        <v>1380969.9997553807</v>
      </c>
      <c r="E283" s="90">
        <f t="shared" si="65"/>
        <v>738.09192931874975</v>
      </c>
      <c r="F283" s="108">
        <v>-474976</v>
      </c>
      <c r="G283" s="90">
        <f t="shared" si="66"/>
        <v>-253.86210582576163</v>
      </c>
      <c r="H283" s="97">
        <v>353425.59147924441</v>
      </c>
      <c r="I283" s="90">
        <f t="shared" si="67"/>
        <v>188.89662826255713</v>
      </c>
      <c r="J283" s="97">
        <v>41186.303969993096</v>
      </c>
      <c r="K283" s="90">
        <f t="shared" si="68"/>
        <v>22.012989828964777</v>
      </c>
      <c r="L283" s="97">
        <v>165668.82897868651</v>
      </c>
      <c r="M283" s="90">
        <f t="shared" si="69"/>
        <v>88.545606081606891</v>
      </c>
      <c r="N283" s="99">
        <f t="shared" si="70"/>
        <v>1466969.8636248894</v>
      </c>
      <c r="O283" s="385">
        <v>2852.9945096200513</v>
      </c>
      <c r="P283" s="254">
        <v>770.01374889540602</v>
      </c>
      <c r="R283" s="77">
        <v>1</v>
      </c>
    </row>
    <row r="284" spans="1:18" ht="15.6" x14ac:dyDescent="0.3">
      <c r="A284" s="95">
        <v>489</v>
      </c>
      <c r="B284" s="87" t="s">
        <v>155</v>
      </c>
      <c r="C284" s="126">
        <v>1868</v>
      </c>
      <c r="D284" s="97">
        <v>880010.95021439798</v>
      </c>
      <c r="E284" s="90">
        <f t="shared" si="65"/>
        <v>471.09793908693683</v>
      </c>
      <c r="F284" s="108">
        <v>-405745</v>
      </c>
      <c r="G284" s="90">
        <f t="shared" si="66"/>
        <v>-217.20824411134905</v>
      </c>
      <c r="H284" s="97">
        <v>389666.68283047911</v>
      </c>
      <c r="I284" s="90">
        <f t="shared" si="67"/>
        <v>208.60100793922865</v>
      </c>
      <c r="J284" s="97">
        <v>1340475.6853184779</v>
      </c>
      <c r="K284" s="90">
        <f t="shared" si="68"/>
        <v>717.59940327541642</v>
      </c>
      <c r="L284" s="97">
        <v>849395.94002314762</v>
      </c>
      <c r="M284" s="90">
        <f t="shared" si="69"/>
        <v>454.70874733573214</v>
      </c>
      <c r="N284" s="99">
        <f t="shared" si="70"/>
        <v>3054984.3484926932</v>
      </c>
      <c r="O284" s="385">
        <v>4338.4478644444625</v>
      </c>
      <c r="P284" s="254">
        <v>1649.7019584510185</v>
      </c>
      <c r="R284" s="77">
        <v>8</v>
      </c>
    </row>
    <row r="285" spans="1:18" ht="15.6" x14ac:dyDescent="0.3">
      <c r="A285" s="95">
        <v>616</v>
      </c>
      <c r="B285" s="87" t="s">
        <v>201</v>
      </c>
      <c r="C285" s="126">
        <v>1833</v>
      </c>
      <c r="D285" s="97">
        <v>1252900.9067723663</v>
      </c>
      <c r="E285" s="90">
        <f t="shared" si="65"/>
        <v>683.52477183435144</v>
      </c>
      <c r="F285" s="108">
        <v>-498809</v>
      </c>
      <c r="G285" s="90">
        <f t="shared" si="66"/>
        <v>-272.12711402073103</v>
      </c>
      <c r="H285" s="97">
        <v>343900.48485028639</v>
      </c>
      <c r="I285" s="90">
        <f t="shared" si="67"/>
        <v>187.6161946810073</v>
      </c>
      <c r="J285" s="97">
        <v>-48547.106787587356</v>
      </c>
      <c r="K285" s="90">
        <f t="shared" si="68"/>
        <v>-26.485055530598668</v>
      </c>
      <c r="L285" s="97">
        <v>-54654.045638078213</v>
      </c>
      <c r="M285" s="90">
        <f t="shared" si="69"/>
        <v>-29.816718842377639</v>
      </c>
      <c r="N285" s="99">
        <f t="shared" si="70"/>
        <v>995363.7679939511</v>
      </c>
      <c r="O285" s="385">
        <v>2205.709049187079</v>
      </c>
      <c r="P285" s="254">
        <v>548.23144527931663</v>
      </c>
      <c r="R285" s="77">
        <v>1</v>
      </c>
    </row>
    <row r="286" spans="1:18" ht="15.6" x14ac:dyDescent="0.3">
      <c r="A286" s="95">
        <v>250</v>
      </c>
      <c r="B286" s="87" t="s">
        <v>93</v>
      </c>
      <c r="C286" s="126">
        <v>1822</v>
      </c>
      <c r="D286" s="97">
        <v>978881.55463424523</v>
      </c>
      <c r="E286" s="90">
        <f t="shared" si="65"/>
        <v>537.25661615490958</v>
      </c>
      <c r="F286" s="108">
        <v>-398119</v>
      </c>
      <c r="G286" s="90">
        <f t="shared" si="66"/>
        <v>-218.50658616904499</v>
      </c>
      <c r="H286" s="97">
        <v>412144.16984566057</v>
      </c>
      <c r="I286" s="90">
        <f t="shared" si="67"/>
        <v>226.20426445974783</v>
      </c>
      <c r="J286" s="97">
        <v>310853.14781121019</v>
      </c>
      <c r="K286" s="90">
        <f t="shared" si="68"/>
        <v>170.61094830472567</v>
      </c>
      <c r="L286" s="97">
        <v>156577.66303277368</v>
      </c>
      <c r="M286" s="90">
        <f t="shared" si="69"/>
        <v>85.93724645047952</v>
      </c>
      <c r="N286" s="99">
        <f t="shared" si="70"/>
        <v>1461053.10056664</v>
      </c>
      <c r="O286" s="385">
        <v>3960.1573336701053</v>
      </c>
      <c r="P286" s="254">
        <v>814.07548590773308</v>
      </c>
      <c r="R286" s="77">
        <v>6</v>
      </c>
    </row>
    <row r="287" spans="1:18" ht="15.6" x14ac:dyDescent="0.3">
      <c r="A287" s="95">
        <v>47</v>
      </c>
      <c r="B287" s="87" t="s">
        <v>17</v>
      </c>
      <c r="C287" s="126">
        <v>1808</v>
      </c>
      <c r="D287" s="97">
        <v>2713706.1160290092</v>
      </c>
      <c r="E287" s="90">
        <f t="shared" si="65"/>
        <v>1500.9436482461333</v>
      </c>
      <c r="F287" s="98">
        <v>20030</v>
      </c>
      <c r="G287" s="90">
        <f t="shared" si="66"/>
        <v>11.07853982300885</v>
      </c>
      <c r="H287" s="97">
        <v>361067.42827623431</v>
      </c>
      <c r="I287" s="90">
        <f t="shared" si="67"/>
        <v>199.70543599349242</v>
      </c>
      <c r="J287" s="97">
        <v>8292.8090943600928</v>
      </c>
      <c r="K287" s="90">
        <f t="shared" si="68"/>
        <v>4.5867306937832373</v>
      </c>
      <c r="L287" s="97">
        <v>716220.96920830966</v>
      </c>
      <c r="M287" s="90">
        <f t="shared" si="69"/>
        <v>396.13991659751639</v>
      </c>
      <c r="N287" s="99">
        <f t="shared" si="70"/>
        <v>3821033.6369626699</v>
      </c>
      <c r="O287" s="385">
        <v>5458.9285173447197</v>
      </c>
      <c r="P287" s="254">
        <v>2081.1633421503943</v>
      </c>
      <c r="R287" s="77">
        <v>19</v>
      </c>
    </row>
    <row r="288" spans="1:18" ht="15.6" x14ac:dyDescent="0.3">
      <c r="A288" s="95">
        <v>177</v>
      </c>
      <c r="B288" s="87" t="s">
        <v>63</v>
      </c>
      <c r="C288" s="126">
        <v>1800</v>
      </c>
      <c r="D288" s="97">
        <v>495855.00664544932</v>
      </c>
      <c r="E288" s="90">
        <f t="shared" si="65"/>
        <v>275.4750036919163</v>
      </c>
      <c r="F288" s="108">
        <v>-455578</v>
      </c>
      <c r="G288" s="90">
        <f t="shared" si="66"/>
        <v>-253.09888888888889</v>
      </c>
      <c r="H288" s="97">
        <v>334642.12562523503</v>
      </c>
      <c r="I288" s="90">
        <f t="shared" si="67"/>
        <v>185.91229201401947</v>
      </c>
      <c r="J288" s="97">
        <v>239622.91412613241</v>
      </c>
      <c r="K288" s="90">
        <f t="shared" si="68"/>
        <v>133.12384118118467</v>
      </c>
      <c r="L288" s="97">
        <v>295738.50013558101</v>
      </c>
      <c r="M288" s="90">
        <f t="shared" si="69"/>
        <v>164.29916674198944</v>
      </c>
      <c r="N288" s="99">
        <f t="shared" si="70"/>
        <v>910621.95878039591</v>
      </c>
      <c r="O288" s="385">
        <v>2617.4363939589371</v>
      </c>
      <c r="P288" s="254">
        <v>492.17419251799879</v>
      </c>
      <c r="R288" s="77">
        <v>6</v>
      </c>
    </row>
    <row r="289" spans="1:18" ht="15.6" x14ac:dyDescent="0.3">
      <c r="A289" s="95">
        <v>181</v>
      </c>
      <c r="B289" s="87" t="s">
        <v>66</v>
      </c>
      <c r="C289" s="126">
        <v>1707</v>
      </c>
      <c r="D289" s="97">
        <v>1176264.1089872515</v>
      </c>
      <c r="E289" s="90">
        <f t="shared" si="65"/>
        <v>689.08266490172912</v>
      </c>
      <c r="F289" s="108">
        <v>-356983</v>
      </c>
      <c r="G289" s="90">
        <f t="shared" si="66"/>
        <v>-209.12888107791446</v>
      </c>
      <c r="H289" s="97">
        <v>387604.00451102457</v>
      </c>
      <c r="I289" s="90">
        <f t="shared" si="67"/>
        <v>227.06737229702671</v>
      </c>
      <c r="J289" s="97">
        <v>214746.60622029792</v>
      </c>
      <c r="K289" s="90">
        <f t="shared" si="68"/>
        <v>125.80351858248267</v>
      </c>
      <c r="L289" s="97">
        <v>162219.22251072922</v>
      </c>
      <c r="M289" s="90">
        <f t="shared" si="69"/>
        <v>95.031764798318235</v>
      </c>
      <c r="N289" s="99">
        <f t="shared" si="70"/>
        <v>1584683.7669040062</v>
      </c>
      <c r="O289" s="385">
        <v>3299.9142036935118</v>
      </c>
      <c r="P289" s="254">
        <v>920.80723036280222</v>
      </c>
      <c r="R289" s="77">
        <v>4</v>
      </c>
    </row>
    <row r="290" spans="1:18" ht="15.6" x14ac:dyDescent="0.3">
      <c r="A290" s="95">
        <v>833</v>
      </c>
      <c r="B290" s="87" t="s">
        <v>260</v>
      </c>
      <c r="C290" s="126">
        <v>1659</v>
      </c>
      <c r="D290" s="97">
        <v>478284.94393572025</v>
      </c>
      <c r="E290" s="90">
        <f t="shared" si="65"/>
        <v>288.29713317403269</v>
      </c>
      <c r="F290" s="108">
        <v>-361106</v>
      </c>
      <c r="G290" s="90">
        <f t="shared" si="66"/>
        <v>-217.66485834840265</v>
      </c>
      <c r="H290" s="97">
        <v>298491.86472559662</v>
      </c>
      <c r="I290" s="90">
        <f t="shared" si="67"/>
        <v>179.92276354767728</v>
      </c>
      <c r="J290" s="97">
        <v>290654.60695013055</v>
      </c>
      <c r="K290" s="90">
        <f t="shared" si="68"/>
        <v>175.19867808928905</v>
      </c>
      <c r="L290" s="97">
        <v>503192.19488755247</v>
      </c>
      <c r="M290" s="90">
        <f t="shared" si="69"/>
        <v>303.31054544156268</v>
      </c>
      <c r="N290" s="99">
        <f t="shared" si="70"/>
        <v>1209943.3642154625</v>
      </c>
      <c r="O290" s="385">
        <v>3005.7753887303311</v>
      </c>
      <c r="P290" s="254">
        <v>719.14865008981292</v>
      </c>
      <c r="R290" s="77">
        <v>2</v>
      </c>
    </row>
    <row r="291" spans="1:18" ht="15.6" x14ac:dyDescent="0.3">
      <c r="A291" s="95">
        <v>588</v>
      </c>
      <c r="B291" s="87" t="s">
        <v>187</v>
      </c>
      <c r="C291" s="126">
        <v>1654</v>
      </c>
      <c r="D291" s="97">
        <v>452310.08535526047</v>
      </c>
      <c r="E291" s="90">
        <f t="shared" si="65"/>
        <v>273.46438050499421</v>
      </c>
      <c r="F291" s="108">
        <v>-378520</v>
      </c>
      <c r="G291" s="90">
        <f t="shared" si="66"/>
        <v>-228.85126964933494</v>
      </c>
      <c r="H291" s="97">
        <v>361955.16447912273</v>
      </c>
      <c r="I291" s="90">
        <f t="shared" si="67"/>
        <v>218.83625421954216</v>
      </c>
      <c r="J291" s="97">
        <v>-88875.886865136243</v>
      </c>
      <c r="K291" s="90">
        <f t="shared" si="68"/>
        <v>-53.733909833818771</v>
      </c>
      <c r="L291" s="97">
        <v>5335.8548621977125</v>
      </c>
      <c r="M291" s="90">
        <f t="shared" si="69"/>
        <v>3.2260307510264283</v>
      </c>
      <c r="N291" s="99">
        <f t="shared" si="70"/>
        <v>352414.93328668602</v>
      </c>
      <c r="O291" s="385">
        <v>3786.0672298122586</v>
      </c>
      <c r="P291" s="254">
        <v>228.34172783037769</v>
      </c>
      <c r="R291" s="77">
        <v>10</v>
      </c>
    </row>
    <row r="292" spans="1:18" ht="15.6" x14ac:dyDescent="0.3">
      <c r="A292" s="95">
        <v>256</v>
      </c>
      <c r="B292" s="87" t="s">
        <v>94</v>
      </c>
      <c r="C292" s="126">
        <v>1597</v>
      </c>
      <c r="D292" s="97">
        <v>2141724.6864678734</v>
      </c>
      <c r="E292" s="90">
        <f t="shared" si="65"/>
        <v>1341.0924774376165</v>
      </c>
      <c r="F292" s="98">
        <v>296473</v>
      </c>
      <c r="G292" s="90">
        <f t="shared" si="66"/>
        <v>185.64370695053225</v>
      </c>
      <c r="H292" s="97">
        <v>309009.64213825285</v>
      </c>
      <c r="I292" s="90">
        <f t="shared" si="67"/>
        <v>193.49382726252526</v>
      </c>
      <c r="J292" s="97">
        <v>77161.204854640688</v>
      </c>
      <c r="K292" s="90">
        <f t="shared" si="68"/>
        <v>48.316346183244015</v>
      </c>
      <c r="L292" s="97">
        <v>-160490.23788512469</v>
      </c>
      <c r="M292" s="90">
        <f t="shared" si="69"/>
        <v>-100.4948264778489</v>
      </c>
      <c r="N292" s="99">
        <f t="shared" si="70"/>
        <v>2665646.8419334763</v>
      </c>
      <c r="O292" s="385">
        <v>4874.0941078126962</v>
      </c>
      <c r="P292" s="254">
        <v>1640.7904167662132</v>
      </c>
      <c r="R292" s="77">
        <v>13</v>
      </c>
    </row>
    <row r="293" spans="1:18" ht="15.6" x14ac:dyDescent="0.3">
      <c r="A293" s="95">
        <v>630</v>
      </c>
      <c r="B293" s="87" t="s">
        <v>208</v>
      </c>
      <c r="C293" s="126">
        <v>1593</v>
      </c>
      <c r="D293" s="97">
        <v>2910758.927288631</v>
      </c>
      <c r="E293" s="90">
        <f t="shared" si="65"/>
        <v>1827.2184100995801</v>
      </c>
      <c r="F293" s="108">
        <v>-189796</v>
      </c>
      <c r="G293" s="90">
        <f t="shared" si="66"/>
        <v>-119.14375392341493</v>
      </c>
      <c r="H293" s="97">
        <v>269643.52057322545</v>
      </c>
      <c r="I293" s="90">
        <f t="shared" si="67"/>
        <v>169.26774675029847</v>
      </c>
      <c r="J293" s="97">
        <v>170562.37906087487</v>
      </c>
      <c r="K293" s="90">
        <f t="shared" si="68"/>
        <v>107.06991780343682</v>
      </c>
      <c r="L293" s="97">
        <v>-119623.16263838134</v>
      </c>
      <c r="M293" s="90">
        <f t="shared" si="69"/>
        <v>-75.093008561444663</v>
      </c>
      <c r="N293" s="99">
        <f t="shared" si="70"/>
        <v>3043530.0766050797</v>
      </c>
      <c r="O293" s="385">
        <v>4286.4643026315143</v>
      </c>
      <c r="P293" s="254">
        <v>1974.4385839826427</v>
      </c>
      <c r="R293" s="77">
        <v>17</v>
      </c>
    </row>
    <row r="294" spans="1:18" ht="15.6" x14ac:dyDescent="0.3">
      <c r="A294" s="95">
        <v>687</v>
      </c>
      <c r="B294" s="87" t="s">
        <v>219</v>
      </c>
      <c r="C294" s="126">
        <v>1561</v>
      </c>
      <c r="D294" s="97">
        <v>990860.08524251904</v>
      </c>
      <c r="E294" s="90">
        <f t="shared" si="65"/>
        <v>634.75982398623898</v>
      </c>
      <c r="F294" s="98">
        <v>127716</v>
      </c>
      <c r="G294" s="90">
        <f t="shared" si="66"/>
        <v>81.816784112748238</v>
      </c>
      <c r="H294" s="97">
        <v>351885.34462856408</v>
      </c>
      <c r="I294" s="90">
        <f t="shared" si="67"/>
        <v>225.42302666788217</v>
      </c>
      <c r="J294" s="97">
        <v>-393969.85235152743</v>
      </c>
      <c r="K294" s="90">
        <f t="shared" si="68"/>
        <v>-252.38299317842885</v>
      </c>
      <c r="L294" s="97">
        <v>-401204.78748843359</v>
      </c>
      <c r="M294" s="90">
        <f t="shared" si="69"/>
        <v>-257.01780108163587</v>
      </c>
      <c r="N294" s="99">
        <f t="shared" si="70"/>
        <v>675976.40667271055</v>
      </c>
      <c r="O294" s="385">
        <v>5346.5407755454153</v>
      </c>
      <c r="P294" s="254">
        <v>418.4803267335825</v>
      </c>
      <c r="R294" s="77">
        <v>11</v>
      </c>
    </row>
    <row r="295" spans="1:18" ht="15.6" x14ac:dyDescent="0.3">
      <c r="A295" s="95">
        <v>495</v>
      </c>
      <c r="B295" s="87" t="s">
        <v>158</v>
      </c>
      <c r="C295" s="126">
        <v>1558</v>
      </c>
      <c r="D295" s="97">
        <v>844240.31810206175</v>
      </c>
      <c r="E295" s="90">
        <f t="shared" si="65"/>
        <v>541.87440186268407</v>
      </c>
      <c r="F295" s="108">
        <v>-470520</v>
      </c>
      <c r="G295" s="90">
        <f t="shared" si="66"/>
        <v>-302.00256739409497</v>
      </c>
      <c r="H295" s="97">
        <v>312383.01316461887</v>
      </c>
      <c r="I295" s="90">
        <f t="shared" si="67"/>
        <v>200.50257584378619</v>
      </c>
      <c r="J295" s="97">
        <v>533182.88618039736</v>
      </c>
      <c r="K295" s="90">
        <f t="shared" si="68"/>
        <v>342.22264838279676</v>
      </c>
      <c r="L295" s="97">
        <v>397907.61571398581</v>
      </c>
      <c r="M295" s="90">
        <f t="shared" si="69"/>
        <v>255.39641573426562</v>
      </c>
      <c r="N295" s="99">
        <f t="shared" si="70"/>
        <v>1617976.4302197592</v>
      </c>
      <c r="O295" s="385">
        <v>3814.0970775577312</v>
      </c>
      <c r="P295" s="254">
        <v>1090.8336541470244</v>
      </c>
      <c r="R295" s="77">
        <v>13</v>
      </c>
    </row>
    <row r="296" spans="1:18" ht="15.6" x14ac:dyDescent="0.3">
      <c r="A296" s="95">
        <v>844</v>
      </c>
      <c r="B296" s="87" t="s">
        <v>263</v>
      </c>
      <c r="C296" s="126">
        <v>1503</v>
      </c>
      <c r="D296" s="97">
        <v>572707.26079207496</v>
      </c>
      <c r="E296" s="90">
        <f t="shared" si="65"/>
        <v>381.04275501801396</v>
      </c>
      <c r="F296" s="108">
        <v>-390912</v>
      </c>
      <c r="G296" s="90">
        <f t="shared" si="66"/>
        <v>-260.0878243512974</v>
      </c>
      <c r="H296" s="97">
        <v>333557.11370724533</v>
      </c>
      <c r="I296" s="90">
        <f t="shared" si="67"/>
        <v>221.92755403010335</v>
      </c>
      <c r="J296" s="97">
        <v>159807.12834889992</v>
      </c>
      <c r="K296" s="90">
        <f t="shared" si="68"/>
        <v>106.3254346965402</v>
      </c>
      <c r="L296" s="97">
        <v>-22199.765779415433</v>
      </c>
      <c r="M296" s="90">
        <f t="shared" si="69"/>
        <v>-14.770303246450721</v>
      </c>
      <c r="N296" s="99">
        <f t="shared" si="70"/>
        <v>653408.94498819811</v>
      </c>
      <c r="O296" s="385">
        <v>4551.0413296271909</v>
      </c>
      <c r="P296" s="254">
        <v>480.00714375835321</v>
      </c>
      <c r="R296" s="77">
        <v>11</v>
      </c>
    </row>
    <row r="297" spans="1:18" ht="15.6" x14ac:dyDescent="0.3">
      <c r="A297" s="95">
        <v>747</v>
      </c>
      <c r="B297" s="87" t="s">
        <v>239</v>
      </c>
      <c r="C297" s="126">
        <v>1385</v>
      </c>
      <c r="D297" s="97">
        <v>895468.9997036549</v>
      </c>
      <c r="E297" s="90">
        <f t="shared" si="65"/>
        <v>646.54801422646563</v>
      </c>
      <c r="F297" s="108">
        <v>-246678</v>
      </c>
      <c r="G297" s="90">
        <f t="shared" si="66"/>
        <v>-178.10685920577617</v>
      </c>
      <c r="H297" s="97">
        <v>312894.7599525369</v>
      </c>
      <c r="I297" s="90">
        <f t="shared" si="67"/>
        <v>225.91679418955732</v>
      </c>
      <c r="J297" s="97">
        <v>320050.20173049014</v>
      </c>
      <c r="K297" s="90">
        <f t="shared" si="68"/>
        <v>231.08317814475822</v>
      </c>
      <c r="L297" s="97">
        <v>293632.79897436686</v>
      </c>
      <c r="M297" s="90">
        <f t="shared" si="69"/>
        <v>212.00924113672698</v>
      </c>
      <c r="N297" s="99">
        <f t="shared" si="70"/>
        <v>1576294.2014884038</v>
      </c>
      <c r="O297" s="385">
        <v>4175.1344359532814</v>
      </c>
      <c r="P297" s="254">
        <v>1158.529068852743</v>
      </c>
      <c r="R297" s="77">
        <v>4</v>
      </c>
    </row>
    <row r="298" spans="1:18" ht="15.6" x14ac:dyDescent="0.3">
      <c r="A298" s="95">
        <v>46</v>
      </c>
      <c r="B298" s="87" t="s">
        <v>16</v>
      </c>
      <c r="C298" s="126">
        <v>1369</v>
      </c>
      <c r="D298" s="97">
        <v>1050156.0219043563</v>
      </c>
      <c r="E298" s="90">
        <f t="shared" si="65"/>
        <v>767.09716720551955</v>
      </c>
      <c r="F298" s="108">
        <v>-344100</v>
      </c>
      <c r="G298" s="90">
        <f t="shared" si="66"/>
        <v>-251.35135135135135</v>
      </c>
      <c r="H298" s="97">
        <v>279635.10955092509</v>
      </c>
      <c r="I298" s="90">
        <f t="shared" si="67"/>
        <v>204.2623152307707</v>
      </c>
      <c r="J298" s="97">
        <v>218929.16878673705</v>
      </c>
      <c r="K298" s="90">
        <f t="shared" si="68"/>
        <v>159.91904221091093</v>
      </c>
      <c r="L298" s="97">
        <v>216669.79666206069</v>
      </c>
      <c r="M298" s="90">
        <f t="shared" si="69"/>
        <v>158.26866081962066</v>
      </c>
      <c r="N298" s="99">
        <f t="shared" si="70"/>
        <v>1422170.0240773752</v>
      </c>
      <c r="O298" s="385">
        <v>4398.9600520987779</v>
      </c>
      <c r="P298" s="254">
        <v>1043.5800561753683</v>
      </c>
      <c r="R298" s="77">
        <v>10</v>
      </c>
    </row>
    <row r="299" spans="1:18" ht="15.6" x14ac:dyDescent="0.3">
      <c r="A299" s="95">
        <v>561</v>
      </c>
      <c r="B299" s="87" t="s">
        <v>176</v>
      </c>
      <c r="C299" s="126">
        <v>1334</v>
      </c>
      <c r="D299" s="97">
        <v>910072.53426083317</v>
      </c>
      <c r="E299" s="90">
        <f t="shared" si="65"/>
        <v>682.21329404860057</v>
      </c>
      <c r="F299" s="108">
        <v>-299230</v>
      </c>
      <c r="G299" s="90">
        <f t="shared" si="66"/>
        <v>-224.31034482758622</v>
      </c>
      <c r="H299" s="97">
        <v>265701.57026486204</v>
      </c>
      <c r="I299" s="90">
        <f t="shared" si="67"/>
        <v>199.17658940394455</v>
      </c>
      <c r="J299" s="97">
        <v>94831.772440108471</v>
      </c>
      <c r="K299" s="90">
        <f t="shared" si="68"/>
        <v>71.088285187487614</v>
      </c>
      <c r="L299" s="97">
        <v>141117.39385588895</v>
      </c>
      <c r="M299" s="90">
        <f t="shared" si="69"/>
        <v>105.78515281550895</v>
      </c>
      <c r="N299" s="99">
        <f t="shared" si="70"/>
        <v>1113221.4386455051</v>
      </c>
      <c r="O299" s="385">
        <v>3155.4696153219588</v>
      </c>
      <c r="P299" s="254">
        <v>835.63738442405725</v>
      </c>
      <c r="R299" s="77">
        <v>2</v>
      </c>
    </row>
    <row r="300" spans="1:18" ht="15.6" x14ac:dyDescent="0.3">
      <c r="A300" s="95">
        <v>216</v>
      </c>
      <c r="B300" s="87" t="s">
        <v>76</v>
      </c>
      <c r="C300" s="126">
        <v>1323</v>
      </c>
      <c r="D300" s="97">
        <v>1122537.5759535674</v>
      </c>
      <c r="E300" s="90">
        <f t="shared" si="65"/>
        <v>848.47889338893981</v>
      </c>
      <c r="F300" s="108">
        <v>-281864</v>
      </c>
      <c r="G300" s="90">
        <f t="shared" si="66"/>
        <v>-213.04913076341649</v>
      </c>
      <c r="H300" s="97">
        <v>282138.43565477186</v>
      </c>
      <c r="I300" s="90">
        <f t="shared" si="67"/>
        <v>213.25656512076483</v>
      </c>
      <c r="J300" s="97">
        <v>231526.53509465427</v>
      </c>
      <c r="K300" s="90">
        <f t="shared" si="68"/>
        <v>175.00116031341972</v>
      </c>
      <c r="L300" s="97">
        <v>75585.982057605172</v>
      </c>
      <c r="M300" s="90">
        <f t="shared" si="69"/>
        <v>57.132261570374283</v>
      </c>
      <c r="N300" s="99">
        <f t="shared" si="70"/>
        <v>1430948.2162486585</v>
      </c>
      <c r="O300" s="385">
        <v>4822.7502604473384</v>
      </c>
      <c r="P300" s="254">
        <v>1029.0117375363559</v>
      </c>
      <c r="R300" s="77">
        <v>13</v>
      </c>
    </row>
    <row r="301" spans="1:18" ht="15.6" x14ac:dyDescent="0.3">
      <c r="A301" s="95">
        <v>312</v>
      </c>
      <c r="B301" s="87" t="s">
        <v>119</v>
      </c>
      <c r="C301" s="126">
        <v>1288</v>
      </c>
      <c r="D301" s="97">
        <v>1007035.877417186</v>
      </c>
      <c r="E301" s="90">
        <f t="shared" si="65"/>
        <v>781.86015327421273</v>
      </c>
      <c r="F301" s="108">
        <v>-341179</v>
      </c>
      <c r="G301" s="90">
        <f t="shared" si="66"/>
        <v>-264.89052795031057</v>
      </c>
      <c r="H301" s="97">
        <v>263553.42863550293</v>
      </c>
      <c r="I301" s="90">
        <f t="shared" si="67"/>
        <v>204.62222720147744</v>
      </c>
      <c r="J301" s="97">
        <v>-77786.576146802719</v>
      </c>
      <c r="K301" s="90">
        <f t="shared" si="68"/>
        <v>-60.393304461803353</v>
      </c>
      <c r="L301" s="97">
        <v>-120477.81783114905</v>
      </c>
      <c r="M301" s="90">
        <f t="shared" si="69"/>
        <v>-93.538678440333115</v>
      </c>
      <c r="N301" s="99">
        <f t="shared" si="70"/>
        <v>731807.11062280065</v>
      </c>
      <c r="O301" s="385">
        <v>3896.7178309285905</v>
      </c>
      <c r="P301" s="254">
        <v>611.89589446796367</v>
      </c>
      <c r="R301" s="77">
        <v>13</v>
      </c>
    </row>
    <row r="302" spans="1:18" ht="15.6" x14ac:dyDescent="0.3">
      <c r="A302" s="95">
        <v>231</v>
      </c>
      <c r="B302" s="87" t="s">
        <v>82</v>
      </c>
      <c r="C302" s="126">
        <v>1278</v>
      </c>
      <c r="D302" s="97">
        <v>122956.5489290433</v>
      </c>
      <c r="E302" s="90">
        <f t="shared" si="65"/>
        <v>96.210132182350009</v>
      </c>
      <c r="F302" s="108">
        <v>-180664</v>
      </c>
      <c r="G302" s="90">
        <f t="shared" si="66"/>
        <v>-141.36463223787166</v>
      </c>
      <c r="H302" s="97">
        <v>196637.78840962611</v>
      </c>
      <c r="I302" s="90">
        <f t="shared" si="67"/>
        <v>153.86368420158539</v>
      </c>
      <c r="J302" s="97">
        <v>71628.182508808211</v>
      </c>
      <c r="K302" s="90">
        <f t="shared" si="68"/>
        <v>56.047091164951652</v>
      </c>
      <c r="L302" s="97">
        <v>81281.705999784826</v>
      </c>
      <c r="M302" s="90">
        <f t="shared" si="69"/>
        <v>63.600708920019429</v>
      </c>
      <c r="N302" s="99">
        <f t="shared" si="70"/>
        <v>292004.98212257348</v>
      </c>
      <c r="O302" s="385">
        <v>2139.4887572698867</v>
      </c>
      <c r="P302" s="254">
        <v>212.10189815904727</v>
      </c>
      <c r="R302" s="77">
        <v>15</v>
      </c>
    </row>
    <row r="303" spans="1:18" ht="15.6" x14ac:dyDescent="0.3">
      <c r="A303" s="95">
        <v>697</v>
      </c>
      <c r="B303" s="87" t="s">
        <v>223</v>
      </c>
      <c r="C303" s="126">
        <v>1235</v>
      </c>
      <c r="D303" s="97">
        <v>718253.14822595753</v>
      </c>
      <c r="E303" s="90">
        <f t="shared" si="65"/>
        <v>581.58149653923681</v>
      </c>
      <c r="F303" s="108">
        <v>-269236</v>
      </c>
      <c r="G303" s="90">
        <f t="shared" si="66"/>
        <v>-218.00485829959513</v>
      </c>
      <c r="H303" s="97">
        <v>266299.47606822953</v>
      </c>
      <c r="I303" s="90">
        <f t="shared" si="67"/>
        <v>215.62710612812108</v>
      </c>
      <c r="J303" s="97">
        <v>-67591.483519913701</v>
      </c>
      <c r="K303" s="90">
        <f t="shared" si="68"/>
        <v>-54.72994616997061</v>
      </c>
      <c r="L303" s="97">
        <v>-33359.460410357933</v>
      </c>
      <c r="M303" s="90">
        <f t="shared" si="69"/>
        <v>-27.01170883429792</v>
      </c>
      <c r="N303" s="99">
        <f t="shared" si="70"/>
        <v>614890.15416211321</v>
      </c>
      <c r="O303" s="385">
        <v>4878.0495526057084</v>
      </c>
      <c r="P303" s="254">
        <v>506.93982215701652</v>
      </c>
      <c r="R303" s="77">
        <v>18</v>
      </c>
    </row>
    <row r="304" spans="1:18" ht="15.6" x14ac:dyDescent="0.3">
      <c r="A304" s="95">
        <v>890</v>
      </c>
      <c r="B304" s="87" t="s">
        <v>278</v>
      </c>
      <c r="C304" s="126">
        <v>1219</v>
      </c>
      <c r="D304" s="97">
        <v>2273263.4856603043</v>
      </c>
      <c r="E304" s="90">
        <f t="shared" si="65"/>
        <v>1864.8592991470914</v>
      </c>
      <c r="F304" s="108">
        <v>-37567</v>
      </c>
      <c r="G304" s="90">
        <f t="shared" si="66"/>
        <v>-30.817883511074651</v>
      </c>
      <c r="H304" s="97">
        <v>217797.80037297774</v>
      </c>
      <c r="I304" s="90">
        <f t="shared" si="67"/>
        <v>178.66923738554368</v>
      </c>
      <c r="J304" s="97">
        <v>530143.04982527567</v>
      </c>
      <c r="K304" s="90">
        <f t="shared" si="68"/>
        <v>434.89995883943863</v>
      </c>
      <c r="L304" s="97">
        <v>855821.09492350847</v>
      </c>
      <c r="M304" s="90">
        <f t="shared" si="69"/>
        <v>702.06816646719312</v>
      </c>
      <c r="N304" s="99">
        <f t="shared" si="70"/>
        <v>3841906.0413939273</v>
      </c>
      <c r="O304" s="385">
        <v>6619.3272490089639</v>
      </c>
      <c r="P304" s="254">
        <v>3516.4310342756903</v>
      </c>
      <c r="R304" s="77">
        <v>19</v>
      </c>
    </row>
    <row r="305" spans="1:18" ht="15.6" x14ac:dyDescent="0.3">
      <c r="A305" s="95">
        <v>218</v>
      </c>
      <c r="B305" s="87" t="s">
        <v>78</v>
      </c>
      <c r="C305" s="126">
        <v>1207</v>
      </c>
      <c r="D305" s="97">
        <v>523312.26934449637</v>
      </c>
      <c r="E305" s="90">
        <f t="shared" si="65"/>
        <v>433.56443193413122</v>
      </c>
      <c r="F305" s="108">
        <v>-297764</v>
      </c>
      <c r="G305" s="90">
        <f t="shared" si="66"/>
        <v>-246.69759734879867</v>
      </c>
      <c r="H305" s="97">
        <v>306216.15720227733</v>
      </c>
      <c r="I305" s="90">
        <f t="shared" si="67"/>
        <v>253.70021309219331</v>
      </c>
      <c r="J305" s="97">
        <v>418390.86057949654</v>
      </c>
      <c r="K305" s="90">
        <f t="shared" si="68"/>
        <v>346.63700130861355</v>
      </c>
      <c r="L305" s="97">
        <v>250585.23593168924</v>
      </c>
      <c r="M305" s="90">
        <f t="shared" si="69"/>
        <v>207.60997177439043</v>
      </c>
      <c r="N305" s="99">
        <f t="shared" si="70"/>
        <v>1201527.7271069456</v>
      </c>
      <c r="O305" s="385">
        <v>4652.7948071270948</v>
      </c>
      <c r="P305" s="254">
        <v>1003.6590911830649</v>
      </c>
      <c r="R305" s="77">
        <v>14</v>
      </c>
    </row>
    <row r="306" spans="1:18" ht="15.6" x14ac:dyDescent="0.3">
      <c r="A306" s="95">
        <v>265</v>
      </c>
      <c r="B306" s="87" t="s">
        <v>99</v>
      </c>
      <c r="C306" s="126">
        <v>1107</v>
      </c>
      <c r="D306" s="97">
        <v>1055760.3157872746</v>
      </c>
      <c r="E306" s="90">
        <f t="shared" si="65"/>
        <v>953.71302239139527</v>
      </c>
      <c r="F306" s="108">
        <v>-278514</v>
      </c>
      <c r="G306" s="90">
        <f t="shared" si="66"/>
        <v>-251.59349593495935</v>
      </c>
      <c r="H306" s="97">
        <v>230705.7677163945</v>
      </c>
      <c r="I306" s="90">
        <f t="shared" si="67"/>
        <v>208.40629423341869</v>
      </c>
      <c r="J306" s="97">
        <v>191319.22233924665</v>
      </c>
      <c r="K306" s="90">
        <f t="shared" si="68"/>
        <v>172.82675911404394</v>
      </c>
      <c r="L306" s="97">
        <v>48270.985328204777</v>
      </c>
      <c r="M306" s="90">
        <f t="shared" si="69"/>
        <v>43.605226132072971</v>
      </c>
      <c r="N306" s="99">
        <f t="shared" si="70"/>
        <v>1248625.6437509242</v>
      </c>
      <c r="O306" s="385">
        <v>4875.1401889993567</v>
      </c>
      <c r="P306" s="254">
        <v>1114.7057734156463</v>
      </c>
      <c r="R306" s="77">
        <v>13</v>
      </c>
    </row>
    <row r="307" spans="1:18" ht="15.6" x14ac:dyDescent="0.3">
      <c r="A307" s="95">
        <v>74</v>
      </c>
      <c r="B307" s="87" t="s">
        <v>26</v>
      </c>
      <c r="C307" s="126">
        <v>1103</v>
      </c>
      <c r="D307" s="97">
        <v>966472.13432325458</v>
      </c>
      <c r="E307" s="90">
        <f t="shared" si="65"/>
        <v>876.22133664846285</v>
      </c>
      <c r="F307" s="108">
        <v>-296887</v>
      </c>
      <c r="G307" s="90">
        <f t="shared" si="66"/>
        <v>-269.16319129646416</v>
      </c>
      <c r="H307" s="97">
        <v>248374.66957546107</v>
      </c>
      <c r="I307" s="90">
        <f t="shared" si="67"/>
        <v>225.18102409379969</v>
      </c>
      <c r="J307" s="97">
        <v>115411.74606758561</v>
      </c>
      <c r="K307" s="90">
        <f t="shared" si="68"/>
        <v>104.63440259980564</v>
      </c>
      <c r="L307" s="97">
        <v>24973.181805348646</v>
      </c>
      <c r="M307" s="90">
        <f t="shared" si="69"/>
        <v>22.641143975837394</v>
      </c>
      <c r="N307" s="99">
        <f t="shared" si="70"/>
        <v>1059281.6053436955</v>
      </c>
      <c r="O307" s="385">
        <v>4387.2958092104836</v>
      </c>
      <c r="P307" s="254">
        <v>949.39594902234819</v>
      </c>
      <c r="R307" s="77">
        <v>16</v>
      </c>
    </row>
    <row r="308" spans="1:18" ht="15.6" x14ac:dyDescent="0.3">
      <c r="A308" s="95">
        <v>483</v>
      </c>
      <c r="B308" s="87" t="s">
        <v>153</v>
      </c>
      <c r="C308" s="126">
        <v>1078</v>
      </c>
      <c r="D308" s="97">
        <v>2109735.7350379541</v>
      </c>
      <c r="E308" s="90">
        <f t="shared" si="65"/>
        <v>1957.0832421502357</v>
      </c>
      <c r="F308" s="108">
        <v>-276472</v>
      </c>
      <c r="G308" s="90">
        <f t="shared" si="66"/>
        <v>-256.46753246753246</v>
      </c>
      <c r="H308" s="97">
        <v>212972.15075146157</v>
      </c>
      <c r="I308" s="90">
        <f t="shared" si="67"/>
        <v>197.56229197723707</v>
      </c>
      <c r="J308" s="97">
        <v>-84194.149713308041</v>
      </c>
      <c r="K308" s="90">
        <f t="shared" si="68"/>
        <v>-78.102179696946237</v>
      </c>
      <c r="L308" s="97">
        <v>-203798.12719531247</v>
      </c>
      <c r="M308" s="90">
        <f t="shared" si="69"/>
        <v>-189.05206604388911</v>
      </c>
      <c r="N308" s="99">
        <f t="shared" si="70"/>
        <v>1760063.6847027577</v>
      </c>
      <c r="O308" s="385">
        <v>4264.3992920289011</v>
      </c>
      <c r="P308" s="254">
        <v>1625.1387837484187</v>
      </c>
      <c r="R308" s="77">
        <v>17</v>
      </c>
    </row>
    <row r="309" spans="1:18" ht="15.6" x14ac:dyDescent="0.3">
      <c r="A309" s="95">
        <v>742</v>
      </c>
      <c r="B309" s="87" t="s">
        <v>236</v>
      </c>
      <c r="C309" s="126">
        <v>1009</v>
      </c>
      <c r="D309" s="97">
        <v>833860.4510284143</v>
      </c>
      <c r="E309" s="90">
        <f t="shared" si="65"/>
        <v>826.42264720358207</v>
      </c>
      <c r="F309" s="98">
        <v>183376</v>
      </c>
      <c r="G309" s="90">
        <f t="shared" si="66"/>
        <v>181.74033696729435</v>
      </c>
      <c r="H309" s="97">
        <v>210782.43843632145</v>
      </c>
      <c r="I309" s="90">
        <f t="shared" si="67"/>
        <v>208.90231757811839</v>
      </c>
      <c r="J309" s="97">
        <v>-259631.94318136584</v>
      </c>
      <c r="K309" s="90">
        <f t="shared" si="68"/>
        <v>-257.3160982966956</v>
      </c>
      <c r="L309" s="97">
        <v>75262.812555486889</v>
      </c>
      <c r="M309" s="90">
        <f t="shared" si="69"/>
        <v>74.59148915310891</v>
      </c>
      <c r="N309" s="99">
        <f t="shared" si="70"/>
        <v>1044609.5080423091</v>
      </c>
      <c r="O309" s="385">
        <v>4771.1053563770765</v>
      </c>
      <c r="P309" s="254">
        <v>1086.6836063814239</v>
      </c>
      <c r="R309" s="77">
        <v>19</v>
      </c>
    </row>
    <row r="310" spans="1:18" ht="15.6" x14ac:dyDescent="0.3">
      <c r="A310" s="95">
        <v>304</v>
      </c>
      <c r="B310" s="87" t="s">
        <v>116</v>
      </c>
      <c r="C310" s="126">
        <v>962</v>
      </c>
      <c r="D310" s="97">
        <v>201195.86162721115</v>
      </c>
      <c r="E310" s="90">
        <f t="shared" si="65"/>
        <v>209.1433073047933</v>
      </c>
      <c r="F310" s="108">
        <v>-169633</v>
      </c>
      <c r="G310" s="90">
        <f t="shared" si="66"/>
        <v>-176.33367983367984</v>
      </c>
      <c r="H310" s="97">
        <v>160950.61802290264</v>
      </c>
      <c r="I310" s="90">
        <f t="shared" si="67"/>
        <v>167.30833474314204</v>
      </c>
      <c r="J310" s="97">
        <v>-320500.08120836696</v>
      </c>
      <c r="K310" s="90">
        <f t="shared" si="68"/>
        <v>-333.16016757626505</v>
      </c>
      <c r="L310" s="97">
        <v>-19605.861565236661</v>
      </c>
      <c r="M310" s="90">
        <f t="shared" si="69"/>
        <v>-20.380313477376987</v>
      </c>
      <c r="N310" s="99">
        <f t="shared" si="70"/>
        <v>-147725.50532885184</v>
      </c>
      <c r="O310" s="385">
        <v>2438.1185482245896</v>
      </c>
      <c r="P310" s="254">
        <v>-173.04517996204765</v>
      </c>
      <c r="R310" s="77">
        <v>2</v>
      </c>
    </row>
    <row r="311" spans="1:18" ht="15.6" x14ac:dyDescent="0.3">
      <c r="A311" s="95">
        <v>72</v>
      </c>
      <c r="B311" s="87" t="s">
        <v>25</v>
      </c>
      <c r="C311" s="126">
        <v>949</v>
      </c>
      <c r="D311" s="97">
        <v>1522435.293509905</v>
      </c>
      <c r="E311" s="90">
        <f t="shared" si="65"/>
        <v>1604.2521533297208</v>
      </c>
      <c r="F311" s="108">
        <v>-258086</v>
      </c>
      <c r="G311" s="90">
        <f t="shared" si="66"/>
        <v>-271.95574288724976</v>
      </c>
      <c r="H311" s="97">
        <v>152880.30587018799</v>
      </c>
      <c r="I311" s="90">
        <f t="shared" si="67"/>
        <v>161.0962127188493</v>
      </c>
      <c r="J311" s="97">
        <v>-269337.36612312088</v>
      </c>
      <c r="K311" s="90">
        <f t="shared" si="68"/>
        <v>-283.81176619928436</v>
      </c>
      <c r="L311" s="97">
        <v>-145562.48258425191</v>
      </c>
      <c r="M311" s="90">
        <f t="shared" si="69"/>
        <v>-153.3851239033213</v>
      </c>
      <c r="N311" s="99">
        <f t="shared" si="70"/>
        <v>1003539.3315296822</v>
      </c>
      <c r="O311" s="385">
        <v>4178.9917510058622</v>
      </c>
      <c r="P311" s="254">
        <v>1080.0956276846364</v>
      </c>
      <c r="R311" s="77">
        <v>17</v>
      </c>
    </row>
    <row r="312" spans="1:18" ht="15.6" x14ac:dyDescent="0.3">
      <c r="A312" s="95">
        <v>583</v>
      </c>
      <c r="B312" s="87" t="s">
        <v>185</v>
      </c>
      <c r="C312" s="126">
        <v>931</v>
      </c>
      <c r="D312" s="97">
        <v>760621.8675427438</v>
      </c>
      <c r="E312" s="90">
        <f t="shared" si="65"/>
        <v>816.99448715654546</v>
      </c>
      <c r="F312" s="108">
        <v>-225724</v>
      </c>
      <c r="G312" s="90">
        <f t="shared" si="66"/>
        <v>-242.453276047261</v>
      </c>
      <c r="H312" s="97">
        <v>176214.46013043879</v>
      </c>
      <c r="I312" s="90">
        <f t="shared" si="67"/>
        <v>189.27439326577743</v>
      </c>
      <c r="J312" s="97">
        <v>-942906.30604184628</v>
      </c>
      <c r="K312" s="90">
        <f t="shared" si="68"/>
        <v>-1012.7887282941421</v>
      </c>
      <c r="L312" s="97">
        <v>45135.549925724401</v>
      </c>
      <c r="M312" s="90">
        <f t="shared" si="69"/>
        <v>48.480719576503112</v>
      </c>
      <c r="N312" s="99">
        <f t="shared" si="70"/>
        <v>-186907.40156685835</v>
      </c>
      <c r="O312" s="385">
        <v>5530.9184826677192</v>
      </c>
      <c r="P312" s="254">
        <v>-126.33773194730323</v>
      </c>
      <c r="R312" s="77">
        <v>19</v>
      </c>
    </row>
    <row r="313" spans="1:18" ht="15.6" x14ac:dyDescent="0.3">
      <c r="A313" s="95">
        <v>421</v>
      </c>
      <c r="B313" s="87" t="s">
        <v>136</v>
      </c>
      <c r="C313" s="126">
        <v>722</v>
      </c>
      <c r="D313" s="97">
        <v>815172.75667669915</v>
      </c>
      <c r="E313" s="90">
        <f t="shared" si="65"/>
        <v>1129.0481394414116</v>
      </c>
      <c r="F313" s="108">
        <v>-190793</v>
      </c>
      <c r="G313" s="90">
        <f t="shared" si="66"/>
        <v>-264.25623268698058</v>
      </c>
      <c r="H313" s="97">
        <v>160571.85614830512</v>
      </c>
      <c r="I313" s="90">
        <f t="shared" si="67"/>
        <v>222.39869272618438</v>
      </c>
      <c r="J313" s="97">
        <v>-373762.30998579517</v>
      </c>
      <c r="K313" s="90">
        <f t="shared" si="68"/>
        <v>-517.67632962021491</v>
      </c>
      <c r="L313" s="97">
        <v>-330613.57426631422</v>
      </c>
      <c r="M313" s="90">
        <f t="shared" si="69"/>
        <v>-457.91353776497812</v>
      </c>
      <c r="N313" s="99">
        <f t="shared" si="70"/>
        <v>81145.24284275528</v>
      </c>
      <c r="O313" s="385">
        <v>3919.2080267962865</v>
      </c>
      <c r="P313" s="254">
        <v>114.13951325885716</v>
      </c>
      <c r="R313" s="77">
        <v>16</v>
      </c>
    </row>
    <row r="314" spans="1:18" ht="15.6" x14ac:dyDescent="0.3">
      <c r="A314" s="95">
        <v>435</v>
      </c>
      <c r="B314" s="87" t="s">
        <v>144</v>
      </c>
      <c r="C314" s="126">
        <v>699</v>
      </c>
      <c r="D314" s="97">
        <v>174084.9146974622</v>
      </c>
      <c r="E314" s="90">
        <f t="shared" si="65"/>
        <v>249.04851888048955</v>
      </c>
      <c r="F314" s="108">
        <v>-174753</v>
      </c>
      <c r="G314" s="90">
        <f t="shared" si="66"/>
        <v>-250.00429184549355</v>
      </c>
      <c r="H314" s="97">
        <v>139034.2352947396</v>
      </c>
      <c r="I314" s="90">
        <f t="shared" si="67"/>
        <v>198.90448540019972</v>
      </c>
      <c r="J314" s="97">
        <v>218169.82253381159</v>
      </c>
      <c r="K314" s="90">
        <f t="shared" si="68"/>
        <v>312.11705655767037</v>
      </c>
      <c r="L314" s="97">
        <v>300344.3013966906</v>
      </c>
      <c r="M314" s="90">
        <f t="shared" si="69"/>
        <v>429.6771121554944</v>
      </c>
      <c r="N314" s="99">
        <f t="shared" si="70"/>
        <v>657390.33969169692</v>
      </c>
      <c r="O314" s="385">
        <v>3564.6851476873139</v>
      </c>
      <c r="P314" s="254">
        <v>928.56834609828888</v>
      </c>
      <c r="R314" s="77">
        <v>13</v>
      </c>
    </row>
    <row r="315" spans="1:18" s="203" customFormat="1" x14ac:dyDescent="0.25">
      <c r="A315" s="264"/>
      <c r="B315" s="265"/>
      <c r="C315" s="249"/>
      <c r="D315" s="73"/>
      <c r="E315" s="73"/>
      <c r="F315" s="35"/>
      <c r="G315" s="35"/>
      <c r="H315" s="44"/>
      <c r="I315" s="44"/>
      <c r="J315" s="60"/>
      <c r="K315" s="60"/>
      <c r="L315" s="44"/>
      <c r="M315" s="44"/>
      <c r="N315" s="86"/>
      <c r="O315" s="88"/>
      <c r="P315" s="99"/>
      <c r="Q315" s="246"/>
      <c r="R315" s="51"/>
    </row>
    <row r="316" spans="1:18" s="203" customFormat="1" x14ac:dyDescent="0.25">
      <c r="A316" s="264"/>
      <c r="B316" s="265"/>
      <c r="C316" s="249"/>
      <c r="D316" s="73"/>
      <c r="E316" s="73"/>
      <c r="F316" s="35"/>
      <c r="G316" s="35"/>
      <c r="H316" s="44"/>
      <c r="I316" s="44"/>
      <c r="J316" s="60"/>
      <c r="K316" s="60"/>
      <c r="L316" s="44"/>
      <c r="M316" s="44"/>
      <c r="N316" s="86"/>
      <c r="O316" s="88"/>
      <c r="P316" s="99"/>
      <c r="Q316" s="246"/>
      <c r="R316" s="59"/>
    </row>
    <row r="317" spans="1:18" s="203" customFormat="1" x14ac:dyDescent="0.25">
      <c r="A317" s="264"/>
      <c r="B317" s="265"/>
      <c r="C317" s="249"/>
      <c r="D317" s="73"/>
      <c r="E317" s="73"/>
      <c r="F317" s="35"/>
      <c r="G317" s="35"/>
      <c r="H317" s="44"/>
      <c r="I317" s="44"/>
      <c r="J317" s="60"/>
      <c r="K317" s="60"/>
      <c r="L317" s="44"/>
      <c r="M317" s="44"/>
      <c r="N317" s="86"/>
      <c r="O317" s="88"/>
      <c r="P317" s="99"/>
      <c r="Q317" s="246"/>
      <c r="R317" s="59"/>
    </row>
    <row r="318" spans="1:18" s="203" customFormat="1" x14ac:dyDescent="0.25">
      <c r="A318" s="264"/>
      <c r="B318" s="265"/>
      <c r="C318" s="249"/>
      <c r="D318" s="73"/>
      <c r="E318" s="73"/>
      <c r="F318" s="35"/>
      <c r="G318" s="35"/>
      <c r="H318" s="44"/>
      <c r="I318" s="44"/>
      <c r="J318" s="60"/>
      <c r="K318" s="60"/>
      <c r="L318" s="44"/>
      <c r="M318" s="44"/>
      <c r="N318" s="86"/>
      <c r="O318" s="88"/>
      <c r="P318" s="99"/>
      <c r="Q318" s="246"/>
      <c r="R318" s="59"/>
    </row>
    <row r="319" spans="1:18" s="203" customFormat="1" x14ac:dyDescent="0.25">
      <c r="A319" s="267"/>
      <c r="B319" s="268"/>
      <c r="C319" s="60"/>
      <c r="D319" s="73"/>
      <c r="E319" s="73"/>
      <c r="F319" s="35"/>
      <c r="G319" s="35"/>
      <c r="H319" s="44"/>
      <c r="I319" s="44"/>
      <c r="J319" s="60"/>
      <c r="K319" s="60"/>
      <c r="L319" s="44"/>
      <c r="M319" s="44"/>
      <c r="N319" s="86"/>
      <c r="O319" s="88"/>
      <c r="P319" s="99"/>
      <c r="Q319" s="246"/>
      <c r="R319" s="59"/>
    </row>
    <row r="320" spans="1:18" s="203" customFormat="1" x14ac:dyDescent="0.25">
      <c r="A320" s="267"/>
      <c r="B320" s="268"/>
      <c r="C320" s="60"/>
      <c r="D320" s="73"/>
      <c r="E320" s="73"/>
      <c r="F320" s="37"/>
      <c r="G320" s="37"/>
      <c r="H320" s="124"/>
      <c r="I320" s="124"/>
      <c r="J320" s="60"/>
      <c r="K320" s="60"/>
      <c r="L320" s="124"/>
      <c r="M320" s="124"/>
      <c r="N320" s="86"/>
      <c r="O320" s="88"/>
      <c r="P320" s="99"/>
      <c r="Q320" s="246"/>
      <c r="R320" s="59"/>
    </row>
    <row r="321" spans="1:18" s="203" customFormat="1" x14ac:dyDescent="0.25">
      <c r="A321" s="267"/>
      <c r="B321" s="268"/>
      <c r="C321" s="60"/>
      <c r="D321" s="73"/>
      <c r="E321" s="73"/>
      <c r="F321" s="37"/>
      <c r="G321" s="37"/>
      <c r="H321" s="124"/>
      <c r="I321" s="124"/>
      <c r="J321" s="60"/>
      <c r="K321" s="60"/>
      <c r="L321" s="124"/>
      <c r="M321" s="124"/>
      <c r="N321" s="86"/>
      <c r="O321" s="88"/>
      <c r="P321" s="99"/>
      <c r="Q321" s="246"/>
      <c r="R321" s="59"/>
    </row>
    <row r="322" spans="1:18" s="203" customFormat="1" x14ac:dyDescent="0.25">
      <c r="A322" s="267"/>
      <c r="B322" s="268"/>
      <c r="C322" s="60"/>
      <c r="D322" s="73"/>
      <c r="E322" s="73"/>
      <c r="F322" s="37"/>
      <c r="G322" s="37"/>
      <c r="H322" s="124"/>
      <c r="I322" s="124"/>
      <c r="J322" s="60"/>
      <c r="K322" s="60"/>
      <c r="L322" s="124"/>
      <c r="M322" s="124"/>
      <c r="N322" s="86"/>
      <c r="O322" s="88"/>
      <c r="P322" s="99"/>
      <c r="Q322" s="246"/>
      <c r="R322" s="59"/>
    </row>
    <row r="323" spans="1:18" s="203" customFormat="1" x14ac:dyDescent="0.25">
      <c r="A323" s="267"/>
      <c r="B323" s="268"/>
      <c r="C323" s="60"/>
      <c r="D323" s="73"/>
      <c r="E323" s="73"/>
      <c r="F323" s="37"/>
      <c r="G323" s="37"/>
      <c r="H323" s="124"/>
      <c r="I323" s="124"/>
      <c r="J323" s="60"/>
      <c r="K323" s="60"/>
      <c r="L323" s="124"/>
      <c r="M323" s="124"/>
      <c r="N323" s="86"/>
      <c r="O323" s="88"/>
      <c r="P323" s="99"/>
      <c r="Q323" s="246"/>
      <c r="R323" s="59"/>
    </row>
    <row r="324" spans="1:18" s="203" customFormat="1" x14ac:dyDescent="0.25">
      <c r="A324" s="267"/>
      <c r="B324" s="268"/>
      <c r="C324" s="60"/>
      <c r="D324" s="73"/>
      <c r="E324" s="73"/>
      <c r="F324" s="37"/>
      <c r="G324" s="37"/>
      <c r="H324" s="124"/>
      <c r="I324" s="124"/>
      <c r="J324" s="60"/>
      <c r="K324" s="60"/>
      <c r="L324" s="124"/>
      <c r="M324" s="124"/>
      <c r="N324" s="86"/>
      <c r="O324" s="88"/>
      <c r="P324" s="99"/>
      <c r="Q324" s="246"/>
      <c r="R324" s="59"/>
    </row>
    <row r="325" spans="1:18" s="203" customFormat="1" x14ac:dyDescent="0.25">
      <c r="A325" s="267"/>
      <c r="B325" s="268"/>
      <c r="C325" s="60"/>
      <c r="D325" s="73"/>
      <c r="E325" s="73"/>
      <c r="F325" s="37"/>
      <c r="G325" s="37"/>
      <c r="H325" s="124"/>
      <c r="I325" s="124"/>
      <c r="J325" s="60"/>
      <c r="K325" s="60"/>
      <c r="L325" s="124"/>
      <c r="M325" s="124"/>
      <c r="N325" s="86"/>
      <c r="O325" s="250"/>
      <c r="P325" s="86"/>
      <c r="Q325" s="246"/>
      <c r="R325" s="59"/>
    </row>
    <row r="326" spans="1:18" s="203" customFormat="1" x14ac:dyDescent="0.25">
      <c r="A326" s="267"/>
      <c r="B326" s="268"/>
      <c r="C326" s="60"/>
      <c r="D326" s="73"/>
      <c r="E326" s="73"/>
      <c r="F326" s="37"/>
      <c r="G326" s="37"/>
      <c r="H326" s="124"/>
      <c r="I326" s="124"/>
      <c r="J326" s="60"/>
      <c r="K326" s="60"/>
      <c r="L326" s="124"/>
      <c r="M326" s="124"/>
      <c r="N326" s="86"/>
      <c r="O326" s="250"/>
      <c r="P326" s="86"/>
      <c r="Q326" s="246"/>
      <c r="R326" s="59"/>
    </row>
    <row r="327" spans="1:18" s="203" customFormat="1" x14ac:dyDescent="0.25">
      <c r="A327" s="267"/>
      <c r="B327" s="268"/>
      <c r="C327" s="60"/>
      <c r="D327" s="73"/>
      <c r="E327" s="73"/>
      <c r="F327" s="37"/>
      <c r="G327" s="37"/>
      <c r="H327" s="124"/>
      <c r="I327" s="124"/>
      <c r="J327" s="60"/>
      <c r="K327" s="60"/>
      <c r="L327" s="124"/>
      <c r="M327" s="124"/>
      <c r="N327" s="86"/>
      <c r="O327" s="250"/>
      <c r="P327" s="86"/>
      <c r="Q327" s="246"/>
      <c r="R327" s="59"/>
    </row>
    <row r="328" spans="1:18" s="203" customFormat="1" x14ac:dyDescent="0.25">
      <c r="A328" s="267"/>
      <c r="B328" s="268"/>
      <c r="C328" s="60"/>
      <c r="D328" s="73"/>
      <c r="E328" s="73"/>
      <c r="F328" s="37"/>
      <c r="G328" s="37"/>
      <c r="H328" s="124"/>
      <c r="I328" s="124"/>
      <c r="J328" s="60"/>
      <c r="K328" s="60"/>
      <c r="L328" s="124"/>
      <c r="M328" s="124"/>
      <c r="N328" s="86"/>
      <c r="O328" s="250"/>
      <c r="P328" s="86"/>
      <c r="Q328" s="246"/>
      <c r="R328" s="59"/>
    </row>
    <row r="329" spans="1:18" s="203" customFormat="1" x14ac:dyDescent="0.25">
      <c r="A329" s="270"/>
      <c r="B329" s="268"/>
      <c r="C329" s="60"/>
      <c r="D329" s="73"/>
      <c r="E329" s="73"/>
      <c r="F329" s="37"/>
      <c r="G329" s="37"/>
      <c r="H329" s="124"/>
      <c r="I329" s="124"/>
      <c r="J329" s="60"/>
      <c r="K329" s="60"/>
      <c r="L329" s="124"/>
      <c r="M329" s="124"/>
      <c r="N329" s="86"/>
      <c r="O329" s="250"/>
      <c r="P329" s="86"/>
      <c r="Q329" s="246"/>
      <c r="R329" s="59"/>
    </row>
    <row r="330" spans="1:18" s="203" customFormat="1" x14ac:dyDescent="0.25">
      <c r="A330" s="270"/>
      <c r="B330" s="268"/>
      <c r="C330" s="60"/>
      <c r="D330" s="73"/>
      <c r="E330" s="73"/>
      <c r="F330" s="37"/>
      <c r="G330" s="37"/>
      <c r="H330" s="124"/>
      <c r="I330" s="124"/>
      <c r="J330" s="60"/>
      <c r="K330" s="60"/>
      <c r="L330" s="124"/>
      <c r="M330" s="124"/>
      <c r="N330" s="86"/>
      <c r="O330" s="250"/>
      <c r="P330" s="86"/>
      <c r="Q330" s="246"/>
      <c r="R330" s="59"/>
    </row>
    <row r="331" spans="1:18" s="203" customFormat="1" x14ac:dyDescent="0.25">
      <c r="A331" s="270"/>
      <c r="B331" s="272"/>
      <c r="C331" s="60"/>
      <c r="D331" s="73"/>
      <c r="E331" s="73"/>
      <c r="F331" s="37"/>
      <c r="G331" s="37"/>
      <c r="H331" s="124"/>
      <c r="I331" s="124"/>
      <c r="J331" s="60"/>
      <c r="K331" s="60"/>
      <c r="L331" s="124"/>
      <c r="M331" s="124"/>
      <c r="N331" s="396"/>
      <c r="O331" s="250"/>
      <c r="P331" s="86"/>
      <c r="Q331" s="246"/>
      <c r="R331" s="59"/>
    </row>
    <row r="332" spans="1:18" x14ac:dyDescent="0.25">
      <c r="A332" s="32"/>
      <c r="B332" s="30"/>
      <c r="C332" s="33"/>
      <c r="D332" s="34"/>
      <c r="E332" s="79"/>
      <c r="F332" s="37"/>
      <c r="H332" s="36"/>
      <c r="I332" s="82"/>
      <c r="J332" s="33"/>
      <c r="K332" s="84"/>
      <c r="L332" s="36"/>
      <c r="M332" s="82"/>
      <c r="O332" s="139"/>
      <c r="P332" s="138"/>
    </row>
    <row r="333" spans="1:18" x14ac:dyDescent="0.25">
      <c r="A333" s="32"/>
      <c r="B333" s="30"/>
      <c r="C333" s="33"/>
      <c r="D333" s="34"/>
      <c r="E333" s="79"/>
      <c r="F333" s="37"/>
      <c r="H333" s="36"/>
      <c r="I333" s="82"/>
      <c r="J333" s="33"/>
      <c r="K333" s="84"/>
      <c r="L333" s="36"/>
      <c r="M333" s="82"/>
      <c r="O333" s="139"/>
      <c r="P333" s="138"/>
    </row>
    <row r="334" spans="1:18" x14ac:dyDescent="0.25">
      <c r="A334" s="32"/>
      <c r="B334" s="30"/>
      <c r="C334" s="33"/>
      <c r="D334" s="34"/>
      <c r="E334" s="79"/>
      <c r="F334" s="37"/>
      <c r="H334" s="36"/>
      <c r="I334" s="82"/>
      <c r="J334" s="33"/>
      <c r="K334" s="84"/>
      <c r="L334" s="36"/>
      <c r="M334" s="82"/>
      <c r="O334" s="139"/>
      <c r="P334" s="138"/>
    </row>
    <row r="335" spans="1:18" x14ac:dyDescent="0.25">
      <c r="A335" s="32"/>
      <c r="B335" s="30"/>
      <c r="C335" s="33"/>
      <c r="D335" s="34"/>
      <c r="E335" s="79"/>
      <c r="F335" s="37"/>
      <c r="H335" s="36"/>
      <c r="I335" s="82"/>
      <c r="J335" s="33"/>
      <c r="K335" s="84"/>
      <c r="L335" s="36"/>
      <c r="M335" s="82"/>
      <c r="O335" s="139"/>
      <c r="P335" s="138"/>
    </row>
    <row r="336" spans="1:18" x14ac:dyDescent="0.25">
      <c r="A336" s="32"/>
      <c r="B336" s="38"/>
      <c r="C336" s="33"/>
      <c r="D336" s="34"/>
      <c r="E336" s="79"/>
      <c r="F336" s="37"/>
      <c r="H336" s="36"/>
      <c r="I336" s="82"/>
      <c r="J336" s="33"/>
      <c r="K336" s="84"/>
      <c r="L336" s="36"/>
      <c r="M336" s="82"/>
      <c r="O336" s="139"/>
      <c r="P336" s="138"/>
    </row>
    <row r="337" spans="1:16" x14ac:dyDescent="0.25">
      <c r="A337" s="39"/>
      <c r="B337" s="38"/>
      <c r="C337" s="33"/>
      <c r="D337" s="34"/>
      <c r="E337" s="79"/>
      <c r="F337" s="37"/>
      <c r="H337" s="36"/>
      <c r="I337" s="82"/>
      <c r="J337" s="33"/>
      <c r="K337" s="84"/>
      <c r="L337" s="36"/>
      <c r="M337" s="82"/>
      <c r="O337" s="139"/>
      <c r="P337" s="138"/>
    </row>
    <row r="338" spans="1:16" x14ac:dyDescent="0.25">
      <c r="A338" s="32"/>
      <c r="B338" s="30"/>
      <c r="C338" s="33"/>
      <c r="D338" s="34"/>
      <c r="E338" s="79"/>
      <c r="F338" s="37"/>
      <c r="H338" s="36"/>
      <c r="I338" s="82"/>
      <c r="J338" s="33"/>
      <c r="K338" s="84"/>
      <c r="L338" s="36"/>
      <c r="M338" s="82"/>
      <c r="O338" s="139"/>
      <c r="P338" s="138"/>
    </row>
    <row r="339" spans="1:16" x14ac:dyDescent="0.25">
      <c r="A339" s="32"/>
      <c r="B339" s="30"/>
      <c r="C339" s="33"/>
      <c r="D339" s="34"/>
      <c r="E339" s="79"/>
      <c r="F339" s="37"/>
      <c r="H339" s="36"/>
      <c r="I339" s="82"/>
      <c r="J339" s="33"/>
      <c r="K339" s="84"/>
      <c r="L339" s="36"/>
      <c r="M339" s="82"/>
      <c r="O339" s="139"/>
      <c r="P339" s="138"/>
    </row>
    <row r="340" spans="1:16" x14ac:dyDescent="0.25">
      <c r="A340" s="32"/>
      <c r="B340" s="30"/>
      <c r="C340" s="33"/>
      <c r="D340" s="34"/>
      <c r="E340" s="79"/>
      <c r="F340" s="37"/>
      <c r="H340" s="36"/>
      <c r="I340" s="82"/>
      <c r="J340" s="33"/>
      <c r="K340" s="84"/>
      <c r="L340" s="36"/>
      <c r="M340" s="82"/>
      <c r="O340" s="139"/>
      <c r="P340" s="138"/>
    </row>
    <row r="341" spans="1:16" x14ac:dyDescent="0.25">
      <c r="A341" s="39"/>
      <c r="B341" s="30"/>
      <c r="C341" s="33"/>
      <c r="D341" s="34"/>
      <c r="E341" s="79"/>
      <c r="F341" s="37"/>
      <c r="H341" s="36"/>
      <c r="I341" s="82"/>
      <c r="J341" s="33"/>
      <c r="K341" s="84"/>
      <c r="L341" s="36"/>
      <c r="M341" s="82"/>
    </row>
    <row r="342" spans="1:16" x14ac:dyDescent="0.25">
      <c r="A342" s="32"/>
      <c r="B342" s="30"/>
      <c r="C342" s="33"/>
      <c r="D342" s="34"/>
      <c r="E342" s="79"/>
      <c r="F342" s="37"/>
      <c r="H342" s="36"/>
      <c r="I342" s="82"/>
      <c r="J342" s="33"/>
      <c r="K342" s="84"/>
      <c r="L342" s="36"/>
      <c r="M342" s="82"/>
    </row>
    <row r="343" spans="1:16" x14ac:dyDescent="0.25">
      <c r="A343" s="32"/>
      <c r="B343" s="30"/>
      <c r="C343" s="33"/>
      <c r="D343" s="34"/>
      <c r="E343" s="79"/>
      <c r="F343" s="37"/>
      <c r="H343" s="36"/>
      <c r="I343" s="82"/>
      <c r="J343" s="33"/>
      <c r="K343" s="84"/>
      <c r="L343" s="36"/>
      <c r="M343" s="82"/>
    </row>
    <row r="344" spans="1:16" x14ac:dyDescent="0.25">
      <c r="A344" s="12"/>
    </row>
    <row r="345" spans="1:16" x14ac:dyDescent="0.25">
      <c r="A345" s="12"/>
      <c r="B345" s="13"/>
    </row>
  </sheetData>
  <sortState xmlns:xlrd2="http://schemas.microsoft.com/office/spreadsheetml/2017/richdata2" ref="A12:R314">
    <sortCondition descending="1" ref="C12:C314"/>
  </sortState>
  <conditionalFormatting sqref="P12:P32 P34:P52 P54:P68 P70:P90 P92:P111 P113:P144 P146:P171 P173:P209 P211:P236 P238:P277 P279:P314">
    <cfRule type="cellIs" dxfId="0" priority="7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22D22068AB8154EA34214C28E2762B1" ma:contentTypeVersion="10" ma:contentTypeDescription="Luo uusi asiakirja." ma:contentTypeScope="" ma:versionID="0a71a09966c25a2e8ea1722bfb2b2a32">
  <xsd:schema xmlns:xsd="http://www.w3.org/2001/XMLSchema" xmlns:xs="http://www.w3.org/2001/XMLSchema" xmlns:p="http://schemas.microsoft.com/office/2006/metadata/properties" xmlns:ns2="55a2cc34-794c-4dc7-898e-8fa2029c8187" xmlns:ns3="ab5ad7e9-ff32-4915-8f05-2a6d5c545421" targetNamespace="http://schemas.microsoft.com/office/2006/metadata/properties" ma:root="true" ma:fieldsID="4416ee8580da3aab23028e0190c4a610" ns2:_="" ns3:_="">
    <xsd:import namespace="55a2cc34-794c-4dc7-898e-8fa2029c8187"/>
    <xsd:import namespace="ab5ad7e9-ff32-4915-8f05-2a6d5c5454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a2cc34-794c-4dc7-898e-8fa2029c81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ad7e9-ff32-4915-8f05-2a6d5c54542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1D6DA-792B-477A-BEB1-DFE13B2077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D28DDB-56BA-4294-93FF-083D1E16236F}">
  <ds:schemaRefs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55a2cc34-794c-4dc7-898e-8fa2029c8187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b5ad7e9-ff32-4915-8f05-2a6d5c545421"/>
  </ds:schemaRefs>
</ds:datastoreItem>
</file>

<file path=customXml/itemProps3.xml><?xml version="1.0" encoding="utf-8"?>
<ds:datastoreItem xmlns:ds="http://schemas.openxmlformats.org/officeDocument/2006/customXml" ds:itemID="{06A9DAB6-6E97-4529-8BFC-F112BA566E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a2cc34-794c-4dc7-898e-8fa2029c8187"/>
    <ds:schemaRef ds:uri="ab5ad7e9-ff32-4915-8f05-2a6d5c5454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Kaaviot</vt:lpstr>
      </vt:variant>
      <vt:variant>
        <vt:i4>11</vt:i4>
      </vt:variant>
    </vt:vector>
  </HeadingPairs>
  <TitlesOfParts>
    <vt:vector size="19" baseType="lpstr">
      <vt:lpstr>a) Tietoa aineistosta</vt:lpstr>
      <vt:lpstr>b) Käyttöohje</vt:lpstr>
      <vt:lpstr>1. Sotesiirto-vos</vt:lpstr>
      <vt:lpstr>2. Muutostarkastelu</vt:lpstr>
      <vt:lpstr>3. KTO-vos</vt:lpstr>
      <vt:lpstr>4. Vertailu</vt:lpstr>
      <vt:lpstr>5. KTO-vos_2019-25</vt:lpstr>
      <vt:lpstr>TaulÄLÄKOSKE</vt:lpstr>
      <vt:lpstr>KAAVIO_Suuret</vt:lpstr>
      <vt:lpstr>KAAVIO_25-50t.as</vt:lpstr>
      <vt:lpstr>KAAVIO_20-25t.as</vt:lpstr>
      <vt:lpstr>KAAVIO_15-20t.as</vt:lpstr>
      <vt:lpstr>KAAVIO_10-15t.as</vt:lpstr>
      <vt:lpstr>KAAVIO_7,5-10t.as</vt:lpstr>
      <vt:lpstr>KAAVIO_6-7,5t.as</vt:lpstr>
      <vt:lpstr>KAAVIO_4-6t.as</vt:lpstr>
      <vt:lpstr>KAAVIO_3-4t.as</vt:lpstr>
      <vt:lpstr>KAAVIO_2-3t.as.</vt:lpstr>
      <vt:lpstr>KAAVIO_alle2t.as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KUNTALIITTO Excel Template</dc:title>
  <dc:creator>Riikonen Olli</dc:creator>
  <cp:lastModifiedBy>Riikonen Olli</cp:lastModifiedBy>
  <cp:lastPrinted>2021-04-22T10:06:15Z</cp:lastPrinted>
  <dcterms:created xsi:type="dcterms:W3CDTF">2016-10-23T13:00:51Z</dcterms:created>
  <dcterms:modified xsi:type="dcterms:W3CDTF">2022-01-31T09:53:18Z</dcterms:modified>
</cp:coreProperties>
</file>