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htosa\Suomen Kuntaliitto ry\Kuntatalous - SANNA\Kunnan peruspalvelujen valtionosuus\Laskelmat\2020\"/>
    </mc:Choice>
  </mc:AlternateContent>
  <bookViews>
    <workbookView xWindow="0" yWindow="0" windowWidth="19200" windowHeight="6765"/>
  </bookViews>
  <sheets>
    <sheet name="Taul1" sheetId="1" r:id="rId1"/>
  </sheets>
  <definedNames>
    <definedName name="_xlnm.Print_Titles" localSheetId="0">Taul1!$1:$12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" i="1" l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15" i="1"/>
  <c r="T15" i="1"/>
  <c r="P15" i="1" l="1"/>
  <c r="O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15" i="1"/>
  <c r="L15" i="1"/>
  <c r="L13" i="1" l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J13" i="1" l="1"/>
  <c r="T309" i="1"/>
  <c r="H309" i="1"/>
  <c r="T308" i="1"/>
  <c r="H308" i="1"/>
  <c r="T307" i="1"/>
  <c r="H307" i="1"/>
  <c r="T306" i="1"/>
  <c r="H306" i="1"/>
  <c r="T305" i="1"/>
  <c r="H305" i="1"/>
  <c r="T304" i="1"/>
  <c r="H304" i="1"/>
  <c r="T303" i="1"/>
  <c r="H303" i="1"/>
  <c r="T302" i="1"/>
  <c r="H302" i="1"/>
  <c r="T301" i="1"/>
  <c r="H301" i="1"/>
  <c r="T300" i="1"/>
  <c r="H300" i="1"/>
  <c r="T299" i="1"/>
  <c r="H299" i="1"/>
  <c r="T298" i="1"/>
  <c r="H298" i="1"/>
  <c r="T297" i="1"/>
  <c r="H297" i="1"/>
  <c r="T296" i="1"/>
  <c r="H296" i="1"/>
  <c r="T295" i="1"/>
  <c r="H295" i="1"/>
  <c r="T294" i="1"/>
  <c r="H294" i="1"/>
  <c r="T293" i="1"/>
  <c r="H293" i="1"/>
  <c r="T292" i="1"/>
  <c r="H292" i="1"/>
  <c r="T291" i="1"/>
  <c r="H291" i="1"/>
  <c r="T290" i="1"/>
  <c r="H290" i="1"/>
  <c r="T289" i="1"/>
  <c r="H289" i="1"/>
  <c r="T288" i="1"/>
  <c r="H288" i="1"/>
  <c r="T287" i="1"/>
  <c r="H287" i="1"/>
  <c r="T286" i="1"/>
  <c r="H286" i="1"/>
  <c r="T285" i="1"/>
  <c r="H285" i="1"/>
  <c r="T284" i="1"/>
  <c r="H284" i="1"/>
  <c r="T283" i="1"/>
  <c r="H283" i="1"/>
  <c r="T282" i="1"/>
  <c r="H282" i="1"/>
  <c r="T281" i="1"/>
  <c r="H281" i="1"/>
  <c r="T280" i="1"/>
  <c r="H280" i="1"/>
  <c r="T279" i="1"/>
  <c r="H279" i="1"/>
  <c r="T278" i="1"/>
  <c r="H278" i="1"/>
  <c r="T277" i="1"/>
  <c r="H277" i="1"/>
  <c r="T276" i="1"/>
  <c r="H276" i="1"/>
  <c r="T275" i="1"/>
  <c r="H275" i="1"/>
  <c r="T274" i="1"/>
  <c r="H274" i="1"/>
  <c r="T273" i="1"/>
  <c r="H273" i="1"/>
  <c r="T272" i="1"/>
  <c r="H272" i="1"/>
  <c r="T271" i="1"/>
  <c r="H271" i="1"/>
  <c r="T270" i="1"/>
  <c r="H270" i="1"/>
  <c r="T269" i="1"/>
  <c r="H269" i="1"/>
  <c r="T268" i="1"/>
  <c r="H268" i="1"/>
  <c r="T267" i="1"/>
  <c r="H267" i="1"/>
  <c r="T266" i="1"/>
  <c r="H266" i="1"/>
  <c r="T265" i="1"/>
  <c r="H265" i="1"/>
  <c r="T264" i="1"/>
  <c r="H264" i="1"/>
  <c r="T263" i="1"/>
  <c r="H263" i="1"/>
  <c r="T262" i="1"/>
  <c r="H262" i="1"/>
  <c r="T261" i="1"/>
  <c r="H261" i="1"/>
  <c r="T260" i="1"/>
  <c r="H260" i="1"/>
  <c r="T259" i="1"/>
  <c r="H259" i="1"/>
  <c r="T258" i="1"/>
  <c r="H258" i="1"/>
  <c r="T257" i="1"/>
  <c r="H257" i="1"/>
  <c r="T256" i="1"/>
  <c r="H256" i="1"/>
  <c r="T255" i="1"/>
  <c r="H255" i="1"/>
  <c r="T254" i="1"/>
  <c r="H254" i="1"/>
  <c r="T253" i="1"/>
  <c r="H253" i="1"/>
  <c r="T252" i="1"/>
  <c r="H252" i="1"/>
  <c r="T251" i="1"/>
  <c r="H251" i="1"/>
  <c r="T250" i="1"/>
  <c r="H250" i="1"/>
  <c r="T249" i="1"/>
  <c r="H249" i="1"/>
  <c r="T248" i="1"/>
  <c r="H248" i="1"/>
  <c r="T247" i="1"/>
  <c r="H247" i="1"/>
  <c r="T246" i="1"/>
  <c r="H246" i="1"/>
  <c r="T245" i="1"/>
  <c r="H245" i="1"/>
  <c r="T244" i="1"/>
  <c r="H244" i="1"/>
  <c r="T243" i="1"/>
  <c r="H243" i="1"/>
  <c r="T242" i="1"/>
  <c r="H242" i="1"/>
  <c r="T241" i="1"/>
  <c r="H241" i="1"/>
  <c r="T240" i="1"/>
  <c r="H240" i="1"/>
  <c r="T239" i="1"/>
  <c r="H239" i="1"/>
  <c r="T238" i="1"/>
  <c r="H238" i="1"/>
  <c r="T237" i="1"/>
  <c r="H237" i="1"/>
  <c r="T236" i="1"/>
  <c r="H236" i="1"/>
  <c r="T235" i="1"/>
  <c r="H235" i="1"/>
  <c r="T234" i="1"/>
  <c r="H234" i="1"/>
  <c r="T233" i="1"/>
  <c r="H233" i="1"/>
  <c r="T232" i="1"/>
  <c r="H232" i="1"/>
  <c r="T231" i="1"/>
  <c r="H231" i="1"/>
  <c r="T230" i="1"/>
  <c r="H230" i="1"/>
  <c r="T229" i="1"/>
  <c r="H229" i="1"/>
  <c r="T228" i="1"/>
  <c r="H228" i="1"/>
  <c r="T227" i="1"/>
  <c r="H227" i="1"/>
  <c r="T226" i="1"/>
  <c r="H226" i="1"/>
  <c r="T225" i="1"/>
  <c r="H225" i="1"/>
  <c r="T224" i="1"/>
  <c r="H224" i="1"/>
  <c r="T223" i="1"/>
  <c r="H223" i="1"/>
  <c r="T222" i="1"/>
  <c r="H222" i="1"/>
  <c r="T221" i="1"/>
  <c r="H221" i="1"/>
  <c r="T220" i="1"/>
  <c r="H220" i="1"/>
  <c r="T219" i="1"/>
  <c r="H219" i="1"/>
  <c r="T218" i="1"/>
  <c r="H218" i="1"/>
  <c r="T217" i="1"/>
  <c r="H217" i="1"/>
  <c r="T216" i="1"/>
  <c r="H216" i="1"/>
  <c r="T215" i="1"/>
  <c r="H215" i="1"/>
  <c r="T214" i="1"/>
  <c r="H214" i="1"/>
  <c r="T213" i="1"/>
  <c r="H213" i="1"/>
  <c r="T212" i="1"/>
  <c r="H212" i="1"/>
  <c r="T211" i="1"/>
  <c r="H211" i="1"/>
  <c r="T210" i="1"/>
  <c r="H210" i="1"/>
  <c r="T209" i="1"/>
  <c r="H209" i="1"/>
  <c r="T208" i="1"/>
  <c r="H208" i="1"/>
  <c r="T207" i="1"/>
  <c r="H207" i="1"/>
  <c r="T206" i="1"/>
  <c r="H206" i="1"/>
  <c r="T205" i="1"/>
  <c r="H205" i="1"/>
  <c r="T204" i="1"/>
  <c r="H204" i="1"/>
  <c r="T203" i="1"/>
  <c r="H203" i="1"/>
  <c r="T202" i="1"/>
  <c r="H202" i="1"/>
  <c r="T201" i="1"/>
  <c r="H201" i="1"/>
  <c r="T200" i="1"/>
  <c r="H200" i="1"/>
  <c r="T199" i="1"/>
  <c r="H199" i="1"/>
  <c r="T198" i="1"/>
  <c r="H198" i="1"/>
  <c r="T197" i="1"/>
  <c r="H197" i="1"/>
  <c r="T196" i="1"/>
  <c r="H196" i="1"/>
  <c r="T195" i="1"/>
  <c r="H195" i="1"/>
  <c r="T194" i="1"/>
  <c r="H194" i="1"/>
  <c r="T193" i="1"/>
  <c r="H193" i="1"/>
  <c r="T192" i="1"/>
  <c r="H192" i="1"/>
  <c r="T191" i="1"/>
  <c r="H191" i="1"/>
  <c r="T190" i="1"/>
  <c r="H190" i="1"/>
  <c r="T189" i="1"/>
  <c r="H189" i="1"/>
  <c r="T188" i="1"/>
  <c r="H188" i="1"/>
  <c r="T187" i="1"/>
  <c r="H187" i="1"/>
  <c r="T186" i="1"/>
  <c r="H186" i="1"/>
  <c r="T185" i="1"/>
  <c r="H185" i="1"/>
  <c r="T184" i="1"/>
  <c r="H184" i="1"/>
  <c r="T183" i="1"/>
  <c r="H183" i="1"/>
  <c r="T182" i="1"/>
  <c r="H182" i="1"/>
  <c r="T181" i="1"/>
  <c r="H181" i="1"/>
  <c r="T180" i="1"/>
  <c r="H180" i="1"/>
  <c r="T179" i="1"/>
  <c r="H179" i="1"/>
  <c r="T178" i="1"/>
  <c r="H178" i="1"/>
  <c r="T177" i="1"/>
  <c r="H177" i="1"/>
  <c r="T176" i="1"/>
  <c r="H176" i="1"/>
  <c r="T175" i="1"/>
  <c r="H175" i="1"/>
  <c r="T174" i="1"/>
  <c r="H174" i="1"/>
  <c r="T173" i="1"/>
  <c r="H173" i="1"/>
  <c r="T172" i="1"/>
  <c r="H172" i="1"/>
  <c r="T171" i="1"/>
  <c r="H171" i="1"/>
  <c r="T170" i="1"/>
  <c r="H170" i="1"/>
  <c r="T169" i="1"/>
  <c r="H169" i="1"/>
  <c r="T168" i="1"/>
  <c r="H168" i="1"/>
  <c r="T167" i="1"/>
  <c r="H167" i="1"/>
  <c r="T166" i="1"/>
  <c r="H166" i="1"/>
  <c r="T165" i="1"/>
  <c r="H165" i="1"/>
  <c r="T164" i="1"/>
  <c r="H164" i="1"/>
  <c r="T163" i="1"/>
  <c r="H163" i="1"/>
  <c r="T162" i="1"/>
  <c r="H162" i="1"/>
  <c r="T161" i="1"/>
  <c r="H161" i="1"/>
  <c r="T160" i="1"/>
  <c r="H160" i="1"/>
  <c r="T159" i="1"/>
  <c r="H159" i="1"/>
  <c r="T158" i="1"/>
  <c r="H158" i="1"/>
  <c r="T157" i="1"/>
  <c r="H157" i="1"/>
  <c r="T156" i="1"/>
  <c r="H156" i="1"/>
  <c r="T155" i="1"/>
  <c r="H155" i="1"/>
  <c r="T154" i="1"/>
  <c r="H154" i="1"/>
  <c r="T153" i="1"/>
  <c r="H153" i="1"/>
  <c r="T152" i="1"/>
  <c r="H152" i="1"/>
  <c r="T151" i="1"/>
  <c r="H151" i="1"/>
  <c r="T150" i="1"/>
  <c r="H150" i="1"/>
  <c r="T149" i="1"/>
  <c r="H149" i="1"/>
  <c r="T148" i="1"/>
  <c r="H148" i="1"/>
  <c r="T147" i="1"/>
  <c r="H147" i="1"/>
  <c r="T146" i="1"/>
  <c r="H146" i="1"/>
  <c r="T145" i="1"/>
  <c r="H145" i="1"/>
  <c r="T144" i="1"/>
  <c r="H144" i="1"/>
  <c r="T143" i="1"/>
  <c r="H143" i="1"/>
  <c r="T142" i="1"/>
  <c r="H142" i="1"/>
  <c r="T141" i="1"/>
  <c r="H141" i="1"/>
  <c r="T140" i="1"/>
  <c r="H140" i="1"/>
  <c r="T139" i="1"/>
  <c r="H139" i="1"/>
  <c r="T138" i="1"/>
  <c r="H138" i="1"/>
  <c r="T137" i="1"/>
  <c r="H137" i="1"/>
  <c r="T136" i="1"/>
  <c r="H136" i="1"/>
  <c r="T135" i="1"/>
  <c r="H135" i="1"/>
  <c r="T134" i="1"/>
  <c r="H134" i="1"/>
  <c r="T133" i="1"/>
  <c r="H133" i="1"/>
  <c r="T132" i="1"/>
  <c r="H132" i="1"/>
  <c r="T131" i="1"/>
  <c r="H131" i="1"/>
  <c r="T130" i="1"/>
  <c r="H130" i="1"/>
  <c r="T129" i="1"/>
  <c r="H129" i="1"/>
  <c r="T128" i="1"/>
  <c r="H128" i="1"/>
  <c r="T127" i="1"/>
  <c r="H127" i="1"/>
  <c r="T126" i="1"/>
  <c r="H126" i="1"/>
  <c r="T125" i="1"/>
  <c r="H125" i="1"/>
  <c r="T124" i="1"/>
  <c r="H124" i="1"/>
  <c r="T123" i="1"/>
  <c r="H123" i="1"/>
  <c r="T122" i="1"/>
  <c r="H122" i="1"/>
  <c r="T121" i="1"/>
  <c r="H121" i="1"/>
  <c r="T120" i="1"/>
  <c r="H120" i="1"/>
  <c r="T119" i="1"/>
  <c r="H119" i="1"/>
  <c r="T118" i="1"/>
  <c r="H118" i="1"/>
  <c r="T117" i="1"/>
  <c r="H117" i="1"/>
  <c r="T116" i="1"/>
  <c r="H116" i="1"/>
  <c r="T115" i="1"/>
  <c r="H115" i="1"/>
  <c r="T114" i="1"/>
  <c r="H114" i="1"/>
  <c r="T113" i="1"/>
  <c r="H113" i="1"/>
  <c r="T112" i="1"/>
  <c r="H112" i="1"/>
  <c r="T111" i="1"/>
  <c r="H111" i="1"/>
  <c r="T110" i="1"/>
  <c r="H110" i="1"/>
  <c r="T109" i="1"/>
  <c r="H109" i="1"/>
  <c r="T108" i="1"/>
  <c r="H108" i="1"/>
  <c r="T107" i="1"/>
  <c r="H107" i="1"/>
  <c r="T106" i="1"/>
  <c r="H106" i="1"/>
  <c r="T105" i="1"/>
  <c r="H105" i="1"/>
  <c r="T104" i="1"/>
  <c r="H104" i="1"/>
  <c r="T103" i="1"/>
  <c r="H103" i="1"/>
  <c r="T102" i="1"/>
  <c r="H102" i="1"/>
  <c r="T101" i="1"/>
  <c r="H101" i="1"/>
  <c r="T100" i="1"/>
  <c r="H100" i="1"/>
  <c r="T99" i="1"/>
  <c r="H99" i="1"/>
  <c r="T98" i="1"/>
  <c r="H98" i="1"/>
  <c r="T97" i="1"/>
  <c r="H97" i="1"/>
  <c r="T96" i="1"/>
  <c r="H96" i="1"/>
  <c r="T95" i="1"/>
  <c r="H95" i="1"/>
  <c r="T94" i="1"/>
  <c r="H94" i="1"/>
  <c r="T93" i="1"/>
  <c r="H93" i="1"/>
  <c r="T92" i="1"/>
  <c r="H92" i="1"/>
  <c r="T91" i="1"/>
  <c r="H91" i="1"/>
  <c r="T90" i="1"/>
  <c r="H90" i="1"/>
  <c r="T89" i="1"/>
  <c r="H89" i="1"/>
  <c r="T88" i="1"/>
  <c r="H88" i="1"/>
  <c r="T87" i="1"/>
  <c r="H87" i="1"/>
  <c r="T86" i="1"/>
  <c r="H86" i="1"/>
  <c r="T85" i="1"/>
  <c r="H85" i="1"/>
  <c r="T84" i="1"/>
  <c r="H84" i="1"/>
  <c r="T83" i="1"/>
  <c r="H83" i="1"/>
  <c r="T82" i="1"/>
  <c r="H82" i="1"/>
  <c r="T81" i="1"/>
  <c r="H81" i="1"/>
  <c r="T80" i="1"/>
  <c r="H80" i="1"/>
  <c r="T79" i="1"/>
  <c r="H79" i="1"/>
  <c r="T78" i="1"/>
  <c r="H78" i="1"/>
  <c r="T77" i="1"/>
  <c r="H77" i="1"/>
  <c r="T76" i="1"/>
  <c r="H76" i="1"/>
  <c r="T75" i="1"/>
  <c r="H75" i="1"/>
  <c r="T74" i="1"/>
  <c r="H74" i="1"/>
  <c r="T73" i="1"/>
  <c r="H73" i="1"/>
  <c r="T72" i="1"/>
  <c r="H72" i="1"/>
  <c r="T71" i="1"/>
  <c r="H71" i="1"/>
  <c r="T70" i="1"/>
  <c r="H70" i="1"/>
  <c r="T69" i="1"/>
  <c r="H69" i="1"/>
  <c r="T68" i="1"/>
  <c r="H68" i="1"/>
  <c r="T67" i="1"/>
  <c r="H67" i="1"/>
  <c r="T66" i="1"/>
  <c r="H66" i="1"/>
  <c r="T65" i="1"/>
  <c r="H65" i="1"/>
  <c r="T64" i="1"/>
  <c r="H64" i="1"/>
  <c r="T63" i="1"/>
  <c r="H63" i="1"/>
  <c r="T62" i="1"/>
  <c r="H62" i="1"/>
  <c r="T61" i="1"/>
  <c r="H61" i="1"/>
  <c r="T60" i="1"/>
  <c r="H60" i="1"/>
  <c r="T59" i="1"/>
  <c r="H59" i="1"/>
  <c r="T58" i="1"/>
  <c r="H58" i="1"/>
  <c r="T57" i="1"/>
  <c r="H57" i="1"/>
  <c r="T56" i="1"/>
  <c r="H56" i="1"/>
  <c r="T55" i="1"/>
  <c r="H55" i="1"/>
  <c r="T54" i="1"/>
  <c r="H54" i="1"/>
  <c r="T53" i="1"/>
  <c r="H53" i="1"/>
  <c r="T52" i="1"/>
  <c r="H52" i="1"/>
  <c r="T51" i="1"/>
  <c r="H51" i="1"/>
  <c r="T50" i="1"/>
  <c r="H50" i="1"/>
  <c r="T49" i="1"/>
  <c r="H49" i="1"/>
  <c r="T48" i="1"/>
  <c r="H48" i="1"/>
  <c r="T47" i="1"/>
  <c r="H47" i="1"/>
  <c r="T46" i="1"/>
  <c r="H46" i="1"/>
  <c r="T45" i="1"/>
  <c r="H45" i="1"/>
  <c r="T44" i="1"/>
  <c r="H44" i="1"/>
  <c r="T43" i="1"/>
  <c r="H43" i="1"/>
  <c r="T42" i="1"/>
  <c r="H42" i="1"/>
  <c r="T41" i="1"/>
  <c r="H41" i="1"/>
  <c r="T40" i="1"/>
  <c r="H40" i="1"/>
  <c r="T39" i="1"/>
  <c r="H39" i="1"/>
  <c r="T38" i="1"/>
  <c r="H38" i="1"/>
  <c r="T37" i="1"/>
  <c r="H37" i="1"/>
  <c r="T36" i="1"/>
  <c r="H36" i="1"/>
  <c r="T35" i="1"/>
  <c r="H35" i="1"/>
  <c r="T34" i="1"/>
  <c r="H34" i="1"/>
  <c r="T33" i="1"/>
  <c r="H33" i="1"/>
  <c r="T32" i="1"/>
  <c r="H32" i="1"/>
  <c r="T31" i="1"/>
  <c r="H31" i="1"/>
  <c r="T30" i="1"/>
  <c r="H30" i="1"/>
  <c r="T29" i="1"/>
  <c r="H29" i="1"/>
  <c r="T28" i="1"/>
  <c r="H28" i="1"/>
  <c r="T27" i="1"/>
  <c r="H27" i="1"/>
  <c r="T26" i="1"/>
  <c r="H26" i="1"/>
  <c r="T25" i="1"/>
  <c r="H25" i="1"/>
  <c r="T24" i="1"/>
  <c r="H24" i="1"/>
  <c r="T23" i="1"/>
  <c r="H23" i="1"/>
  <c r="T22" i="1"/>
  <c r="H22" i="1"/>
  <c r="T21" i="1"/>
  <c r="H21" i="1"/>
  <c r="T20" i="1"/>
  <c r="H20" i="1"/>
  <c r="T19" i="1"/>
  <c r="H19" i="1"/>
  <c r="T18" i="1"/>
  <c r="H18" i="1"/>
  <c r="T17" i="1"/>
  <c r="H17" i="1"/>
  <c r="T16" i="1"/>
  <c r="H16" i="1"/>
  <c r="H15" i="1"/>
  <c r="S13" i="1"/>
  <c r="R13" i="1"/>
  <c r="F13" i="1"/>
  <c r="E13" i="1"/>
  <c r="D13" i="1"/>
  <c r="C13" i="1"/>
  <c r="H13" i="1" l="1"/>
  <c r="T13" i="1"/>
  <c r="AT15" i="1"/>
  <c r="V13" i="1" l="1"/>
  <c r="BL13" i="1"/>
  <c r="BK13" i="1"/>
  <c r="BJ13" i="1"/>
  <c r="BI13" i="1"/>
  <c r="BP13" i="1"/>
  <c r="BN16" i="1" l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N125" i="1"/>
  <c r="BN126" i="1"/>
  <c r="BN127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N156" i="1"/>
  <c r="BN157" i="1"/>
  <c r="BN158" i="1"/>
  <c r="BN159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N188" i="1"/>
  <c r="BN189" i="1"/>
  <c r="BN190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N219" i="1"/>
  <c r="BN220" i="1"/>
  <c r="BN221" i="1"/>
  <c r="BN222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N251" i="1"/>
  <c r="BN252" i="1"/>
  <c r="BN253" i="1"/>
  <c r="BN254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N283" i="1"/>
  <c r="BN284" i="1"/>
  <c r="BN285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15" i="1"/>
  <c r="BB15" i="1"/>
  <c r="BD15" i="1" s="1"/>
  <c r="BB309" i="1"/>
  <c r="AT309" i="1"/>
  <c r="BB308" i="1"/>
  <c r="AT308" i="1"/>
  <c r="AV308" i="1" s="1"/>
  <c r="AW308" i="1" s="1"/>
  <c r="BB307" i="1"/>
  <c r="AT307" i="1"/>
  <c r="BB306" i="1"/>
  <c r="AT306" i="1"/>
  <c r="BB305" i="1"/>
  <c r="AT305" i="1"/>
  <c r="BB304" i="1"/>
  <c r="AT304" i="1"/>
  <c r="AV304" i="1" s="1"/>
  <c r="AW304" i="1" s="1"/>
  <c r="BB303" i="1"/>
  <c r="AT303" i="1"/>
  <c r="BB302" i="1"/>
  <c r="AT302" i="1"/>
  <c r="BB301" i="1"/>
  <c r="AT301" i="1"/>
  <c r="BB300" i="1"/>
  <c r="AT300" i="1"/>
  <c r="AV300" i="1" s="1"/>
  <c r="AW300" i="1" s="1"/>
  <c r="BB299" i="1"/>
  <c r="AT299" i="1"/>
  <c r="BB298" i="1"/>
  <c r="AT298" i="1"/>
  <c r="AV298" i="1" s="1"/>
  <c r="AW298" i="1" s="1"/>
  <c r="BB297" i="1"/>
  <c r="AT297" i="1"/>
  <c r="BB296" i="1"/>
  <c r="AT296" i="1"/>
  <c r="AV296" i="1" s="1"/>
  <c r="AW296" i="1" s="1"/>
  <c r="BB295" i="1"/>
  <c r="AT295" i="1"/>
  <c r="BB294" i="1"/>
  <c r="AT294" i="1"/>
  <c r="BB293" i="1"/>
  <c r="AT293" i="1"/>
  <c r="BB292" i="1"/>
  <c r="AT292" i="1"/>
  <c r="AV292" i="1" s="1"/>
  <c r="AW292" i="1" s="1"/>
  <c r="BB42" i="1"/>
  <c r="AT42" i="1"/>
  <c r="BB291" i="1"/>
  <c r="AT291" i="1"/>
  <c r="BB290" i="1"/>
  <c r="AT290" i="1"/>
  <c r="BB289" i="1"/>
  <c r="AT289" i="1"/>
  <c r="BB262" i="1"/>
  <c r="AT262" i="1"/>
  <c r="BB288" i="1"/>
  <c r="AT288" i="1"/>
  <c r="AV288" i="1" s="1"/>
  <c r="AW288" i="1" s="1"/>
  <c r="BB287" i="1"/>
  <c r="AT287" i="1"/>
  <c r="BB286" i="1"/>
  <c r="AT286" i="1"/>
  <c r="AV286" i="1" s="1"/>
  <c r="AW286" i="1" s="1"/>
  <c r="BB285" i="1"/>
  <c r="AT285" i="1"/>
  <c r="BB284" i="1"/>
  <c r="AT284" i="1"/>
  <c r="AV284" i="1" s="1"/>
  <c r="AW284" i="1" s="1"/>
  <c r="BB283" i="1"/>
  <c r="AT283" i="1"/>
  <c r="BB282" i="1"/>
  <c r="AT282" i="1"/>
  <c r="BB281" i="1"/>
  <c r="AT281" i="1"/>
  <c r="BB280" i="1"/>
  <c r="AT280" i="1"/>
  <c r="AV280" i="1" s="1"/>
  <c r="AW280" i="1" s="1"/>
  <c r="BB279" i="1"/>
  <c r="AT279" i="1"/>
  <c r="BB277" i="1"/>
  <c r="AT277" i="1"/>
  <c r="BB276" i="1"/>
  <c r="AT276" i="1"/>
  <c r="BB275" i="1"/>
  <c r="AT275" i="1"/>
  <c r="BB274" i="1"/>
  <c r="AT274" i="1"/>
  <c r="BB273" i="1"/>
  <c r="AT273" i="1"/>
  <c r="BB272" i="1"/>
  <c r="AT272" i="1"/>
  <c r="AV272" i="1" s="1"/>
  <c r="AW272" i="1" s="1"/>
  <c r="BB271" i="1"/>
  <c r="AT271" i="1"/>
  <c r="BB270" i="1"/>
  <c r="AT270" i="1"/>
  <c r="BB269" i="1"/>
  <c r="AT269" i="1"/>
  <c r="BB268" i="1"/>
  <c r="AT268" i="1"/>
  <c r="AV268" i="1" s="1"/>
  <c r="AW268" i="1" s="1"/>
  <c r="BB267" i="1"/>
  <c r="AT267" i="1"/>
  <c r="BB266" i="1"/>
  <c r="AT266" i="1"/>
  <c r="BB265" i="1"/>
  <c r="AT265" i="1"/>
  <c r="BB261" i="1"/>
  <c r="AT261" i="1"/>
  <c r="BB260" i="1"/>
  <c r="AT260" i="1"/>
  <c r="AV260" i="1" s="1"/>
  <c r="AW260" i="1" s="1"/>
  <c r="BB259" i="1"/>
  <c r="AT259" i="1"/>
  <c r="BB258" i="1"/>
  <c r="AT258" i="1"/>
  <c r="AV258" i="1" s="1"/>
  <c r="AW258" i="1" s="1"/>
  <c r="BB257" i="1"/>
  <c r="AT257" i="1"/>
  <c r="BB256" i="1"/>
  <c r="AT256" i="1"/>
  <c r="AV256" i="1" s="1"/>
  <c r="AW256" i="1" s="1"/>
  <c r="BB255" i="1"/>
  <c r="AT255" i="1"/>
  <c r="BB254" i="1"/>
  <c r="AT254" i="1"/>
  <c r="BB253" i="1"/>
  <c r="AT253" i="1"/>
  <c r="BB252" i="1"/>
  <c r="AT252" i="1"/>
  <c r="AV252" i="1" s="1"/>
  <c r="AW252" i="1" s="1"/>
  <c r="BB251" i="1"/>
  <c r="AT251" i="1"/>
  <c r="BB250" i="1"/>
  <c r="AT250" i="1"/>
  <c r="BB249" i="1"/>
  <c r="AT249" i="1"/>
  <c r="BB248" i="1"/>
  <c r="AT248" i="1"/>
  <c r="AV248" i="1" s="1"/>
  <c r="AW248" i="1" s="1"/>
  <c r="BB264" i="1"/>
  <c r="AT264" i="1"/>
  <c r="AV264" i="1" s="1"/>
  <c r="AW264" i="1" s="1"/>
  <c r="BB247" i="1"/>
  <c r="AT247" i="1"/>
  <c r="AV247" i="1" s="1"/>
  <c r="AW247" i="1" s="1"/>
  <c r="BB246" i="1"/>
  <c r="AT246" i="1"/>
  <c r="BB245" i="1"/>
  <c r="AT245" i="1"/>
  <c r="BB244" i="1"/>
  <c r="AT244" i="1"/>
  <c r="AV244" i="1" s="1"/>
  <c r="AW244" i="1" s="1"/>
  <c r="BB243" i="1"/>
  <c r="AT243" i="1"/>
  <c r="BB242" i="1"/>
  <c r="AT242" i="1"/>
  <c r="BB241" i="1"/>
  <c r="AT241" i="1"/>
  <c r="BB240" i="1"/>
  <c r="AT240" i="1"/>
  <c r="AV240" i="1" s="1"/>
  <c r="AW240" i="1" s="1"/>
  <c r="BB263" i="1"/>
  <c r="AT263" i="1"/>
  <c r="BB239" i="1"/>
  <c r="AT239" i="1"/>
  <c r="BB238" i="1"/>
  <c r="AT238" i="1"/>
  <c r="BB237" i="1"/>
  <c r="AT237" i="1"/>
  <c r="BB235" i="1"/>
  <c r="AT235" i="1"/>
  <c r="BB234" i="1"/>
  <c r="AT234" i="1"/>
  <c r="BB233" i="1"/>
  <c r="AT233" i="1"/>
  <c r="BB232" i="1"/>
  <c r="AT232" i="1"/>
  <c r="AV232" i="1" s="1"/>
  <c r="AW232" i="1" s="1"/>
  <c r="BB231" i="1"/>
  <c r="AT231" i="1"/>
  <c r="BB230" i="1"/>
  <c r="AT230" i="1"/>
  <c r="BB229" i="1"/>
  <c r="AT229" i="1"/>
  <c r="BB228" i="1"/>
  <c r="AT228" i="1"/>
  <c r="AV228" i="1" s="1"/>
  <c r="AW228" i="1" s="1"/>
  <c r="BB227" i="1"/>
  <c r="AT227" i="1"/>
  <c r="BB226" i="1"/>
  <c r="AT226" i="1"/>
  <c r="BB225" i="1"/>
  <c r="AT225" i="1"/>
  <c r="BB224" i="1"/>
  <c r="AT224" i="1"/>
  <c r="AV224" i="1" s="1"/>
  <c r="AW224" i="1" s="1"/>
  <c r="BB223" i="1"/>
  <c r="AT223" i="1"/>
  <c r="BB222" i="1"/>
  <c r="AT222" i="1"/>
  <c r="BB221" i="1"/>
  <c r="AT221" i="1"/>
  <c r="BB236" i="1"/>
  <c r="AT236" i="1"/>
  <c r="AV236" i="1" s="1"/>
  <c r="AW236" i="1" s="1"/>
  <c r="BB220" i="1"/>
  <c r="AT220" i="1"/>
  <c r="AV220" i="1" s="1"/>
  <c r="AW220" i="1" s="1"/>
  <c r="BB218" i="1"/>
  <c r="AT218" i="1"/>
  <c r="BB217" i="1"/>
  <c r="AT217" i="1"/>
  <c r="BB216" i="1"/>
  <c r="AT216" i="1"/>
  <c r="AV216" i="1" s="1"/>
  <c r="AW216" i="1" s="1"/>
  <c r="BB215" i="1"/>
  <c r="AT215" i="1"/>
  <c r="BB214" i="1"/>
  <c r="AT214" i="1"/>
  <c r="BB213" i="1"/>
  <c r="AT213" i="1"/>
  <c r="BB212" i="1"/>
  <c r="AT212" i="1"/>
  <c r="AV212" i="1" s="1"/>
  <c r="AW212" i="1" s="1"/>
  <c r="BB211" i="1"/>
  <c r="AT211" i="1"/>
  <c r="BB210" i="1"/>
  <c r="AT210" i="1"/>
  <c r="BB209" i="1"/>
  <c r="AT209" i="1"/>
  <c r="BB208" i="1"/>
  <c r="AT208" i="1"/>
  <c r="AV208" i="1" s="1"/>
  <c r="AW208" i="1" s="1"/>
  <c r="BB207" i="1"/>
  <c r="AT207" i="1"/>
  <c r="BB206" i="1"/>
  <c r="AT206" i="1"/>
  <c r="BB219" i="1"/>
  <c r="AT219" i="1"/>
  <c r="BB205" i="1"/>
  <c r="AT205" i="1"/>
  <c r="BB204" i="1"/>
  <c r="AT204" i="1"/>
  <c r="AV204" i="1" s="1"/>
  <c r="AW204" i="1" s="1"/>
  <c r="BB203" i="1"/>
  <c r="AT203" i="1"/>
  <c r="BB202" i="1"/>
  <c r="AT202" i="1"/>
  <c r="BB201" i="1"/>
  <c r="AT201" i="1"/>
  <c r="BB200" i="1"/>
  <c r="AT200" i="1"/>
  <c r="AV200" i="1" s="1"/>
  <c r="AW200" i="1" s="1"/>
  <c r="BB198" i="1"/>
  <c r="AT198" i="1"/>
  <c r="BB197" i="1"/>
  <c r="AT197" i="1"/>
  <c r="BB196" i="1"/>
  <c r="AT196" i="1"/>
  <c r="AV196" i="1" s="1"/>
  <c r="AW196" i="1" s="1"/>
  <c r="BB195" i="1"/>
  <c r="AT195" i="1"/>
  <c r="BB194" i="1"/>
  <c r="AT194" i="1"/>
  <c r="BB193" i="1"/>
  <c r="AT193" i="1"/>
  <c r="BB278" i="1"/>
  <c r="AT278" i="1"/>
  <c r="BB192" i="1"/>
  <c r="AT192" i="1"/>
  <c r="AV192" i="1" s="1"/>
  <c r="AW192" i="1" s="1"/>
  <c r="BB199" i="1"/>
  <c r="AT199" i="1"/>
  <c r="BB191" i="1"/>
  <c r="AT191" i="1"/>
  <c r="BB190" i="1"/>
  <c r="AT190" i="1"/>
  <c r="BB156" i="1"/>
  <c r="AT156" i="1"/>
  <c r="AV156" i="1" s="1"/>
  <c r="AW156" i="1" s="1"/>
  <c r="BB189" i="1"/>
  <c r="AT189" i="1"/>
  <c r="BB188" i="1"/>
  <c r="AT188" i="1"/>
  <c r="AV188" i="1" s="1"/>
  <c r="AW188" i="1" s="1"/>
  <c r="BB187" i="1"/>
  <c r="AT187" i="1"/>
  <c r="BB125" i="1"/>
  <c r="AT125" i="1"/>
  <c r="BB186" i="1"/>
  <c r="AT186" i="1"/>
  <c r="BB185" i="1"/>
  <c r="AT185" i="1"/>
  <c r="BB184" i="1"/>
  <c r="AT184" i="1"/>
  <c r="AV184" i="1" s="1"/>
  <c r="AW184" i="1" s="1"/>
  <c r="BB183" i="1"/>
  <c r="AT183" i="1"/>
  <c r="BB182" i="1"/>
  <c r="AT182" i="1"/>
  <c r="BB181" i="1"/>
  <c r="AT181" i="1"/>
  <c r="BB180" i="1"/>
  <c r="AT180" i="1"/>
  <c r="AV180" i="1" s="1"/>
  <c r="AW180" i="1" s="1"/>
  <c r="BB179" i="1"/>
  <c r="AT179" i="1"/>
  <c r="BB178" i="1"/>
  <c r="AT178" i="1"/>
  <c r="BB177" i="1"/>
  <c r="AT177" i="1"/>
  <c r="BB176" i="1"/>
  <c r="AT176" i="1"/>
  <c r="AV176" i="1" s="1"/>
  <c r="AW176" i="1" s="1"/>
  <c r="BB175" i="1"/>
  <c r="AT175" i="1"/>
  <c r="BB174" i="1"/>
  <c r="AT174" i="1"/>
  <c r="BB172" i="1"/>
  <c r="AT172" i="1"/>
  <c r="AV172" i="1" s="1"/>
  <c r="AW172" i="1" s="1"/>
  <c r="BB173" i="1"/>
  <c r="AT173" i="1"/>
  <c r="BB171" i="1"/>
  <c r="AT171" i="1"/>
  <c r="AV171" i="1" s="1"/>
  <c r="AW171" i="1" s="1"/>
  <c r="BB170" i="1"/>
  <c r="AT170" i="1"/>
  <c r="BB169" i="1"/>
  <c r="AT169" i="1"/>
  <c r="BB168" i="1"/>
  <c r="AT168" i="1"/>
  <c r="AV168" i="1" s="1"/>
  <c r="AW168" i="1" s="1"/>
  <c r="BB167" i="1"/>
  <c r="AT167" i="1"/>
  <c r="BB166" i="1"/>
  <c r="AT166" i="1"/>
  <c r="BB165" i="1"/>
  <c r="AT165" i="1"/>
  <c r="BB164" i="1"/>
  <c r="AT164" i="1"/>
  <c r="AV164" i="1" s="1"/>
  <c r="AW164" i="1" s="1"/>
  <c r="BB163" i="1"/>
  <c r="AT163" i="1"/>
  <c r="BB162" i="1"/>
  <c r="AT162" i="1"/>
  <c r="BB161" i="1"/>
  <c r="AT161" i="1"/>
  <c r="BB160" i="1"/>
  <c r="AT160" i="1"/>
  <c r="AV160" i="1" s="1"/>
  <c r="AW160" i="1" s="1"/>
  <c r="BB159" i="1"/>
  <c r="AT159" i="1"/>
  <c r="BB158" i="1"/>
  <c r="AT158" i="1"/>
  <c r="BB157" i="1"/>
  <c r="AT157" i="1"/>
  <c r="BB154" i="1"/>
  <c r="AT154" i="1"/>
  <c r="BB153" i="1"/>
  <c r="AT153" i="1"/>
  <c r="BB152" i="1"/>
  <c r="AT152" i="1"/>
  <c r="AV152" i="1" s="1"/>
  <c r="AW152" i="1" s="1"/>
  <c r="BB151" i="1"/>
  <c r="AT151" i="1"/>
  <c r="BB150" i="1"/>
  <c r="AT150" i="1"/>
  <c r="BB149" i="1"/>
  <c r="AT149" i="1"/>
  <c r="BB148" i="1"/>
  <c r="AT148" i="1"/>
  <c r="AV148" i="1" s="1"/>
  <c r="AW148" i="1" s="1"/>
  <c r="BB155" i="1"/>
  <c r="AT155" i="1"/>
  <c r="BB147" i="1"/>
  <c r="AT147" i="1"/>
  <c r="BB146" i="1"/>
  <c r="AT146" i="1"/>
  <c r="AV146" i="1" s="1"/>
  <c r="AW146" i="1" s="1"/>
  <c r="BB145" i="1"/>
  <c r="AT145" i="1"/>
  <c r="BB144" i="1"/>
  <c r="AT144" i="1"/>
  <c r="AV144" i="1" s="1"/>
  <c r="AW144" i="1" s="1"/>
  <c r="BB143" i="1"/>
  <c r="AT143" i="1"/>
  <c r="BB142" i="1"/>
  <c r="AT142" i="1"/>
  <c r="AV142" i="1" s="1"/>
  <c r="AW142" i="1" s="1"/>
  <c r="BB141" i="1"/>
  <c r="AT141" i="1"/>
  <c r="BB140" i="1"/>
  <c r="AT140" i="1"/>
  <c r="AV140" i="1" s="1"/>
  <c r="AW140" i="1" s="1"/>
  <c r="BB139" i="1"/>
  <c r="AT139" i="1"/>
  <c r="BB138" i="1"/>
  <c r="AT138" i="1"/>
  <c r="BB136" i="1"/>
  <c r="AT136" i="1"/>
  <c r="AV136" i="1" s="1"/>
  <c r="AW136" i="1" s="1"/>
  <c r="BB135" i="1"/>
  <c r="AT135" i="1"/>
  <c r="BB134" i="1"/>
  <c r="AT134" i="1"/>
  <c r="BB137" i="1"/>
  <c r="AT137" i="1"/>
  <c r="BB133" i="1"/>
  <c r="AT133" i="1"/>
  <c r="BB132" i="1"/>
  <c r="AT132" i="1"/>
  <c r="AV132" i="1" s="1"/>
  <c r="AW132" i="1" s="1"/>
  <c r="BB131" i="1"/>
  <c r="AT131" i="1"/>
  <c r="BB128" i="1"/>
  <c r="AT128" i="1"/>
  <c r="AV128" i="1" s="1"/>
  <c r="AW128" i="1" s="1"/>
  <c r="BB127" i="1"/>
  <c r="AT127" i="1"/>
  <c r="BB126" i="1"/>
  <c r="AT126" i="1"/>
  <c r="BB124" i="1"/>
  <c r="AT124" i="1"/>
  <c r="AV124" i="1" s="1"/>
  <c r="AW124" i="1" s="1"/>
  <c r="BB123" i="1"/>
  <c r="AT123" i="1"/>
  <c r="BB122" i="1"/>
  <c r="AT122" i="1"/>
  <c r="BB121" i="1"/>
  <c r="AT121" i="1"/>
  <c r="BB120" i="1"/>
  <c r="AT120" i="1"/>
  <c r="AV120" i="1" s="1"/>
  <c r="AW120" i="1" s="1"/>
  <c r="BB119" i="1"/>
  <c r="AT119" i="1"/>
  <c r="BB118" i="1"/>
  <c r="AT118" i="1"/>
  <c r="BB117" i="1"/>
  <c r="AT117" i="1"/>
  <c r="BB116" i="1"/>
  <c r="AT116" i="1"/>
  <c r="BB115" i="1"/>
  <c r="AT115" i="1"/>
  <c r="BB114" i="1"/>
  <c r="AT114" i="1"/>
  <c r="BB113" i="1"/>
  <c r="AT113" i="1"/>
  <c r="BB112" i="1"/>
  <c r="AT112" i="1"/>
  <c r="BB111" i="1"/>
  <c r="AT111" i="1"/>
  <c r="BB110" i="1"/>
  <c r="AT110" i="1"/>
  <c r="BB109" i="1"/>
  <c r="AT109" i="1"/>
  <c r="BB108" i="1"/>
  <c r="AT108" i="1"/>
  <c r="AV108" i="1" s="1"/>
  <c r="AW108" i="1" s="1"/>
  <c r="BB107" i="1"/>
  <c r="AT107" i="1"/>
  <c r="BB106" i="1"/>
  <c r="AT106" i="1"/>
  <c r="BB105" i="1"/>
  <c r="AT105" i="1"/>
  <c r="BB104" i="1"/>
  <c r="AT104" i="1"/>
  <c r="BB103" i="1"/>
  <c r="AT103" i="1"/>
  <c r="BB102" i="1"/>
  <c r="AT102" i="1"/>
  <c r="BB101" i="1"/>
  <c r="AT101" i="1"/>
  <c r="BB100" i="1"/>
  <c r="AT100" i="1"/>
  <c r="AV100" i="1" s="1"/>
  <c r="AW100" i="1" s="1"/>
  <c r="BB99" i="1"/>
  <c r="AT99" i="1"/>
  <c r="BB98" i="1"/>
  <c r="AT98" i="1"/>
  <c r="BB97" i="1"/>
  <c r="AT97" i="1"/>
  <c r="BB130" i="1"/>
  <c r="AT130" i="1"/>
  <c r="BB96" i="1"/>
  <c r="AT96" i="1"/>
  <c r="AV96" i="1" s="1"/>
  <c r="AW96" i="1" s="1"/>
  <c r="BB129" i="1"/>
  <c r="AT129" i="1"/>
  <c r="BB95" i="1"/>
  <c r="AT95" i="1"/>
  <c r="BB94" i="1"/>
  <c r="AT94" i="1"/>
  <c r="BB93" i="1"/>
  <c r="AT93" i="1"/>
  <c r="BB92" i="1"/>
  <c r="AT92" i="1"/>
  <c r="AV92" i="1" s="1"/>
  <c r="AW92" i="1" s="1"/>
  <c r="BB91" i="1"/>
  <c r="AT91" i="1"/>
  <c r="BB90" i="1"/>
  <c r="AT90" i="1"/>
  <c r="BB89" i="1"/>
  <c r="AT89" i="1"/>
  <c r="BB88" i="1"/>
  <c r="AT88" i="1"/>
  <c r="AV88" i="1" s="1"/>
  <c r="AW88" i="1" s="1"/>
  <c r="BB87" i="1"/>
  <c r="AT87" i="1"/>
  <c r="BB86" i="1"/>
  <c r="AT86" i="1"/>
  <c r="BB85" i="1"/>
  <c r="AT85" i="1"/>
  <c r="BB84" i="1"/>
  <c r="AT84" i="1"/>
  <c r="BB83" i="1"/>
  <c r="AT83" i="1"/>
  <c r="BB82" i="1"/>
  <c r="AT82" i="1"/>
  <c r="BB81" i="1"/>
  <c r="AT81" i="1"/>
  <c r="BB80" i="1"/>
  <c r="AT80" i="1"/>
  <c r="BB79" i="1"/>
  <c r="AT79" i="1"/>
  <c r="BB78" i="1"/>
  <c r="AT78" i="1"/>
  <c r="BB77" i="1"/>
  <c r="AT77" i="1"/>
  <c r="BB76" i="1"/>
  <c r="AT76" i="1"/>
  <c r="AV76" i="1" s="1"/>
  <c r="AW76" i="1" s="1"/>
  <c r="BB75" i="1"/>
  <c r="AT75" i="1"/>
  <c r="BB74" i="1"/>
  <c r="AT74" i="1"/>
  <c r="BB73" i="1"/>
  <c r="AT73" i="1"/>
  <c r="BB72" i="1"/>
  <c r="AT72" i="1"/>
  <c r="AV72" i="1" s="1"/>
  <c r="AW72" i="1" s="1"/>
  <c r="BB71" i="1"/>
  <c r="AT71" i="1"/>
  <c r="BB70" i="1"/>
  <c r="AT70" i="1"/>
  <c r="BB69" i="1"/>
  <c r="AT69" i="1"/>
  <c r="BB68" i="1"/>
  <c r="AT68" i="1"/>
  <c r="AV68" i="1" s="1"/>
  <c r="AW68" i="1" s="1"/>
  <c r="BB67" i="1"/>
  <c r="AT67" i="1"/>
  <c r="BB66" i="1"/>
  <c r="AT66" i="1"/>
  <c r="BB65" i="1"/>
  <c r="AT65" i="1"/>
  <c r="BB64" i="1"/>
  <c r="AT64" i="1"/>
  <c r="AV64" i="1" s="1"/>
  <c r="AW64" i="1" s="1"/>
  <c r="BB62" i="1"/>
  <c r="AT62" i="1"/>
  <c r="BB61" i="1"/>
  <c r="AT61" i="1"/>
  <c r="BB60" i="1"/>
  <c r="AT60" i="1"/>
  <c r="AV60" i="1" s="1"/>
  <c r="AW60" i="1" s="1"/>
  <c r="BB59" i="1"/>
  <c r="AT59" i="1"/>
  <c r="BB63" i="1"/>
  <c r="AT63" i="1"/>
  <c r="BB58" i="1"/>
  <c r="AT58" i="1"/>
  <c r="BB57" i="1"/>
  <c r="AT57" i="1"/>
  <c r="BB56" i="1"/>
  <c r="AT56" i="1"/>
  <c r="AV56" i="1" s="1"/>
  <c r="AW56" i="1" s="1"/>
  <c r="BB55" i="1"/>
  <c r="AT55" i="1"/>
  <c r="BB54" i="1"/>
  <c r="AT54" i="1"/>
  <c r="BB53" i="1"/>
  <c r="AT53" i="1"/>
  <c r="BB51" i="1"/>
  <c r="AT51" i="1"/>
  <c r="BB50" i="1"/>
  <c r="AT50" i="1"/>
  <c r="BB49" i="1"/>
  <c r="AT49" i="1"/>
  <c r="BB48" i="1"/>
  <c r="AT48" i="1"/>
  <c r="AV48" i="1" s="1"/>
  <c r="AW48" i="1" s="1"/>
  <c r="BB47" i="1"/>
  <c r="AT47" i="1"/>
  <c r="BB46" i="1"/>
  <c r="AT46" i="1"/>
  <c r="BB45" i="1"/>
  <c r="AT45" i="1"/>
  <c r="BB44" i="1"/>
  <c r="AT44" i="1"/>
  <c r="AV44" i="1" s="1"/>
  <c r="AW44" i="1" s="1"/>
  <c r="BB43" i="1"/>
  <c r="AT43" i="1"/>
  <c r="BB41" i="1"/>
  <c r="AT41" i="1"/>
  <c r="BB40" i="1"/>
  <c r="AT40" i="1"/>
  <c r="AV40" i="1" s="1"/>
  <c r="AW40" i="1" s="1"/>
  <c r="BB52" i="1"/>
  <c r="AT52" i="1"/>
  <c r="AV52" i="1" s="1"/>
  <c r="AW52" i="1" s="1"/>
  <c r="BB39" i="1"/>
  <c r="AT39" i="1"/>
  <c r="BB38" i="1"/>
  <c r="AT38" i="1"/>
  <c r="AV38" i="1" s="1"/>
  <c r="AW38" i="1" s="1"/>
  <c r="BB37" i="1"/>
  <c r="AT37" i="1"/>
  <c r="BB36" i="1"/>
  <c r="AT36" i="1"/>
  <c r="AV36" i="1" s="1"/>
  <c r="AW36" i="1" s="1"/>
  <c r="BB35" i="1"/>
  <c r="AT35" i="1"/>
  <c r="BB34" i="1"/>
  <c r="AT34" i="1"/>
  <c r="BB33" i="1"/>
  <c r="AT33" i="1"/>
  <c r="BB32" i="1"/>
  <c r="AT32" i="1"/>
  <c r="AV32" i="1" s="1"/>
  <c r="AW32" i="1" s="1"/>
  <c r="BB31" i="1"/>
  <c r="AT31" i="1"/>
  <c r="BB30" i="1"/>
  <c r="AT30" i="1"/>
  <c r="AV30" i="1" s="1"/>
  <c r="AW30" i="1" s="1"/>
  <c r="BB29" i="1"/>
  <c r="AT29" i="1"/>
  <c r="BB28" i="1"/>
  <c r="AT28" i="1"/>
  <c r="AV28" i="1" s="1"/>
  <c r="AW28" i="1" s="1"/>
  <c r="BB27" i="1"/>
  <c r="AT27" i="1"/>
  <c r="BB26" i="1"/>
  <c r="AT26" i="1"/>
  <c r="AV26" i="1" s="1"/>
  <c r="AW26" i="1" s="1"/>
  <c r="BB25" i="1"/>
  <c r="AT25" i="1"/>
  <c r="BB24" i="1"/>
  <c r="AT24" i="1"/>
  <c r="AV24" i="1" s="1"/>
  <c r="AW24" i="1" s="1"/>
  <c r="BB23" i="1"/>
  <c r="AT23" i="1"/>
  <c r="BB22" i="1"/>
  <c r="AT22" i="1"/>
  <c r="BB20" i="1"/>
  <c r="AT20" i="1"/>
  <c r="BB19" i="1"/>
  <c r="AT19" i="1"/>
  <c r="BB18" i="1"/>
  <c r="AT18" i="1"/>
  <c r="BB17" i="1"/>
  <c r="AT17" i="1"/>
  <c r="BB16" i="1"/>
  <c r="AT16" i="1"/>
  <c r="BB21" i="1"/>
  <c r="AT21" i="1"/>
  <c r="BA13" i="1"/>
  <c r="AZ13" i="1"/>
  <c r="AR13" i="1"/>
  <c r="AQ13" i="1"/>
  <c r="AP13" i="1"/>
  <c r="AO13" i="1"/>
  <c r="BR303" i="1" l="1"/>
  <c r="BR291" i="1"/>
  <c r="BR283" i="1"/>
  <c r="BR271" i="1"/>
  <c r="BR259" i="1"/>
  <c r="BR255" i="1"/>
  <c r="BR247" i="1"/>
  <c r="BR235" i="1"/>
  <c r="BR227" i="1"/>
  <c r="BR219" i="1"/>
  <c r="BR211" i="1"/>
  <c r="BR199" i="1"/>
  <c r="BR191" i="1"/>
  <c r="BR179" i="1"/>
  <c r="BR171" i="1"/>
  <c r="BR167" i="1"/>
  <c r="BR159" i="1"/>
  <c r="BR151" i="1"/>
  <c r="BR147" i="1"/>
  <c r="BR139" i="1"/>
  <c r="BR135" i="1"/>
  <c r="BR127" i="1"/>
  <c r="BR119" i="1"/>
  <c r="BR111" i="1"/>
  <c r="BR99" i="1"/>
  <c r="BR91" i="1"/>
  <c r="BR79" i="1"/>
  <c r="BR71" i="1"/>
  <c r="BR63" i="1"/>
  <c r="BR51" i="1"/>
  <c r="BR43" i="1"/>
  <c r="BR23" i="1"/>
  <c r="BR306" i="1"/>
  <c r="BR298" i="1"/>
  <c r="BR290" i="1"/>
  <c r="BR282" i="1"/>
  <c r="BR270" i="1"/>
  <c r="BR262" i="1"/>
  <c r="BR254" i="1"/>
  <c r="BR246" i="1"/>
  <c r="BR238" i="1"/>
  <c r="BR230" i="1"/>
  <c r="BR222" i="1"/>
  <c r="BR214" i="1"/>
  <c r="BR206" i="1"/>
  <c r="BR194" i="1"/>
  <c r="BR186" i="1"/>
  <c r="BR178" i="1"/>
  <c r="BR170" i="1"/>
  <c r="BR162" i="1"/>
  <c r="BR154" i="1"/>
  <c r="BR142" i="1"/>
  <c r="BR134" i="1"/>
  <c r="BR126" i="1"/>
  <c r="BR118" i="1"/>
  <c r="BR110" i="1"/>
  <c r="BR98" i="1"/>
  <c r="BR86" i="1"/>
  <c r="BR74" i="1"/>
  <c r="BR62" i="1"/>
  <c r="BR54" i="1"/>
  <c r="BR46" i="1"/>
  <c r="BR42" i="1"/>
  <c r="BR34" i="1"/>
  <c r="BR26" i="1"/>
  <c r="BR22" i="1"/>
  <c r="BR309" i="1"/>
  <c r="BR305" i="1"/>
  <c r="BR301" i="1"/>
  <c r="BR297" i="1"/>
  <c r="BR293" i="1"/>
  <c r="BR289" i="1"/>
  <c r="BR285" i="1"/>
  <c r="BR281" i="1"/>
  <c r="BR277" i="1"/>
  <c r="BR273" i="1"/>
  <c r="BR269" i="1"/>
  <c r="BR265" i="1"/>
  <c r="BR261" i="1"/>
  <c r="BR257" i="1"/>
  <c r="BR253" i="1"/>
  <c r="BR249" i="1"/>
  <c r="BR245" i="1"/>
  <c r="BR241" i="1"/>
  <c r="BR237" i="1"/>
  <c r="BR233" i="1"/>
  <c r="BR229" i="1"/>
  <c r="BR225" i="1"/>
  <c r="BR221" i="1"/>
  <c r="BR217" i="1"/>
  <c r="BR213" i="1"/>
  <c r="BR209" i="1"/>
  <c r="BR205" i="1"/>
  <c r="BR201" i="1"/>
  <c r="BR197" i="1"/>
  <c r="BR193" i="1"/>
  <c r="BR189" i="1"/>
  <c r="BR185" i="1"/>
  <c r="BR181" i="1"/>
  <c r="BR177" i="1"/>
  <c r="BR173" i="1"/>
  <c r="BR169" i="1"/>
  <c r="BR165" i="1"/>
  <c r="BR161" i="1"/>
  <c r="BR157" i="1"/>
  <c r="BR153" i="1"/>
  <c r="BR149" i="1"/>
  <c r="BR145" i="1"/>
  <c r="BR141" i="1"/>
  <c r="BR137" i="1"/>
  <c r="BR133" i="1"/>
  <c r="BR129" i="1"/>
  <c r="BR125" i="1"/>
  <c r="BR121" i="1"/>
  <c r="BR117" i="1"/>
  <c r="BR113" i="1"/>
  <c r="BR109" i="1"/>
  <c r="BR105" i="1"/>
  <c r="BR101" i="1"/>
  <c r="BR97" i="1"/>
  <c r="BR93" i="1"/>
  <c r="BR89" i="1"/>
  <c r="BR85" i="1"/>
  <c r="BR81" i="1"/>
  <c r="BR77" i="1"/>
  <c r="BR73" i="1"/>
  <c r="BR69" i="1"/>
  <c r="BR65" i="1"/>
  <c r="BR61" i="1"/>
  <c r="BR57" i="1"/>
  <c r="BR53" i="1"/>
  <c r="BR49" i="1"/>
  <c r="BR45" i="1"/>
  <c r="BR41" i="1"/>
  <c r="BR37" i="1"/>
  <c r="BR33" i="1"/>
  <c r="BR29" i="1"/>
  <c r="BR25" i="1"/>
  <c r="BR21" i="1"/>
  <c r="BR17" i="1"/>
  <c r="BR307" i="1"/>
  <c r="BR299" i="1"/>
  <c r="BR295" i="1"/>
  <c r="BR287" i="1"/>
  <c r="BR279" i="1"/>
  <c r="BR275" i="1"/>
  <c r="BR267" i="1"/>
  <c r="BR263" i="1"/>
  <c r="BR251" i="1"/>
  <c r="BR243" i="1"/>
  <c r="BR239" i="1"/>
  <c r="BR231" i="1"/>
  <c r="BR223" i="1"/>
  <c r="BR215" i="1"/>
  <c r="BR207" i="1"/>
  <c r="BR203" i="1"/>
  <c r="BR195" i="1"/>
  <c r="BR187" i="1"/>
  <c r="BR183" i="1"/>
  <c r="BR175" i="1"/>
  <c r="BR163" i="1"/>
  <c r="BR155" i="1"/>
  <c r="BR143" i="1"/>
  <c r="BR131" i="1"/>
  <c r="BR123" i="1"/>
  <c r="BR115" i="1"/>
  <c r="BR107" i="1"/>
  <c r="BR103" i="1"/>
  <c r="BR95" i="1"/>
  <c r="BR87" i="1"/>
  <c r="BR83" i="1"/>
  <c r="BR75" i="1"/>
  <c r="BR67" i="1"/>
  <c r="BR59" i="1"/>
  <c r="BR55" i="1"/>
  <c r="BR47" i="1"/>
  <c r="BR39" i="1"/>
  <c r="BR35" i="1"/>
  <c r="BR31" i="1"/>
  <c r="BR27" i="1"/>
  <c r="BR19" i="1"/>
  <c r="BR302" i="1"/>
  <c r="BR294" i="1"/>
  <c r="BR286" i="1"/>
  <c r="BR278" i="1"/>
  <c r="BR274" i="1"/>
  <c r="BR266" i="1"/>
  <c r="BR258" i="1"/>
  <c r="BR250" i="1"/>
  <c r="BR242" i="1"/>
  <c r="BR234" i="1"/>
  <c r="BR226" i="1"/>
  <c r="BR218" i="1"/>
  <c r="BR210" i="1"/>
  <c r="BR202" i="1"/>
  <c r="BR198" i="1"/>
  <c r="BR190" i="1"/>
  <c r="BR182" i="1"/>
  <c r="BR174" i="1"/>
  <c r="BR166" i="1"/>
  <c r="BR158" i="1"/>
  <c r="BR150" i="1"/>
  <c r="BR146" i="1"/>
  <c r="BR138" i="1"/>
  <c r="BR130" i="1"/>
  <c r="BR122" i="1"/>
  <c r="BR114" i="1"/>
  <c r="BR106" i="1"/>
  <c r="BR102" i="1"/>
  <c r="BR94" i="1"/>
  <c r="BR90" i="1"/>
  <c r="BR82" i="1"/>
  <c r="BR78" i="1"/>
  <c r="BR70" i="1"/>
  <c r="BR66" i="1"/>
  <c r="BR58" i="1"/>
  <c r="BR50" i="1"/>
  <c r="BR38" i="1"/>
  <c r="BR30" i="1"/>
  <c r="BR18" i="1"/>
  <c r="BR308" i="1"/>
  <c r="BR304" i="1"/>
  <c r="BR300" i="1"/>
  <c r="BR296" i="1"/>
  <c r="BR292" i="1"/>
  <c r="BR288" i="1"/>
  <c r="BR284" i="1"/>
  <c r="BR280" i="1"/>
  <c r="BR276" i="1"/>
  <c r="BR272" i="1"/>
  <c r="BR268" i="1"/>
  <c r="BR264" i="1"/>
  <c r="BR260" i="1"/>
  <c r="BR256" i="1"/>
  <c r="BR252" i="1"/>
  <c r="BR248" i="1"/>
  <c r="BR244" i="1"/>
  <c r="BR240" i="1"/>
  <c r="BR236" i="1"/>
  <c r="BR232" i="1"/>
  <c r="BR228" i="1"/>
  <c r="BR224" i="1"/>
  <c r="BR220" i="1"/>
  <c r="BR216" i="1"/>
  <c r="BR212" i="1"/>
  <c r="BR208" i="1"/>
  <c r="BR204" i="1"/>
  <c r="BR200" i="1"/>
  <c r="BR196" i="1"/>
  <c r="BR192" i="1"/>
  <c r="BR188" i="1"/>
  <c r="BR184" i="1"/>
  <c r="BR180" i="1"/>
  <c r="BR176" i="1"/>
  <c r="BR172" i="1"/>
  <c r="BR168" i="1"/>
  <c r="BR164" i="1"/>
  <c r="BR160" i="1"/>
  <c r="BR156" i="1"/>
  <c r="BR152" i="1"/>
  <c r="BR148" i="1"/>
  <c r="BR144" i="1"/>
  <c r="BR140" i="1"/>
  <c r="BR136" i="1"/>
  <c r="BR132" i="1"/>
  <c r="BR128" i="1"/>
  <c r="BR124" i="1"/>
  <c r="BR120" i="1"/>
  <c r="BR116" i="1"/>
  <c r="BR112" i="1"/>
  <c r="BR108" i="1"/>
  <c r="BR104" i="1"/>
  <c r="BR100" i="1"/>
  <c r="BR96" i="1"/>
  <c r="BR92" i="1"/>
  <c r="BR88" i="1"/>
  <c r="BR84" i="1"/>
  <c r="BR80" i="1"/>
  <c r="BR76" i="1"/>
  <c r="BR72" i="1"/>
  <c r="BR68" i="1"/>
  <c r="BR64" i="1"/>
  <c r="BR60" i="1"/>
  <c r="BR56" i="1"/>
  <c r="BR52" i="1"/>
  <c r="BR48" i="1"/>
  <c r="BR44" i="1"/>
  <c r="BR40" i="1"/>
  <c r="BR36" i="1"/>
  <c r="BR32" i="1"/>
  <c r="BR28" i="1"/>
  <c r="BR24" i="1"/>
  <c r="BR20" i="1"/>
  <c r="BR16" i="1"/>
  <c r="BR13" i="1" s="1"/>
  <c r="AV276" i="1"/>
  <c r="AW276" i="1" s="1"/>
  <c r="BR15" i="1"/>
  <c r="AV15" i="1"/>
  <c r="AV18" i="1"/>
  <c r="AW18" i="1" s="1"/>
  <c r="AV54" i="1"/>
  <c r="AW54" i="1" s="1"/>
  <c r="AV66" i="1"/>
  <c r="AW66" i="1" s="1"/>
  <c r="AV78" i="1"/>
  <c r="AW78" i="1" s="1"/>
  <c r="AV82" i="1"/>
  <c r="AW82" i="1" s="1"/>
  <c r="AV90" i="1"/>
  <c r="AW90" i="1" s="1"/>
  <c r="AV94" i="1"/>
  <c r="AW94" i="1" s="1"/>
  <c r="AV102" i="1"/>
  <c r="AW102" i="1" s="1"/>
  <c r="AV106" i="1"/>
  <c r="AW106" i="1" s="1"/>
  <c r="AV118" i="1"/>
  <c r="AW118" i="1" s="1"/>
  <c r="AV154" i="1"/>
  <c r="AW154" i="1" s="1"/>
  <c r="AV158" i="1"/>
  <c r="AW158" i="1" s="1"/>
  <c r="AV166" i="1"/>
  <c r="AW166" i="1" s="1"/>
  <c r="AV170" i="1"/>
  <c r="AW170" i="1" s="1"/>
  <c r="AV182" i="1"/>
  <c r="AW182" i="1" s="1"/>
  <c r="AV194" i="1"/>
  <c r="AW194" i="1" s="1"/>
  <c r="AV210" i="1"/>
  <c r="AW210" i="1" s="1"/>
  <c r="AV222" i="1"/>
  <c r="AW222" i="1" s="1"/>
  <c r="AV230" i="1"/>
  <c r="AW230" i="1" s="1"/>
  <c r="AV246" i="1"/>
  <c r="AW246" i="1" s="1"/>
  <c r="AV270" i="1"/>
  <c r="AW270" i="1" s="1"/>
  <c r="AV42" i="1"/>
  <c r="AW42" i="1" s="1"/>
  <c r="BD20" i="1"/>
  <c r="BD84" i="1"/>
  <c r="BD86" i="1"/>
  <c r="BD130" i="1"/>
  <c r="BD112" i="1"/>
  <c r="BD114" i="1"/>
  <c r="BD116" i="1"/>
  <c r="AV291" i="1"/>
  <c r="AW291" i="1" s="1"/>
  <c r="AV271" i="1"/>
  <c r="AW271" i="1" s="1"/>
  <c r="AV219" i="1"/>
  <c r="AW219" i="1" s="1"/>
  <c r="AV167" i="1"/>
  <c r="AW167" i="1" s="1"/>
  <c r="AV267" i="1"/>
  <c r="AW267" i="1" s="1"/>
  <c r="AV243" i="1"/>
  <c r="AW243" i="1" s="1"/>
  <c r="AV231" i="1"/>
  <c r="AW231" i="1" s="1"/>
  <c r="AV223" i="1"/>
  <c r="AW223" i="1" s="1"/>
  <c r="AV211" i="1"/>
  <c r="AW211" i="1" s="1"/>
  <c r="AV195" i="1"/>
  <c r="AW195" i="1" s="1"/>
  <c r="AV183" i="1"/>
  <c r="AW183" i="1" s="1"/>
  <c r="AV175" i="1"/>
  <c r="AW175" i="1" s="1"/>
  <c r="AV163" i="1"/>
  <c r="AW163" i="1" s="1"/>
  <c r="AV155" i="1"/>
  <c r="AW155" i="1" s="1"/>
  <c r="AV135" i="1"/>
  <c r="AW135" i="1" s="1"/>
  <c r="AV119" i="1"/>
  <c r="AW119" i="1" s="1"/>
  <c r="AV115" i="1"/>
  <c r="AW115" i="1" s="1"/>
  <c r="AV107" i="1"/>
  <c r="AW107" i="1" s="1"/>
  <c r="AV99" i="1"/>
  <c r="AW99" i="1" s="1"/>
  <c r="AV91" i="1"/>
  <c r="AW91" i="1" s="1"/>
  <c r="AV83" i="1"/>
  <c r="AW83" i="1" s="1"/>
  <c r="AV75" i="1"/>
  <c r="AW75" i="1" s="1"/>
  <c r="AV67" i="1"/>
  <c r="AW67" i="1" s="1"/>
  <c r="AV55" i="1"/>
  <c r="AW55" i="1" s="1"/>
  <c r="AV19" i="1"/>
  <c r="AW19" i="1" s="1"/>
  <c r="AV31" i="1"/>
  <c r="AW31" i="1" s="1"/>
  <c r="AV287" i="1"/>
  <c r="AW287" i="1" s="1"/>
  <c r="AV275" i="1"/>
  <c r="AW275" i="1" s="1"/>
  <c r="AV263" i="1"/>
  <c r="AW263" i="1" s="1"/>
  <c r="AV235" i="1"/>
  <c r="AW235" i="1" s="1"/>
  <c r="AV227" i="1"/>
  <c r="AW227" i="1" s="1"/>
  <c r="AV215" i="1"/>
  <c r="AW215" i="1" s="1"/>
  <c r="AV207" i="1"/>
  <c r="AW207" i="1" s="1"/>
  <c r="AV191" i="1"/>
  <c r="AW191" i="1" s="1"/>
  <c r="AV179" i="1"/>
  <c r="AW179" i="1" s="1"/>
  <c r="AV159" i="1"/>
  <c r="AW159" i="1" s="1"/>
  <c r="AV151" i="1"/>
  <c r="AW151" i="1" s="1"/>
  <c r="AV123" i="1"/>
  <c r="AW123" i="1" s="1"/>
  <c r="AV111" i="1"/>
  <c r="AW111" i="1" s="1"/>
  <c r="AV103" i="1"/>
  <c r="AW103" i="1" s="1"/>
  <c r="AV95" i="1"/>
  <c r="AW95" i="1" s="1"/>
  <c r="AV87" i="1"/>
  <c r="AW87" i="1" s="1"/>
  <c r="AV79" i="1"/>
  <c r="AW79" i="1" s="1"/>
  <c r="AV71" i="1"/>
  <c r="AW71" i="1" s="1"/>
  <c r="AV63" i="1"/>
  <c r="AW63" i="1" s="1"/>
  <c r="BD21" i="1"/>
  <c r="AV299" i="1"/>
  <c r="AW299" i="1" s="1"/>
  <c r="AV279" i="1"/>
  <c r="AW279" i="1" s="1"/>
  <c r="AV27" i="1"/>
  <c r="AW27" i="1" s="1"/>
  <c r="BD64" i="1"/>
  <c r="BD92" i="1"/>
  <c r="BD124" i="1"/>
  <c r="BD136" i="1"/>
  <c r="BD208" i="1"/>
  <c r="BD261" i="1"/>
  <c r="BD80" i="1"/>
  <c r="AV80" i="1"/>
  <c r="AW80" i="1" s="1"/>
  <c r="AX164" i="1"/>
  <c r="AV84" i="1"/>
  <c r="AW84" i="1" s="1"/>
  <c r="AV303" i="1"/>
  <c r="AW303" i="1" s="1"/>
  <c r="AV295" i="1"/>
  <c r="AW295" i="1" s="1"/>
  <c r="AV283" i="1"/>
  <c r="AW283" i="1" s="1"/>
  <c r="AV255" i="1"/>
  <c r="AW255" i="1" s="1"/>
  <c r="AV251" i="1"/>
  <c r="AW251" i="1" s="1"/>
  <c r="AV239" i="1"/>
  <c r="AW239" i="1" s="1"/>
  <c r="AV203" i="1"/>
  <c r="AW203" i="1" s="1"/>
  <c r="AV199" i="1"/>
  <c r="AW199" i="1" s="1"/>
  <c r="AV147" i="1"/>
  <c r="AW147" i="1" s="1"/>
  <c r="AV143" i="1"/>
  <c r="AW143" i="1" s="1"/>
  <c r="AV139" i="1"/>
  <c r="AW139" i="1" s="1"/>
  <c r="AV131" i="1"/>
  <c r="AW131" i="1" s="1"/>
  <c r="AV47" i="1"/>
  <c r="AW47" i="1" s="1"/>
  <c r="AV43" i="1"/>
  <c r="AW43" i="1" s="1"/>
  <c r="AV35" i="1"/>
  <c r="AW35" i="1" s="1"/>
  <c r="AV23" i="1"/>
  <c r="AW23" i="1" s="1"/>
  <c r="AV130" i="1"/>
  <c r="AW130" i="1" s="1"/>
  <c r="AX120" i="1"/>
  <c r="AV112" i="1"/>
  <c r="AW112" i="1" s="1"/>
  <c r="AV307" i="1"/>
  <c r="AW307" i="1" s="1"/>
  <c r="AV259" i="1"/>
  <c r="AW259" i="1" s="1"/>
  <c r="AV187" i="1"/>
  <c r="AW187" i="1" s="1"/>
  <c r="AV127" i="1"/>
  <c r="AW127" i="1" s="1"/>
  <c r="AV59" i="1"/>
  <c r="AW59" i="1" s="1"/>
  <c r="AV51" i="1"/>
  <c r="AX51" i="1" s="1"/>
  <c r="AV39" i="1"/>
  <c r="AW39" i="1" s="1"/>
  <c r="AV16" i="1"/>
  <c r="AW16" i="1" s="1"/>
  <c r="AV20" i="1"/>
  <c r="AW20" i="1" s="1"/>
  <c r="BD93" i="1"/>
  <c r="BD121" i="1"/>
  <c r="BD254" i="1"/>
  <c r="BD304" i="1"/>
  <c r="AV116" i="1"/>
  <c r="AW116" i="1" s="1"/>
  <c r="AV104" i="1"/>
  <c r="AW104" i="1" s="1"/>
  <c r="AV306" i="1"/>
  <c r="AW306" i="1" s="1"/>
  <c r="AV302" i="1"/>
  <c r="AW302" i="1" s="1"/>
  <c r="AV294" i="1"/>
  <c r="AW294" i="1" s="1"/>
  <c r="AV290" i="1"/>
  <c r="AW290" i="1" s="1"/>
  <c r="AV282" i="1"/>
  <c r="AW282" i="1" s="1"/>
  <c r="AV278" i="1"/>
  <c r="AW278" i="1" s="1"/>
  <c r="AV274" i="1"/>
  <c r="AW274" i="1" s="1"/>
  <c r="AV266" i="1"/>
  <c r="AW266" i="1" s="1"/>
  <c r="AV262" i="1"/>
  <c r="AW262" i="1" s="1"/>
  <c r="AV254" i="1"/>
  <c r="AW254" i="1" s="1"/>
  <c r="AV250" i="1"/>
  <c r="AW250" i="1" s="1"/>
  <c r="AV242" i="1"/>
  <c r="AW242" i="1" s="1"/>
  <c r="AV238" i="1"/>
  <c r="AW238" i="1" s="1"/>
  <c r="AV234" i="1"/>
  <c r="AW234" i="1" s="1"/>
  <c r="AV226" i="1"/>
  <c r="AW226" i="1" s="1"/>
  <c r="AV218" i="1"/>
  <c r="AW218" i="1" s="1"/>
  <c r="AV214" i="1"/>
  <c r="AW214" i="1" s="1"/>
  <c r="AV206" i="1"/>
  <c r="AW206" i="1" s="1"/>
  <c r="AV202" i="1"/>
  <c r="AW202" i="1" s="1"/>
  <c r="AV198" i="1"/>
  <c r="AW198" i="1" s="1"/>
  <c r="AV190" i="1"/>
  <c r="AW190" i="1" s="1"/>
  <c r="AV186" i="1"/>
  <c r="AW186" i="1" s="1"/>
  <c r="AV178" i="1"/>
  <c r="AW178" i="1" s="1"/>
  <c r="AV174" i="1"/>
  <c r="AW174" i="1" s="1"/>
  <c r="AV162" i="1"/>
  <c r="AW162" i="1" s="1"/>
  <c r="AV150" i="1"/>
  <c r="AW150" i="1" s="1"/>
  <c r="AV138" i="1"/>
  <c r="AW138" i="1" s="1"/>
  <c r="AV134" i="1"/>
  <c r="AW134" i="1" s="1"/>
  <c r="AV126" i="1"/>
  <c r="AW126" i="1" s="1"/>
  <c r="AV122" i="1"/>
  <c r="AW122" i="1" s="1"/>
  <c r="AV114" i="1"/>
  <c r="AW114" i="1" s="1"/>
  <c r="AV110" i="1"/>
  <c r="AW110" i="1" s="1"/>
  <c r="AV98" i="1"/>
  <c r="AW98" i="1" s="1"/>
  <c r="AV86" i="1"/>
  <c r="AW86" i="1" s="1"/>
  <c r="AV74" i="1"/>
  <c r="AW74" i="1" s="1"/>
  <c r="AV70" i="1"/>
  <c r="AW70" i="1" s="1"/>
  <c r="AV62" i="1"/>
  <c r="AW62" i="1" s="1"/>
  <c r="AV58" i="1"/>
  <c r="AW58" i="1" s="1"/>
  <c r="AV50" i="1"/>
  <c r="AW50" i="1" s="1"/>
  <c r="AV46" i="1"/>
  <c r="AW46" i="1" s="1"/>
  <c r="AV34" i="1"/>
  <c r="AW34" i="1" s="1"/>
  <c r="AV22" i="1"/>
  <c r="AW22" i="1" s="1"/>
  <c r="AV309" i="1"/>
  <c r="AW309" i="1" s="1"/>
  <c r="AV305" i="1"/>
  <c r="AW305" i="1" s="1"/>
  <c r="AV301" i="1"/>
  <c r="AW301" i="1" s="1"/>
  <c r="AV297" i="1"/>
  <c r="AW297" i="1" s="1"/>
  <c r="AV293" i="1"/>
  <c r="AW293" i="1" s="1"/>
  <c r="AV289" i="1"/>
  <c r="AW289" i="1" s="1"/>
  <c r="AV285" i="1"/>
  <c r="AW285" i="1" s="1"/>
  <c r="AV281" i="1"/>
  <c r="AW281" i="1" s="1"/>
  <c r="AV277" i="1"/>
  <c r="AW277" i="1" s="1"/>
  <c r="AV273" i="1"/>
  <c r="AW273" i="1" s="1"/>
  <c r="AV269" i="1"/>
  <c r="AW269" i="1" s="1"/>
  <c r="AV265" i="1"/>
  <c r="AW265" i="1" s="1"/>
  <c r="AV261" i="1"/>
  <c r="AW261" i="1" s="1"/>
  <c r="AV257" i="1"/>
  <c r="AW257" i="1" s="1"/>
  <c r="AV253" i="1"/>
  <c r="AW253" i="1" s="1"/>
  <c r="AV249" i="1"/>
  <c r="AW249" i="1" s="1"/>
  <c r="AV245" i="1"/>
  <c r="AW245" i="1" s="1"/>
  <c r="AV241" i="1"/>
  <c r="AW241" i="1" s="1"/>
  <c r="AV237" i="1"/>
  <c r="AW237" i="1" s="1"/>
  <c r="AV233" i="1"/>
  <c r="AW233" i="1" s="1"/>
  <c r="AV229" i="1"/>
  <c r="AW229" i="1" s="1"/>
  <c r="AV225" i="1"/>
  <c r="AW225" i="1" s="1"/>
  <c r="AV221" i="1"/>
  <c r="AW221" i="1" s="1"/>
  <c r="AV217" i="1"/>
  <c r="AW217" i="1" s="1"/>
  <c r="AV213" i="1"/>
  <c r="AW213" i="1" s="1"/>
  <c r="AV209" i="1"/>
  <c r="AW209" i="1" s="1"/>
  <c r="AV205" i="1"/>
  <c r="AW205" i="1" s="1"/>
  <c r="AV201" i="1"/>
  <c r="AW201" i="1" s="1"/>
  <c r="AV197" i="1"/>
  <c r="AW197" i="1" s="1"/>
  <c r="AV193" i="1"/>
  <c r="AW193" i="1" s="1"/>
  <c r="AV189" i="1"/>
  <c r="AW189" i="1" s="1"/>
  <c r="AV185" i="1"/>
  <c r="AW185" i="1" s="1"/>
  <c r="AV181" i="1"/>
  <c r="AW181" i="1" s="1"/>
  <c r="AV177" i="1"/>
  <c r="AW177" i="1" s="1"/>
  <c r="AV173" i="1"/>
  <c r="AW173" i="1" s="1"/>
  <c r="AV169" i="1"/>
  <c r="AW169" i="1" s="1"/>
  <c r="AV165" i="1"/>
  <c r="AW165" i="1" s="1"/>
  <c r="AV161" i="1"/>
  <c r="AW161" i="1" s="1"/>
  <c r="AV157" i="1"/>
  <c r="AW157" i="1" s="1"/>
  <c r="AV153" i="1"/>
  <c r="AW153" i="1" s="1"/>
  <c r="AV149" i="1"/>
  <c r="AW149" i="1" s="1"/>
  <c r="AV145" i="1"/>
  <c r="AW145" i="1" s="1"/>
  <c r="AV141" i="1"/>
  <c r="AW141" i="1" s="1"/>
  <c r="AV137" i="1"/>
  <c r="AW137" i="1" s="1"/>
  <c r="AV133" i="1"/>
  <c r="AW133" i="1" s="1"/>
  <c r="AV129" i="1"/>
  <c r="AW129" i="1" s="1"/>
  <c r="AV125" i="1"/>
  <c r="AW125" i="1" s="1"/>
  <c r="AV121" i="1"/>
  <c r="AW121" i="1" s="1"/>
  <c r="AV117" i="1"/>
  <c r="AW117" i="1" s="1"/>
  <c r="AV113" i="1"/>
  <c r="AW113" i="1" s="1"/>
  <c r="AV109" i="1"/>
  <c r="AW109" i="1" s="1"/>
  <c r="AV105" i="1"/>
  <c r="AW105" i="1" s="1"/>
  <c r="AV101" i="1"/>
  <c r="AW101" i="1" s="1"/>
  <c r="AV97" i="1"/>
  <c r="AW97" i="1" s="1"/>
  <c r="AV93" i="1"/>
  <c r="AW93" i="1" s="1"/>
  <c r="AV89" i="1"/>
  <c r="AW89" i="1" s="1"/>
  <c r="AV85" i="1"/>
  <c r="AW85" i="1" s="1"/>
  <c r="AV81" i="1"/>
  <c r="AW81" i="1" s="1"/>
  <c r="AV77" i="1"/>
  <c r="AW77" i="1" s="1"/>
  <c r="AV73" i="1"/>
  <c r="AW73" i="1" s="1"/>
  <c r="AV69" i="1"/>
  <c r="AW69" i="1" s="1"/>
  <c r="AV65" i="1"/>
  <c r="AW65" i="1" s="1"/>
  <c r="AV61" i="1"/>
  <c r="AW61" i="1" s="1"/>
  <c r="AV57" i="1"/>
  <c r="AW57" i="1" s="1"/>
  <c r="AV53" i="1"/>
  <c r="AW53" i="1" s="1"/>
  <c r="AV49" i="1"/>
  <c r="AW49" i="1" s="1"/>
  <c r="AV45" i="1"/>
  <c r="AW45" i="1" s="1"/>
  <c r="AV41" i="1"/>
  <c r="AW41" i="1" s="1"/>
  <c r="AV37" i="1"/>
  <c r="AW37" i="1" s="1"/>
  <c r="AV33" i="1"/>
  <c r="AW33" i="1" s="1"/>
  <c r="AV29" i="1"/>
  <c r="AW29" i="1" s="1"/>
  <c r="AV25" i="1"/>
  <c r="AW25" i="1" s="1"/>
  <c r="AV21" i="1"/>
  <c r="AW21" i="1" s="1"/>
  <c r="AV17" i="1"/>
  <c r="AW17" i="1" s="1"/>
  <c r="AX286" i="1"/>
  <c r="AX64" i="1"/>
  <c r="AX76" i="1"/>
  <c r="AX92" i="1"/>
  <c r="BN13" i="1"/>
  <c r="N13" i="1" s="1"/>
  <c r="BD66" i="1"/>
  <c r="BD70" i="1"/>
  <c r="BD72" i="1"/>
  <c r="BD74" i="1"/>
  <c r="BD82" i="1"/>
  <c r="BD88" i="1"/>
  <c r="BD90" i="1"/>
  <c r="BD94" i="1"/>
  <c r="BD98" i="1"/>
  <c r="BD100" i="1"/>
  <c r="BD102" i="1"/>
  <c r="BD106" i="1"/>
  <c r="BD118" i="1"/>
  <c r="BD127" i="1"/>
  <c r="BD139" i="1"/>
  <c r="BD141" i="1"/>
  <c r="BD168" i="1"/>
  <c r="BD224" i="1"/>
  <c r="BD24" i="1"/>
  <c r="BD30" i="1"/>
  <c r="BD53" i="1"/>
  <c r="BD55" i="1"/>
  <c r="BD87" i="1"/>
  <c r="BD101" i="1"/>
  <c r="BD117" i="1"/>
  <c r="BD209" i="1"/>
  <c r="BD211" i="1"/>
  <c r="BD215" i="1"/>
  <c r="BD217" i="1"/>
  <c r="BD221" i="1"/>
  <c r="BD223" i="1"/>
  <c r="BD227" i="1"/>
  <c r="BD229" i="1"/>
  <c r="BD231" i="1"/>
  <c r="BD233" i="1"/>
  <c r="BD235" i="1"/>
  <c r="BD238" i="1"/>
  <c r="BD247" i="1"/>
  <c r="BD248" i="1"/>
  <c r="BD250" i="1"/>
  <c r="BD252" i="1"/>
  <c r="BD265" i="1"/>
  <c r="BD267" i="1"/>
  <c r="BD273" i="1"/>
  <c r="BD282" i="1"/>
  <c r="BD286" i="1"/>
  <c r="BD23" i="1"/>
  <c r="BD25" i="1"/>
  <c r="BD29" i="1"/>
  <c r="BD31" i="1"/>
  <c r="BD37" i="1"/>
  <c r="BD39" i="1"/>
  <c r="BD40" i="1"/>
  <c r="BD43" i="1"/>
  <c r="BD45" i="1"/>
  <c r="BD47" i="1"/>
  <c r="BD49" i="1"/>
  <c r="BD51" i="1"/>
  <c r="BD54" i="1"/>
  <c r="BD56" i="1"/>
  <c r="BD58" i="1"/>
  <c r="BD59" i="1"/>
  <c r="BD61" i="1"/>
  <c r="BD122" i="1"/>
  <c r="BD144" i="1"/>
  <c r="BD151" i="1"/>
  <c r="BD159" i="1"/>
  <c r="BD161" i="1"/>
  <c r="BD169" i="1"/>
  <c r="BD202" i="1"/>
  <c r="BD204" i="1"/>
  <c r="BD219" i="1"/>
  <c r="BD288" i="1"/>
  <c r="BD289" i="1"/>
  <c r="BD296" i="1"/>
  <c r="BD298" i="1"/>
  <c r="BD300" i="1"/>
  <c r="BD302" i="1"/>
  <c r="BD120" i="1"/>
  <c r="BD158" i="1"/>
  <c r="BD200" i="1"/>
  <c r="BD210" i="1"/>
  <c r="BD263" i="1"/>
  <c r="BD16" i="1"/>
  <c r="BD35" i="1"/>
  <c r="BD76" i="1"/>
  <c r="BD129" i="1"/>
  <c r="BD133" i="1"/>
  <c r="BD149" i="1"/>
  <c r="AX284" i="1"/>
  <c r="AX68" i="1"/>
  <c r="BD284" i="1"/>
  <c r="BD68" i="1"/>
  <c r="BD222" i="1"/>
  <c r="AX224" i="1"/>
  <c r="BD271" i="1"/>
  <c r="BD18" i="1"/>
  <c r="BD33" i="1"/>
  <c r="BD48" i="1"/>
  <c r="AX56" i="1"/>
  <c r="BD57" i="1"/>
  <c r="BD78" i="1"/>
  <c r="BD105" i="1"/>
  <c r="BD131" i="1"/>
  <c r="BD191" i="1"/>
  <c r="BD203" i="1"/>
  <c r="BD228" i="1"/>
  <c r="BD269" i="1"/>
  <c r="BD281" i="1"/>
  <c r="BD27" i="1"/>
  <c r="BD52" i="1"/>
  <c r="BD67" i="1"/>
  <c r="BD85" i="1"/>
  <c r="BD104" i="1"/>
  <c r="BD110" i="1"/>
  <c r="BD160" i="1"/>
  <c r="BD167" i="1"/>
  <c r="BD246" i="1"/>
  <c r="BD295" i="1"/>
  <c r="AX108" i="1"/>
  <c r="AX38" i="1"/>
  <c r="AX124" i="1"/>
  <c r="BD145" i="1"/>
  <c r="BD148" i="1"/>
  <c r="BD157" i="1"/>
  <c r="BD172" i="1"/>
  <c r="BD241" i="1"/>
  <c r="BD245" i="1"/>
  <c r="BD308" i="1"/>
  <c r="BD17" i="1"/>
  <c r="AX40" i="1"/>
  <c r="BD44" i="1"/>
  <c r="BD77" i="1"/>
  <c r="BD79" i="1"/>
  <c r="BD99" i="1"/>
  <c r="BD108" i="1"/>
  <c r="BD115" i="1"/>
  <c r="BD126" i="1"/>
  <c r="BD134" i="1"/>
  <c r="BD142" i="1"/>
  <c r="BD143" i="1"/>
  <c r="AX160" i="1"/>
  <c r="BD156" i="1"/>
  <c r="AX156" i="1"/>
  <c r="BD272" i="1"/>
  <c r="BD275" i="1"/>
  <c r="BD277" i="1"/>
  <c r="BD280" i="1"/>
  <c r="BB13" i="1"/>
  <c r="BD239" i="1"/>
  <c r="BD243" i="1"/>
  <c r="BD306" i="1"/>
  <c r="BD34" i="1"/>
  <c r="AX52" i="1"/>
  <c r="BD41" i="1"/>
  <c r="BD63" i="1"/>
  <c r="BD75" i="1"/>
  <c r="BD91" i="1"/>
  <c r="BD95" i="1"/>
  <c r="BD107" i="1"/>
  <c r="BD109" i="1"/>
  <c r="BD123" i="1"/>
  <c r="BD154" i="1"/>
  <c r="BD173" i="1"/>
  <c r="BD262" i="1"/>
  <c r="AX304" i="1"/>
  <c r="BD50" i="1"/>
  <c r="BD69" i="1"/>
  <c r="BD162" i="1"/>
  <c r="BD166" i="1"/>
  <c r="BD195" i="1"/>
  <c r="BD253" i="1"/>
  <c r="BD256" i="1"/>
  <c r="BD258" i="1"/>
  <c r="BD260" i="1"/>
  <c r="BD291" i="1"/>
  <c r="BD292" i="1"/>
  <c r="BD294" i="1"/>
  <c r="BD303" i="1"/>
  <c r="BD135" i="1"/>
  <c r="BD140" i="1"/>
  <c r="BD147" i="1"/>
  <c r="BD150" i="1"/>
  <c r="BD152" i="1"/>
  <c r="BD164" i="1"/>
  <c r="BD170" i="1"/>
  <c r="BD183" i="1"/>
  <c r="BD125" i="1"/>
  <c r="BD205" i="1"/>
  <c r="BD216" i="1"/>
  <c r="BD230" i="1"/>
  <c r="BD206" i="1"/>
  <c r="BD212" i="1"/>
  <c r="BD218" i="1"/>
  <c r="BD137" i="1"/>
  <c r="AX168" i="1"/>
  <c r="BD201" i="1"/>
  <c r="BD207" i="1"/>
  <c r="BD213" i="1"/>
  <c r="BD214" i="1"/>
  <c r="BD220" i="1"/>
  <c r="BD236" i="1"/>
  <c r="BD225" i="1"/>
  <c r="BD226" i="1"/>
  <c r="AX26" i="1"/>
  <c r="AX60" i="1"/>
  <c r="AX28" i="1"/>
  <c r="AX36" i="1"/>
  <c r="BD22" i="1"/>
  <c r="BD36" i="1"/>
  <c r="BD179" i="1"/>
  <c r="BD234" i="1"/>
  <c r="BD237" i="1"/>
  <c r="BD270" i="1"/>
  <c r="BD285" i="1"/>
  <c r="BD287" i="1"/>
  <c r="BD299" i="1"/>
  <c r="BD19" i="1"/>
  <c r="AX24" i="1"/>
  <c r="BD28" i="1"/>
  <c r="AX32" i="1"/>
  <c r="BD46" i="1"/>
  <c r="BD60" i="1"/>
  <c r="BD26" i="1"/>
  <c r="BD38" i="1"/>
  <c r="BD71" i="1"/>
  <c r="BD83" i="1"/>
  <c r="BD97" i="1"/>
  <c r="BD113" i="1"/>
  <c r="BD132" i="1"/>
  <c r="AX140" i="1"/>
  <c r="BD155" i="1"/>
  <c r="BD165" i="1"/>
  <c r="AX172" i="1"/>
  <c r="AX132" i="1"/>
  <c r="BD186" i="1"/>
  <c r="BD192" i="1"/>
  <c r="BD198" i="1"/>
  <c r="AX232" i="1"/>
  <c r="AX264" i="1"/>
  <c r="BD249" i="1"/>
  <c r="BD251" i="1"/>
  <c r="BD268" i="1"/>
  <c r="BD301" i="1"/>
  <c r="AX96" i="1"/>
  <c r="AX128" i="1"/>
  <c r="AX146" i="1"/>
  <c r="AT13" i="1"/>
  <c r="BD32" i="1"/>
  <c r="AX48" i="1"/>
  <c r="BD62" i="1"/>
  <c r="BD65" i="1"/>
  <c r="AX72" i="1"/>
  <c r="AX88" i="1"/>
  <c r="AX102" i="1"/>
  <c r="AX136" i="1"/>
  <c r="AX152" i="1"/>
  <c r="AX171" i="1"/>
  <c r="BD185" i="1"/>
  <c r="AX188" i="1"/>
  <c r="BD190" i="1"/>
  <c r="BD197" i="1"/>
  <c r="BD73" i="1"/>
  <c r="BD81" i="1"/>
  <c r="BD89" i="1"/>
  <c r="BD96" i="1"/>
  <c r="BD103" i="1"/>
  <c r="BD111" i="1"/>
  <c r="BD119" i="1"/>
  <c r="BD128" i="1"/>
  <c r="BD138" i="1"/>
  <c r="BD146" i="1"/>
  <c r="BD153" i="1"/>
  <c r="BD163" i="1"/>
  <c r="BD171" i="1"/>
  <c r="BD175" i="1"/>
  <c r="BD176" i="1"/>
  <c r="BD177" i="1"/>
  <c r="BD184" i="1"/>
  <c r="BD196" i="1"/>
  <c r="AX240" i="1"/>
  <c r="BD242" i="1"/>
  <c r="BD244" i="1"/>
  <c r="BD257" i="1"/>
  <c r="BD259" i="1"/>
  <c r="BD276" i="1"/>
  <c r="BD279" i="1"/>
  <c r="BD42" i="1"/>
  <c r="BD293" i="1"/>
  <c r="BD307" i="1"/>
  <c r="BD309" i="1"/>
  <c r="BD178" i="1"/>
  <c r="BD199" i="1"/>
  <c r="AX200" i="1"/>
  <c r="BD180" i="1"/>
  <c r="BD181" i="1"/>
  <c r="BD187" i="1"/>
  <c r="BD188" i="1"/>
  <c r="BD278" i="1"/>
  <c r="BD193" i="1"/>
  <c r="AX272" i="1"/>
  <c r="BD174" i="1"/>
  <c r="BD182" i="1"/>
  <c r="BD189" i="1"/>
  <c r="BD194" i="1"/>
  <c r="AX208" i="1"/>
  <c r="AX212" i="1"/>
  <c r="AX216" i="1"/>
  <c r="AX236" i="1"/>
  <c r="AX228" i="1"/>
  <c r="BD232" i="1"/>
  <c r="BD240" i="1"/>
  <c r="BD264" i="1"/>
  <c r="BD255" i="1"/>
  <c r="BD266" i="1"/>
  <c r="BD274" i="1"/>
  <c r="BD283" i="1"/>
  <c r="BD290" i="1"/>
  <c r="BD297" i="1"/>
  <c r="BD305" i="1"/>
  <c r="AX125" i="1" l="1"/>
  <c r="AX191" i="1"/>
  <c r="AX123" i="1"/>
  <c r="AX78" i="1"/>
  <c r="AX271" i="1"/>
  <c r="AX77" i="1"/>
  <c r="O20" i="1"/>
  <c r="P20" i="1"/>
  <c r="O28" i="1"/>
  <c r="P28" i="1"/>
  <c r="O44" i="1"/>
  <c r="P44" i="1"/>
  <c r="O52" i="1"/>
  <c r="P52" i="1"/>
  <c r="O68" i="1"/>
  <c r="P68" i="1"/>
  <c r="O76" i="1"/>
  <c r="P76" i="1"/>
  <c r="O92" i="1"/>
  <c r="P92" i="1"/>
  <c r="O100" i="1"/>
  <c r="P100" i="1"/>
  <c r="O108" i="1"/>
  <c r="P108" i="1"/>
  <c r="O124" i="1"/>
  <c r="P124" i="1"/>
  <c r="O140" i="1"/>
  <c r="P140" i="1"/>
  <c r="O156" i="1"/>
  <c r="P156" i="1"/>
  <c r="O172" i="1"/>
  <c r="P172" i="1"/>
  <c r="O180" i="1"/>
  <c r="P180" i="1"/>
  <c r="O196" i="1"/>
  <c r="P196" i="1"/>
  <c r="O204" i="1"/>
  <c r="P204" i="1"/>
  <c r="O220" i="1"/>
  <c r="P220" i="1"/>
  <c r="O228" i="1"/>
  <c r="P228" i="1"/>
  <c r="O244" i="1"/>
  <c r="P244" i="1"/>
  <c r="O260" i="1"/>
  <c r="P260" i="1"/>
  <c r="O276" i="1"/>
  <c r="P276" i="1"/>
  <c r="O284" i="1"/>
  <c r="P284" i="1"/>
  <c r="O300" i="1"/>
  <c r="P300" i="1"/>
  <c r="O30" i="1"/>
  <c r="P30" i="1"/>
  <c r="O66" i="1"/>
  <c r="P66" i="1"/>
  <c r="O90" i="1"/>
  <c r="P90" i="1"/>
  <c r="O114" i="1"/>
  <c r="P114" i="1"/>
  <c r="O130" i="1"/>
  <c r="P130" i="1"/>
  <c r="O158" i="1"/>
  <c r="P158" i="1"/>
  <c r="O190" i="1"/>
  <c r="P190" i="1"/>
  <c r="O202" i="1"/>
  <c r="P202" i="1"/>
  <c r="O234" i="1"/>
  <c r="P234" i="1"/>
  <c r="O250" i="1"/>
  <c r="P250" i="1"/>
  <c r="O278" i="1"/>
  <c r="P278" i="1"/>
  <c r="O35" i="1"/>
  <c r="P35" i="1"/>
  <c r="O59" i="1"/>
  <c r="P59" i="1"/>
  <c r="O87" i="1"/>
  <c r="P87" i="1"/>
  <c r="O103" i="1"/>
  <c r="P103" i="1"/>
  <c r="O131" i="1"/>
  <c r="P131" i="1"/>
  <c r="O155" i="1"/>
  <c r="P155" i="1"/>
  <c r="O187" i="1"/>
  <c r="P187" i="1"/>
  <c r="O215" i="1"/>
  <c r="P215" i="1"/>
  <c r="O231" i="1"/>
  <c r="P231" i="1"/>
  <c r="O263" i="1"/>
  <c r="P263" i="1"/>
  <c r="O287" i="1"/>
  <c r="P287" i="1"/>
  <c r="O17" i="1"/>
  <c r="P17" i="1"/>
  <c r="O33" i="1"/>
  <c r="P33" i="1"/>
  <c r="O49" i="1"/>
  <c r="P49" i="1"/>
  <c r="O57" i="1"/>
  <c r="P57" i="1"/>
  <c r="O73" i="1"/>
  <c r="P73" i="1"/>
  <c r="O89" i="1"/>
  <c r="P89" i="1"/>
  <c r="O97" i="1"/>
  <c r="P97" i="1"/>
  <c r="O113" i="1"/>
  <c r="P113" i="1"/>
  <c r="O121" i="1"/>
  <c r="P121" i="1"/>
  <c r="O137" i="1"/>
  <c r="P137" i="1"/>
  <c r="O145" i="1"/>
  <c r="P145" i="1"/>
  <c r="O161" i="1"/>
  <c r="P161" i="1"/>
  <c r="O177" i="1"/>
  <c r="P177" i="1"/>
  <c r="O193" i="1"/>
  <c r="P193" i="1"/>
  <c r="O201" i="1"/>
  <c r="P201" i="1"/>
  <c r="O217" i="1"/>
  <c r="P217" i="1"/>
  <c r="O233" i="1"/>
  <c r="P233" i="1"/>
  <c r="O249" i="1"/>
  <c r="P249" i="1"/>
  <c r="O265" i="1"/>
  <c r="P265" i="1"/>
  <c r="O281" i="1"/>
  <c r="P281" i="1"/>
  <c r="O297" i="1"/>
  <c r="P297" i="1"/>
  <c r="O305" i="1"/>
  <c r="P305" i="1"/>
  <c r="O34" i="1"/>
  <c r="P34" i="1"/>
  <c r="O62" i="1"/>
  <c r="P62" i="1"/>
  <c r="O110" i="1"/>
  <c r="P110" i="1"/>
  <c r="O126" i="1"/>
  <c r="P126" i="1"/>
  <c r="O162" i="1"/>
  <c r="P162" i="1"/>
  <c r="O194" i="1"/>
  <c r="P194" i="1"/>
  <c r="O230" i="1"/>
  <c r="P230" i="1"/>
  <c r="O246" i="1"/>
  <c r="P246" i="1"/>
  <c r="O282" i="1"/>
  <c r="P282" i="1"/>
  <c r="O23" i="1"/>
  <c r="P23" i="1"/>
  <c r="O51" i="1"/>
  <c r="P51" i="1"/>
  <c r="O91" i="1"/>
  <c r="P91" i="1"/>
  <c r="O127" i="1"/>
  <c r="P127" i="1"/>
  <c r="O139" i="1"/>
  <c r="P139" i="1"/>
  <c r="O151" i="1"/>
  <c r="P151" i="1"/>
  <c r="O179" i="1"/>
  <c r="P179" i="1"/>
  <c r="O199" i="1"/>
  <c r="P199" i="1"/>
  <c r="O219" i="1"/>
  <c r="P219" i="1"/>
  <c r="O235" i="1"/>
  <c r="P235" i="1"/>
  <c r="O255" i="1"/>
  <c r="P255" i="1"/>
  <c r="O271" i="1"/>
  <c r="P271" i="1"/>
  <c r="AX163" i="1"/>
  <c r="AX63" i="1"/>
  <c r="AX66" i="1"/>
  <c r="O16" i="1"/>
  <c r="P16" i="1"/>
  <c r="O24" i="1"/>
  <c r="P24" i="1"/>
  <c r="O32" i="1"/>
  <c r="P32" i="1"/>
  <c r="O40" i="1"/>
  <c r="P40" i="1"/>
  <c r="O48" i="1"/>
  <c r="P48" i="1"/>
  <c r="O56" i="1"/>
  <c r="P56" i="1"/>
  <c r="O64" i="1"/>
  <c r="P64" i="1"/>
  <c r="O72" i="1"/>
  <c r="P72" i="1"/>
  <c r="O80" i="1"/>
  <c r="P80" i="1"/>
  <c r="O88" i="1"/>
  <c r="P88" i="1"/>
  <c r="O96" i="1"/>
  <c r="P96" i="1"/>
  <c r="O104" i="1"/>
  <c r="P104" i="1"/>
  <c r="O112" i="1"/>
  <c r="P112" i="1"/>
  <c r="O120" i="1"/>
  <c r="P120" i="1"/>
  <c r="O128" i="1"/>
  <c r="P128" i="1"/>
  <c r="O136" i="1"/>
  <c r="P136" i="1"/>
  <c r="O144" i="1"/>
  <c r="P144" i="1"/>
  <c r="O152" i="1"/>
  <c r="P152" i="1"/>
  <c r="O160" i="1"/>
  <c r="P160" i="1"/>
  <c r="O168" i="1"/>
  <c r="P168" i="1"/>
  <c r="O176" i="1"/>
  <c r="P176" i="1"/>
  <c r="O184" i="1"/>
  <c r="P184" i="1"/>
  <c r="O192" i="1"/>
  <c r="P192" i="1"/>
  <c r="O200" i="1"/>
  <c r="P200" i="1"/>
  <c r="O208" i="1"/>
  <c r="P208" i="1"/>
  <c r="O216" i="1"/>
  <c r="P216" i="1"/>
  <c r="O224" i="1"/>
  <c r="P224" i="1"/>
  <c r="O232" i="1"/>
  <c r="P232" i="1"/>
  <c r="O240" i="1"/>
  <c r="P240" i="1"/>
  <c r="O248" i="1"/>
  <c r="P248" i="1"/>
  <c r="O256" i="1"/>
  <c r="P256" i="1"/>
  <c r="O264" i="1"/>
  <c r="P264" i="1"/>
  <c r="O272" i="1"/>
  <c r="P272" i="1"/>
  <c r="O280" i="1"/>
  <c r="P280" i="1"/>
  <c r="O288" i="1"/>
  <c r="P288" i="1"/>
  <c r="O296" i="1"/>
  <c r="P296" i="1"/>
  <c r="O304" i="1"/>
  <c r="P304" i="1"/>
  <c r="O18" i="1"/>
  <c r="P18" i="1"/>
  <c r="O38" i="1"/>
  <c r="P38" i="1"/>
  <c r="O58" i="1"/>
  <c r="P58" i="1"/>
  <c r="O70" i="1"/>
  <c r="P70" i="1"/>
  <c r="O82" i="1"/>
  <c r="P82" i="1"/>
  <c r="O94" i="1"/>
  <c r="P94" i="1"/>
  <c r="O106" i="1"/>
  <c r="P106" i="1"/>
  <c r="O122" i="1"/>
  <c r="P122" i="1"/>
  <c r="O138" i="1"/>
  <c r="P138" i="1"/>
  <c r="O150" i="1"/>
  <c r="P150" i="1"/>
  <c r="O166" i="1"/>
  <c r="P166" i="1"/>
  <c r="O182" i="1"/>
  <c r="P182" i="1"/>
  <c r="O198" i="1"/>
  <c r="P198" i="1"/>
  <c r="O210" i="1"/>
  <c r="P210" i="1"/>
  <c r="O226" i="1"/>
  <c r="P226" i="1"/>
  <c r="O242" i="1"/>
  <c r="P242" i="1"/>
  <c r="O258" i="1"/>
  <c r="P258" i="1"/>
  <c r="O274" i="1"/>
  <c r="P274" i="1"/>
  <c r="O286" i="1"/>
  <c r="P286" i="1"/>
  <c r="O302" i="1"/>
  <c r="P302" i="1"/>
  <c r="O19" i="1"/>
  <c r="P19" i="1"/>
  <c r="O31" i="1"/>
  <c r="P31" i="1"/>
  <c r="O39" i="1"/>
  <c r="P39" i="1"/>
  <c r="O55" i="1"/>
  <c r="P55" i="1"/>
  <c r="O67" i="1"/>
  <c r="P67" i="1"/>
  <c r="O83" i="1"/>
  <c r="P83" i="1"/>
  <c r="O95" i="1"/>
  <c r="P95" i="1"/>
  <c r="O107" i="1"/>
  <c r="P107" i="1"/>
  <c r="O123" i="1"/>
  <c r="P123" i="1"/>
  <c r="O143" i="1"/>
  <c r="P143" i="1"/>
  <c r="O163" i="1"/>
  <c r="P163" i="1"/>
  <c r="O183" i="1"/>
  <c r="P183" i="1"/>
  <c r="O195" i="1"/>
  <c r="P195" i="1"/>
  <c r="O207" i="1"/>
  <c r="P207" i="1"/>
  <c r="O223" i="1"/>
  <c r="P223" i="1"/>
  <c r="O239" i="1"/>
  <c r="P239" i="1"/>
  <c r="O251" i="1"/>
  <c r="P251" i="1"/>
  <c r="O267" i="1"/>
  <c r="P267" i="1"/>
  <c r="O279" i="1"/>
  <c r="P279" i="1"/>
  <c r="O295" i="1"/>
  <c r="P295" i="1"/>
  <c r="O307" i="1"/>
  <c r="P307" i="1"/>
  <c r="O21" i="1"/>
  <c r="P21" i="1"/>
  <c r="O29" i="1"/>
  <c r="P29" i="1"/>
  <c r="O37" i="1"/>
  <c r="P37" i="1"/>
  <c r="O45" i="1"/>
  <c r="P45" i="1"/>
  <c r="O53" i="1"/>
  <c r="P53" i="1"/>
  <c r="O61" i="1"/>
  <c r="P61" i="1"/>
  <c r="O69" i="1"/>
  <c r="P69" i="1"/>
  <c r="O77" i="1"/>
  <c r="P77" i="1"/>
  <c r="O85" i="1"/>
  <c r="P85" i="1"/>
  <c r="O93" i="1"/>
  <c r="P93" i="1"/>
  <c r="O101" i="1"/>
  <c r="P101" i="1"/>
  <c r="O109" i="1"/>
  <c r="P109" i="1"/>
  <c r="O117" i="1"/>
  <c r="P117" i="1"/>
  <c r="O125" i="1"/>
  <c r="P125" i="1"/>
  <c r="O133" i="1"/>
  <c r="P133" i="1"/>
  <c r="O141" i="1"/>
  <c r="P141" i="1"/>
  <c r="O149" i="1"/>
  <c r="P149" i="1"/>
  <c r="O157" i="1"/>
  <c r="P157" i="1"/>
  <c r="O165" i="1"/>
  <c r="P165" i="1"/>
  <c r="O173" i="1"/>
  <c r="P173" i="1"/>
  <c r="O181" i="1"/>
  <c r="P181" i="1"/>
  <c r="O189" i="1"/>
  <c r="P189" i="1"/>
  <c r="O197" i="1"/>
  <c r="P197" i="1"/>
  <c r="O205" i="1"/>
  <c r="P205" i="1"/>
  <c r="O213" i="1"/>
  <c r="P213" i="1"/>
  <c r="O221" i="1"/>
  <c r="P221" i="1"/>
  <c r="O229" i="1"/>
  <c r="P229" i="1"/>
  <c r="O237" i="1"/>
  <c r="P237" i="1"/>
  <c r="O245" i="1"/>
  <c r="P245" i="1"/>
  <c r="O253" i="1"/>
  <c r="P253" i="1"/>
  <c r="O261" i="1"/>
  <c r="P261" i="1"/>
  <c r="O269" i="1"/>
  <c r="P269" i="1"/>
  <c r="O277" i="1"/>
  <c r="P277" i="1"/>
  <c r="O285" i="1"/>
  <c r="P285" i="1"/>
  <c r="O293" i="1"/>
  <c r="P293" i="1"/>
  <c r="O301" i="1"/>
  <c r="P301" i="1"/>
  <c r="O309" i="1"/>
  <c r="P309" i="1"/>
  <c r="O26" i="1"/>
  <c r="P26" i="1"/>
  <c r="O42" i="1"/>
  <c r="P42" i="1"/>
  <c r="O54" i="1"/>
  <c r="P54" i="1"/>
  <c r="O74" i="1"/>
  <c r="P74" i="1"/>
  <c r="O98" i="1"/>
  <c r="P98" i="1"/>
  <c r="O118" i="1"/>
  <c r="P118" i="1"/>
  <c r="O134" i="1"/>
  <c r="P134" i="1"/>
  <c r="O154" i="1"/>
  <c r="P154" i="1"/>
  <c r="O170" i="1"/>
  <c r="P170" i="1"/>
  <c r="O186" i="1"/>
  <c r="P186" i="1"/>
  <c r="O206" i="1"/>
  <c r="P206" i="1"/>
  <c r="O222" i="1"/>
  <c r="P222" i="1"/>
  <c r="O238" i="1"/>
  <c r="P238" i="1"/>
  <c r="O254" i="1"/>
  <c r="P254" i="1"/>
  <c r="O270" i="1"/>
  <c r="P270" i="1"/>
  <c r="O290" i="1"/>
  <c r="P290" i="1"/>
  <c r="O306" i="1"/>
  <c r="P306" i="1"/>
  <c r="O43" i="1"/>
  <c r="P43" i="1"/>
  <c r="O63" i="1"/>
  <c r="P63" i="1"/>
  <c r="O79" i="1"/>
  <c r="P79" i="1"/>
  <c r="O99" i="1"/>
  <c r="P99" i="1"/>
  <c r="O119" i="1"/>
  <c r="P119" i="1"/>
  <c r="O135" i="1"/>
  <c r="P135" i="1"/>
  <c r="O147" i="1"/>
  <c r="P147" i="1"/>
  <c r="O159" i="1"/>
  <c r="P159" i="1"/>
  <c r="O171" i="1"/>
  <c r="P171" i="1"/>
  <c r="O191" i="1"/>
  <c r="P191" i="1"/>
  <c r="O211" i="1"/>
  <c r="P211" i="1"/>
  <c r="O227" i="1"/>
  <c r="P227" i="1"/>
  <c r="O247" i="1"/>
  <c r="P247" i="1"/>
  <c r="O259" i="1"/>
  <c r="P259" i="1"/>
  <c r="O283" i="1"/>
  <c r="P283" i="1"/>
  <c r="O303" i="1"/>
  <c r="P303" i="1"/>
  <c r="O36" i="1"/>
  <c r="P36" i="1"/>
  <c r="O60" i="1"/>
  <c r="P60" i="1"/>
  <c r="O84" i="1"/>
  <c r="P84" i="1"/>
  <c r="O116" i="1"/>
  <c r="P116" i="1"/>
  <c r="O132" i="1"/>
  <c r="P132" i="1"/>
  <c r="O148" i="1"/>
  <c r="P148" i="1"/>
  <c r="O164" i="1"/>
  <c r="P164" i="1"/>
  <c r="O188" i="1"/>
  <c r="P188" i="1"/>
  <c r="O212" i="1"/>
  <c r="P212" i="1"/>
  <c r="O236" i="1"/>
  <c r="P236" i="1"/>
  <c r="O252" i="1"/>
  <c r="P252" i="1"/>
  <c r="O268" i="1"/>
  <c r="P268" i="1"/>
  <c r="O292" i="1"/>
  <c r="P292" i="1"/>
  <c r="O308" i="1"/>
  <c r="P308" i="1"/>
  <c r="O50" i="1"/>
  <c r="P50" i="1"/>
  <c r="O78" i="1"/>
  <c r="P78" i="1"/>
  <c r="O102" i="1"/>
  <c r="P102" i="1"/>
  <c r="O146" i="1"/>
  <c r="P146" i="1"/>
  <c r="O174" i="1"/>
  <c r="P174" i="1"/>
  <c r="O218" i="1"/>
  <c r="P218" i="1"/>
  <c r="O266" i="1"/>
  <c r="P266" i="1"/>
  <c r="O294" i="1"/>
  <c r="P294" i="1"/>
  <c r="O27" i="1"/>
  <c r="P27" i="1"/>
  <c r="O47" i="1"/>
  <c r="P47" i="1"/>
  <c r="O75" i="1"/>
  <c r="P75" i="1"/>
  <c r="O115" i="1"/>
  <c r="P115" i="1"/>
  <c r="O175" i="1"/>
  <c r="P175" i="1"/>
  <c r="O203" i="1"/>
  <c r="P203" i="1"/>
  <c r="O243" i="1"/>
  <c r="P243" i="1"/>
  <c r="O275" i="1"/>
  <c r="P275" i="1"/>
  <c r="O299" i="1"/>
  <c r="P299" i="1"/>
  <c r="O25" i="1"/>
  <c r="P25" i="1"/>
  <c r="O41" i="1"/>
  <c r="P41" i="1"/>
  <c r="O65" i="1"/>
  <c r="P65" i="1"/>
  <c r="O81" i="1"/>
  <c r="P81" i="1"/>
  <c r="O105" i="1"/>
  <c r="P105" i="1"/>
  <c r="O129" i="1"/>
  <c r="P129" i="1"/>
  <c r="O153" i="1"/>
  <c r="P153" i="1"/>
  <c r="O169" i="1"/>
  <c r="P169" i="1"/>
  <c r="O185" i="1"/>
  <c r="P185" i="1"/>
  <c r="O209" i="1"/>
  <c r="P209" i="1"/>
  <c r="O225" i="1"/>
  <c r="P225" i="1"/>
  <c r="O241" i="1"/>
  <c r="P241" i="1"/>
  <c r="O257" i="1"/>
  <c r="P257" i="1"/>
  <c r="O273" i="1"/>
  <c r="P273" i="1"/>
  <c r="O289" i="1"/>
  <c r="P289" i="1"/>
  <c r="O22" i="1"/>
  <c r="P22" i="1"/>
  <c r="O46" i="1"/>
  <c r="P46" i="1"/>
  <c r="O86" i="1"/>
  <c r="P86" i="1"/>
  <c r="O142" i="1"/>
  <c r="P142" i="1"/>
  <c r="O178" i="1"/>
  <c r="P178" i="1"/>
  <c r="O214" i="1"/>
  <c r="P214" i="1"/>
  <c r="O262" i="1"/>
  <c r="P262" i="1"/>
  <c r="O298" i="1"/>
  <c r="P298" i="1"/>
  <c r="O71" i="1"/>
  <c r="P71" i="1"/>
  <c r="O111" i="1"/>
  <c r="P111" i="1"/>
  <c r="O167" i="1"/>
  <c r="P167" i="1"/>
  <c r="O291" i="1"/>
  <c r="P291" i="1"/>
  <c r="AX83" i="1"/>
  <c r="AX19" i="1"/>
  <c r="AX263" i="1"/>
  <c r="AX267" i="1"/>
  <c r="P13" i="1"/>
  <c r="O13" i="1"/>
  <c r="AX35" i="1"/>
  <c r="AX262" i="1"/>
  <c r="AX75" i="1"/>
  <c r="AX158" i="1"/>
  <c r="AX99" i="1"/>
  <c r="AX79" i="1"/>
  <c r="AX93" i="1"/>
  <c r="AX109" i="1"/>
  <c r="AX62" i="1"/>
  <c r="AX18" i="1"/>
  <c r="AX29" i="1"/>
  <c r="AX269" i="1"/>
  <c r="AX255" i="1"/>
  <c r="AX23" i="1"/>
  <c r="AX281" i="1"/>
  <c r="AX185" i="1"/>
  <c r="AX111" i="1"/>
  <c r="AX297" i="1"/>
  <c r="AX105" i="1"/>
  <c r="AX67" i="1"/>
  <c r="AX22" i="1"/>
  <c r="AX206" i="1"/>
  <c r="AX73" i="1"/>
  <c r="AX230" i="1"/>
  <c r="AX214" i="1"/>
  <c r="AX205" i="1"/>
  <c r="AX246" i="1"/>
  <c r="AX81" i="1"/>
  <c r="AX107" i="1"/>
  <c r="AX155" i="1"/>
  <c r="AX34" i="1"/>
  <c r="AX115" i="1"/>
  <c r="AX162" i="1"/>
  <c r="AX154" i="1"/>
  <c r="AX112" i="1"/>
  <c r="AX82" i="1"/>
  <c r="AX25" i="1"/>
  <c r="AX31" i="1"/>
  <c r="AX131" i="1"/>
  <c r="AX54" i="1"/>
  <c r="AX222" i="1"/>
  <c r="AX170" i="1"/>
  <c r="AX118" i="1"/>
  <c r="AX210" i="1"/>
  <c r="AX201" i="1"/>
  <c r="AX153" i="1"/>
  <c r="AX121" i="1"/>
  <c r="AX137" i="1"/>
  <c r="AX254" i="1"/>
  <c r="AX250" i="1"/>
  <c r="AX89" i="1"/>
  <c r="AX57" i="1"/>
  <c r="AX41" i="1"/>
  <c r="AX150" i="1"/>
  <c r="AX116" i="1"/>
  <c r="AX130" i="1"/>
  <c r="AX303" i="1"/>
  <c r="AX119" i="1"/>
  <c r="AX159" i="1"/>
  <c r="AX175" i="1"/>
  <c r="AX181" i="1"/>
  <c r="AX37" i="1"/>
  <c r="AX138" i="1"/>
  <c r="AX103" i="1"/>
  <c r="AX197" i="1"/>
  <c r="AX91" i="1"/>
  <c r="AX167" i="1"/>
  <c r="AX101" i="1"/>
  <c r="AX74" i="1"/>
  <c r="AX47" i="1"/>
  <c r="AX71" i="1"/>
  <c r="AX147" i="1"/>
  <c r="AW51" i="1"/>
  <c r="AX203" i="1"/>
  <c r="AX305" i="1"/>
  <c r="AX274" i="1"/>
  <c r="AX266" i="1"/>
  <c r="AX165" i="1"/>
  <c r="AX113" i="1"/>
  <c r="AX133" i="1"/>
  <c r="AX53" i="1"/>
  <c r="AX127" i="1"/>
  <c r="AX134" i="1"/>
  <c r="AX139" i="1"/>
  <c r="AX226" i="1"/>
  <c r="AX261" i="1"/>
  <c r="AX283" i="1"/>
  <c r="AX85" i="1"/>
  <c r="AX149" i="1"/>
  <c r="AX20" i="1"/>
  <c r="AX295" i="1"/>
  <c r="AX46" i="1"/>
  <c r="AX145" i="1"/>
  <c r="AX110" i="1"/>
  <c r="AX289" i="1"/>
  <c r="AX273" i="1"/>
  <c r="AV13" i="1"/>
  <c r="AW13" i="1" s="1"/>
  <c r="AX33" i="1"/>
  <c r="AX16" i="1"/>
  <c r="AX177" i="1"/>
  <c r="AX218" i="1"/>
  <c r="AX97" i="1"/>
  <c r="AX193" i="1"/>
  <c r="AX239" i="1"/>
  <c r="AX290" i="1"/>
  <c r="AX129" i="1"/>
  <c r="AX65" i="1"/>
  <c r="AX143" i="1"/>
  <c r="AX43" i="1"/>
  <c r="AX27" i="1"/>
  <c r="AX104" i="1"/>
  <c r="AX15" i="1"/>
  <c r="AW15" i="1"/>
  <c r="AX126" i="1"/>
  <c r="AX80" i="1"/>
  <c r="AX58" i="1"/>
  <c r="AX55" i="1"/>
  <c r="AX117" i="1"/>
  <c r="AX70" i="1"/>
  <c r="AX161" i="1"/>
  <c r="AX142" i="1"/>
  <c r="AX157" i="1"/>
  <c r="AX288" i="1"/>
  <c r="AX61" i="1"/>
  <c r="AX87" i="1"/>
  <c r="AX248" i="1"/>
  <c r="AX100" i="1"/>
  <c r="AX144" i="1"/>
  <c r="AX95" i="1"/>
  <c r="AX94" i="1"/>
  <c r="AX30" i="1"/>
  <c r="AX59" i="1"/>
  <c r="AX86" i="1"/>
  <c r="AX252" i="1"/>
  <c r="AX300" i="1"/>
  <c r="AX233" i="1"/>
  <c r="AX151" i="1"/>
  <c r="AX282" i="1"/>
  <c r="AX135" i="1"/>
  <c r="AX173" i="1"/>
  <c r="AX44" i="1"/>
  <c r="AX17" i="1"/>
  <c r="AX122" i="1"/>
  <c r="AX106" i="1"/>
  <c r="AX90" i="1"/>
  <c r="AX45" i="1"/>
  <c r="AX39" i="1"/>
  <c r="AX245" i="1"/>
  <c r="AX148" i="1"/>
  <c r="AX253" i="1"/>
  <c r="AX277" i="1"/>
  <c r="AX298" i="1"/>
  <c r="AX231" i="1"/>
  <c r="AX141" i="1"/>
  <c r="AX265" i="1"/>
  <c r="AX292" i="1"/>
  <c r="AX260" i="1"/>
  <c r="AX256" i="1"/>
  <c r="AX166" i="1"/>
  <c r="AX306" i="1"/>
  <c r="AX243" i="1"/>
  <c r="AX84" i="1"/>
  <c r="AX21" i="1"/>
  <c r="AX238" i="1"/>
  <c r="AX169" i="1"/>
  <c r="AX247" i="1"/>
  <c r="AX183" i="1"/>
  <c r="AX98" i="1"/>
  <c r="AX280" i="1"/>
  <c r="AX275" i="1"/>
  <c r="AX308" i="1"/>
  <c r="AX241" i="1"/>
  <c r="AX302" i="1"/>
  <c r="AX235" i="1"/>
  <c r="AX296" i="1"/>
  <c r="AX294" i="1"/>
  <c r="AX291" i="1"/>
  <c r="AX258" i="1"/>
  <c r="AX195" i="1"/>
  <c r="AX114" i="1"/>
  <c r="AX49" i="1"/>
  <c r="AX221" i="1"/>
  <c r="AX219" i="1"/>
  <c r="AX182" i="1"/>
  <c r="AX42" i="1"/>
  <c r="BD13" i="1"/>
  <c r="AX237" i="1"/>
  <c r="AX227" i="1"/>
  <c r="AX211" i="1"/>
  <c r="AX293" i="1"/>
  <c r="AX249" i="1"/>
  <c r="AX192" i="1"/>
  <c r="AX50" i="1"/>
  <c r="AX225" i="1"/>
  <c r="AX217" i="1"/>
  <c r="AX209" i="1"/>
  <c r="AX202" i="1"/>
  <c r="AX189" i="1"/>
  <c r="AX174" i="1"/>
  <c r="AX187" i="1"/>
  <c r="AX307" i="1"/>
  <c r="AX276" i="1"/>
  <c r="AX242" i="1"/>
  <c r="AX176" i="1"/>
  <c r="AX301" i="1"/>
  <c r="AX251" i="1"/>
  <c r="AX198" i="1"/>
  <c r="AX186" i="1"/>
  <c r="AX229" i="1"/>
  <c r="AX213" i="1"/>
  <c r="AX194" i="1"/>
  <c r="AX257" i="1"/>
  <c r="AX287" i="1"/>
  <c r="AX270" i="1"/>
  <c r="AX220" i="1"/>
  <c r="AX204" i="1"/>
  <c r="AX180" i="1"/>
  <c r="AX199" i="1"/>
  <c r="AX178" i="1"/>
  <c r="AX259" i="1"/>
  <c r="AX196" i="1"/>
  <c r="AX190" i="1"/>
  <c r="AX268" i="1"/>
  <c r="AX179" i="1"/>
  <c r="AX223" i="1"/>
  <c r="AX215" i="1"/>
  <c r="AX207" i="1"/>
  <c r="AX278" i="1"/>
  <c r="AX309" i="1"/>
  <c r="AX279" i="1"/>
  <c r="AX244" i="1"/>
  <c r="AX184" i="1"/>
  <c r="AX69" i="1"/>
  <c r="AX299" i="1"/>
  <c r="AX285" i="1"/>
  <c r="AX234" i="1"/>
  <c r="AX13" i="1" l="1"/>
  <c r="BT13" i="1"/>
</calcChain>
</file>

<file path=xl/sharedStrings.xml><?xml version="1.0" encoding="utf-8"?>
<sst xmlns="http://schemas.openxmlformats.org/spreadsheetml/2006/main" count="1379" uniqueCount="364">
  <si>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</si>
  <si>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</si>
  <si>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</si>
  <si>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</si>
  <si>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</si>
  <si>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</si>
  <si>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</si>
  <si>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</si>
  <si>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</si>
  <si>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</si>
  <si>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</si>
  <si>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</si>
  <si>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</si>
  <si>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</si>
  <si>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</si>
  <si>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</si>
  <si>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</si>
  <si>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</si>
  <si>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</si>
  <si>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</si>
  <si>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</si>
  <si>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</si>
  <si>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</si>
  <si>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</si>
  <si>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</si>
  <si>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</si>
  <si>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</si>
  <si>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</si>
  <si>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</si>
  <si>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</si>
  <si>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</si>
  <si>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</si>
  <si>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</si>
  <si>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</si>
  <si>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</si>
  <si>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</si>
  <si>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</si>
  <si>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</si>
  <si>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</si>
  <si>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</si>
  <si>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</si>
  <si>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</si>
  <si>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</si>
  <si>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</si>
  <si>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</si>
  <si>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</si>
  <si>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</si>
  <si>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</si>
  <si>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</si>
  <si>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</si>
  <si>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</si>
  <si>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</si>
  <si>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</si>
  <si>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</si>
  <si>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</si>
  <si>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</si>
  <si>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</si>
  <si>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</si>
  <si>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</si>
  <si>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</si>
  <si>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</si>
  <si>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</si>
  <si>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</si>
  <si>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</si>
  <si>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</si>
  <si>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</si>
  <si>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</si>
  <si>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</si>
  <si>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</si>
  <si>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</si>
  <si>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</si>
  <si>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</si>
  <si>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</si>
  <si>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</si>
  <si>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</si>
  <si>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</si>
  <si>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</si>
  <si>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</si>
  <si>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</si>
  <si>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</si>
  <si>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</si>
  <si>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</si>
  <si>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</si>
  <si>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</si>
  <si>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</si>
  <si>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</si>
  <si>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</si>
  <si>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</si>
  <si>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</si>
  <si>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</si>
  <si>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</si>
  <si>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</si>
  <si>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</si>
  <si>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</si>
  <si>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</si>
  <si>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</si>
  <si>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</si>
  <si>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</si>
  <si>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</si>
  <si>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</si>
  <si>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</si>
  <si>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</si>
  <si>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</si>
  <si>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</si>
  <si>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</si>
  <si>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</si>
  <si>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</si>
  <si>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</si>
  <si>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</si>
  <si>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</si>
  <si>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</si>
  <si>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</si>
  <si>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</si>
  <si>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</si>
  <si>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</si>
  <si>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</si>
  <si>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</si>
  <si>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</si>
  <si>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</si>
  <si>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</si>
  <si>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</si>
  <si>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</si>
  <si>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</si>
  <si>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</si>
  <si>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</si>
  <si>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</si>
  <si>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</si>
  <si>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</si>
  <si>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</si>
  <si>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</si>
  <si>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</si>
  <si>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</si>
  <si>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</si>
  <si>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</si>
  <si>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</si>
  <si>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</si>
  <si>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</si>
  <si>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</si>
  <si>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</si>
  <si>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</si>
  <si>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</si>
  <si>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</si>
  <si>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</si>
  <si>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</si>
  <si>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</si>
  <si>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</si>
  <si>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</si>
  <si>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</si>
  <si>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</si>
  <si>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</si>
  <si>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</si>
  <si>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</si>
  <si>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</si>
  <si>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</si>
  <si>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</si>
  <si>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</si>
  <si>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</si>
  <si>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</si>
  <si>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</si>
  <si>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</si>
  <si>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</si>
  <si>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</si>
  <si>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</si>
  <si>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</si>
  <si>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</si>
  <si>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</si>
  <si>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</si>
  <si>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</si>
  <si>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</si>
  <si>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</si>
  <si>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</si>
  <si>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</si>
  <si>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</si>
  <si>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</si>
  <si>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</si>
  <si>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</si>
  <si>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</si>
  <si>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</si>
  <si>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</si>
  <si>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</si>
  <si>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</si>
  <si>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</si>
  <si>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</si>
  <si>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</si>
  <si>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</si>
  <si>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</si>
  <si>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</si>
  <si>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</si>
  <si>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</si>
  <si>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</si>
  <si>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</si>
  <si>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</si>
  <si>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</si>
  <si>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</si>
  <si>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</si>
  <si>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</si>
  <si>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</si>
  <si>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</si>
  <si>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</si>
  <si>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</si>
  <si>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</si>
  <si>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</si>
  <si>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</si>
  <si>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</si>
  <si>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</si>
  <si>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</si>
  <si>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</si>
  <si>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</si>
  <si>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</si>
  <si>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</si>
  <si>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</si>
  <si>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</si>
  <si>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</si>
  <si>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</si>
  <si>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</si>
  <si>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</si>
  <si>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</si>
  <si>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</si>
  <si>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</si>
  <si>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</si>
  <si>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</si>
  <si>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</si>
  <si>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</si>
  <si>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</si>
  <si>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</si>
  <si>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</si>
  <si>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</si>
  <si>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</si>
  <si>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</si>
  <si>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</si>
  <si>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</si>
  <si>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</si>
  <si>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</si>
  <si>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</si>
  <si>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</si>
  <si>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</si>
  <si>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</si>
  <si>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</si>
  <si>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</si>
  <si>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</si>
  <si>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</si>
  <si>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</si>
  <si>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</si>
  <si>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</si>
  <si>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</si>
  <si>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</si>
  <si>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</si>
  <si>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</si>
  <si>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</si>
  <si>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</si>
  <si>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</si>
  <si>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</si>
  <si>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</si>
  <si>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</si>
  <si>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</si>
  <si>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</si>
  <si>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</si>
  <si>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</si>
  <si>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</si>
  <si>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</si>
  <si>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</si>
  <si>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</si>
  <si>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</si>
  <si>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</si>
  <si>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</si>
  <si>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</si>
  <si>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</si>
  <si>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</si>
  <si>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</si>
  <si>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</si>
  <si>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</si>
  <si>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</si>
  <si>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</si>
  <si>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</si>
  <si>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</si>
  <si>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</si>
  <si>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</si>
  <si>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</si>
  <si>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</si>
  <si>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</si>
  <si>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</si>
  <si>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</si>
  <si>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</si>
  <si>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</si>
  <si>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</si>
  <si>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</si>
  <si>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</si>
  <si>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</si>
  <si>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</si>
  <si>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</si>
  <si>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</si>
  <si>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</si>
  <si>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</si>
  <si>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</si>
  <si>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</si>
  <si>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</si>
  <si>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</si>
  <si>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</si>
  <si>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</si>
  <si>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</si>
  <si>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</si>
  <si>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</si>
  <si>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</si>
  <si>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</si>
  <si>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</si>
  <si>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</si>
  <si>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Kunta</t>
  </si>
  <si>
    <t>Asukas-</t>
  </si>
  <si>
    <t>Kunnan</t>
  </si>
  <si>
    <t>siitä:</t>
  </si>
  <si>
    <t>MUUTOS</t>
  </si>
  <si>
    <t>Muut opetus-</t>
  </si>
  <si>
    <t>Valtion-</t>
  </si>
  <si>
    <t>luku</t>
  </si>
  <si>
    <t>perus-</t>
  </si>
  <si>
    <t>Verotuloihin</t>
  </si>
  <si>
    <t>ja kulttuuri-</t>
  </si>
  <si>
    <t xml:space="preserve">osuudet </t>
  </si>
  <si>
    <t>palvelujen</t>
  </si>
  <si>
    <t>perustuva</t>
  </si>
  <si>
    <t xml:space="preserve">toimen </t>
  </si>
  <si>
    <t>yhteensä</t>
  </si>
  <si>
    <t>Kotikunta-</t>
  </si>
  <si>
    <t>valtionosuus</t>
  </si>
  <si>
    <t>valtionosuudet</t>
  </si>
  <si>
    <t>korvaus,</t>
  </si>
  <si>
    <t>netto</t>
  </si>
  <si>
    <t>tasaus</t>
  </si>
  <si>
    <t>euroa</t>
  </si>
  <si>
    <t>Kaikki kunnat</t>
  </si>
  <si>
    <t>valtionosuuden</t>
  </si>
  <si>
    <t>L</t>
  </si>
  <si>
    <t>korvaus-</t>
  </si>
  <si>
    <t>osuus-</t>
  </si>
  <si>
    <t>menot, euroa</t>
  </si>
  <si>
    <t>tulot, euroa</t>
  </si>
  <si>
    <t>maksatus</t>
  </si>
  <si>
    <t>prosenttia</t>
  </si>
  <si>
    <t>€/asukas</t>
  </si>
  <si>
    <t>kno</t>
  </si>
  <si>
    <t>31.12.2017</t>
  </si>
  <si>
    <t>Ennakollinen laskelma kunnan valtionosuudesta ja kotikuntakorvauksista vuonna 2020</t>
  </si>
  <si>
    <t>31.12.2018</t>
  </si>
  <si>
    <t>Laskelma kunnan valtionosuudesta ja kotikuntakorvauksista vuonna 2019</t>
  </si>
  <si>
    <t>Lähde: VM 31.12.2018 / OKM 23.4.2019</t>
  </si>
  <si>
    <t>VM 31.12.2018</t>
  </si>
  <si>
    <t>(kunnat)</t>
  </si>
  <si>
    <t>Lähde: KL / SL 8.5.2019</t>
  </si>
  <si>
    <t>2019 --&gt; 2020</t>
  </si>
  <si>
    <t>maakunta</t>
  </si>
  <si>
    <t>Ennakollinen laskelma kunnan valtionosuudesta vuonna 2020</t>
  </si>
  <si>
    <t>(5.8.2019)</t>
  </si>
  <si>
    <t>Veromenetysten</t>
  </si>
  <si>
    <t>kompensaatiot</t>
  </si>
  <si>
    <t>mom. 28.90.35</t>
  </si>
  <si>
    <t>OKM 5.8.2019</t>
  </si>
  <si>
    <t>M</t>
  </si>
  <si>
    <t>* UUSI *</t>
  </si>
  <si>
    <t>(mom. 28.90.30)</t>
  </si>
  <si>
    <t>Lähde: KL / SL 11.9.2019</t>
  </si>
  <si>
    <t>Valtionosuudet</t>
  </si>
  <si>
    <t>ja veromen.</t>
  </si>
  <si>
    <t>E + F</t>
  </si>
  <si>
    <t>Lähde: KL / SL 19.8.2019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</si>
</sst>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\ %"/>
    <numFmt numFmtId="165" formatCode="#,##0_ ;[Red]\-#,##0\ "/>
    <numFmt numFmtId="166" formatCode="#,##0.00_ ;[Red]\-#,##0.00\ "/>
    <numFmt numFmtId="167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color theme="0" tint="-0.34998626667073579"/>
      <name val="Arial"/>
      <family val="2"/>
    </font>
    <font>
      <b/>
      <sz val="9"/>
      <color theme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5">
    <xf numFmtId="0" fontId="0" fillId="0" borderId="0" xfId="0"/>
    <xf numFmtId="0" fontId="5" fillId="0" borderId="0" xfId="2" applyFont="1"/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Fill="1" applyBorder="1" applyAlignment="1">
      <alignment horizontal="center"/>
    </xf>
    <xf numFmtId="167" fontId="5" fillId="0" borderId="0" xfId="2" applyNumberFormat="1" applyFont="1" applyFill="1" applyBorder="1" applyAlignment="1" applyProtection="1">
      <alignment horizontal="center"/>
    </xf>
    <xf numFmtId="0" fontId="6" fillId="0" borderId="0" xfId="0" applyFont="1"/>
    <xf numFmtId="3" fontId="6" fillId="0" borderId="0" xfId="0" applyNumberFormat="1" applyFont="1"/>
    <xf numFmtId="3" fontId="4" fillId="2" borderId="6" xfId="3" applyNumberFormat="1" applyFont="1" applyFill="1" applyBorder="1" applyAlignment="1">
      <alignment horizontal="center"/>
    </xf>
    <xf numFmtId="3" fontId="4" fillId="2" borderId="6" xfId="3" applyNumberFormat="1" applyFont="1" applyFill="1" applyBorder="1" applyAlignment="1" applyProtection="1">
      <alignment horizontal="center"/>
    </xf>
    <xf numFmtId="3" fontId="4" fillId="2" borderId="6" xfId="3" applyNumberFormat="1" applyFont="1" applyFill="1" applyBorder="1"/>
    <xf numFmtId="14" fontId="5" fillId="2" borderId="0" xfId="2" applyNumberFormat="1" applyFont="1" applyFill="1" applyAlignment="1">
      <alignment horizontal="left"/>
    </xf>
    <xf numFmtId="0" fontId="6" fillId="2" borderId="0" xfId="0" applyFont="1" applyFill="1"/>
    <xf numFmtId="0" fontId="5" fillId="2" borderId="0" xfId="2" applyFont="1" applyFill="1"/>
    <xf numFmtId="0" fontId="5" fillId="2" borderId="0" xfId="2" applyFont="1" applyFill="1" applyBorder="1"/>
    <xf numFmtId="3" fontId="4" fillId="2" borderId="0" xfId="2" applyNumberFormat="1" applyFont="1" applyFill="1" applyAlignment="1">
      <alignment horizontal="center"/>
    </xf>
    <xf numFmtId="0" fontId="4" fillId="2" borderId="0" xfId="2" applyFont="1" applyFill="1" applyAlignment="1">
      <alignment horizontal="center"/>
    </xf>
    <xf numFmtId="3" fontId="4" fillId="2" borderId="0" xfId="3" applyNumberFormat="1" applyFont="1" applyFill="1" applyBorder="1" applyAlignment="1">
      <alignment horizontal="center"/>
    </xf>
    <xf numFmtId="3" fontId="5" fillId="2" borderId="0" xfId="2" applyNumberFormat="1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left"/>
    </xf>
    <xf numFmtId="167" fontId="5" fillId="2" borderId="0" xfId="2" applyNumberFormat="1" applyFont="1" applyFill="1" applyBorder="1" applyAlignment="1" applyProtection="1">
      <alignment horizontal="center"/>
    </xf>
    <xf numFmtId="49" fontId="5" fillId="2" borderId="0" xfId="2" applyNumberFormat="1" applyFont="1" applyFill="1" applyBorder="1" applyAlignment="1" applyProtection="1">
      <alignment horizontal="center"/>
    </xf>
    <xf numFmtId="0" fontId="5" fillId="2" borderId="0" xfId="2" applyFont="1" applyFill="1" applyAlignment="1">
      <alignment horizontal="center"/>
    </xf>
    <xf numFmtId="3" fontId="4" fillId="2" borderId="0" xfId="3" applyNumberFormat="1" applyFont="1" applyFill="1" applyBorder="1"/>
    <xf numFmtId="0" fontId="5" fillId="2" borderId="6" xfId="2" applyFont="1" applyFill="1" applyBorder="1"/>
    <xf numFmtId="0" fontId="6" fillId="2" borderId="2" xfId="0" applyFont="1" applyFill="1" applyBorder="1"/>
    <xf numFmtId="0" fontId="6" fillId="0" borderId="2" xfId="0" applyFont="1" applyBorder="1"/>
    <xf numFmtId="0" fontId="5" fillId="2" borderId="2" xfId="0" applyFont="1" applyFill="1" applyBorder="1"/>
    <xf numFmtId="164" fontId="5" fillId="2" borderId="0" xfId="1" applyNumberFormat="1" applyFont="1" applyFill="1" applyBorder="1"/>
    <xf numFmtId="164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 applyProtection="1">
      <alignment horizontal="center"/>
    </xf>
    <xf numFmtId="164" fontId="4" fillId="2" borderId="0" xfId="1" applyNumberFormat="1" applyFont="1" applyFill="1" applyBorder="1"/>
    <xf numFmtId="164" fontId="5" fillId="2" borderId="2" xfId="1" applyNumberFormat="1" applyFont="1" applyFill="1" applyBorder="1"/>
    <xf numFmtId="164" fontId="5" fillId="0" borderId="0" xfId="1" applyNumberFormat="1" applyFont="1" applyFill="1" applyBorder="1"/>
    <xf numFmtId="3" fontId="5" fillId="2" borderId="6" xfId="3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3" fontId="4" fillId="0" borderId="6" xfId="0" applyNumberFormat="1" applyFont="1" applyFill="1" applyBorder="1"/>
    <xf numFmtId="3" fontId="5" fillId="2" borderId="0" xfId="3" applyNumberFormat="1" applyFont="1" applyFill="1" applyBorder="1"/>
    <xf numFmtId="0" fontId="9" fillId="2" borderId="0" xfId="2" applyFont="1" applyFill="1"/>
    <xf numFmtId="3" fontId="5" fillId="2" borderId="1" xfId="3" applyNumberFormat="1" applyFont="1" applyFill="1" applyBorder="1"/>
    <xf numFmtId="3" fontId="5" fillId="2" borderId="3" xfId="3" applyNumberFormat="1" applyFont="1" applyFill="1" applyBorder="1"/>
    <xf numFmtId="3" fontId="4" fillId="2" borderId="1" xfId="3" applyNumberFormat="1" applyFont="1" applyFill="1" applyBorder="1" applyAlignment="1">
      <alignment horizontal="center"/>
    </xf>
    <xf numFmtId="3" fontId="4" fillId="2" borderId="3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 applyProtection="1">
      <alignment horizontal="center"/>
    </xf>
    <xf numFmtId="3" fontId="5" fillId="2" borderId="0" xfId="3" applyNumberFormat="1" applyFont="1" applyFill="1" applyBorder="1" applyAlignment="1" applyProtection="1">
      <alignment horizontal="center"/>
    </xf>
    <xf numFmtId="3" fontId="5" fillId="2" borderId="3" xfId="3" applyNumberFormat="1" applyFont="1" applyFill="1" applyBorder="1" applyAlignment="1" applyProtection="1">
      <alignment horizontal="center"/>
    </xf>
    <xf numFmtId="3" fontId="5" fillId="2" borderId="4" xfId="3" applyNumberFormat="1" applyFont="1" applyFill="1" applyBorder="1" applyAlignment="1">
      <alignment horizontal="right"/>
    </xf>
    <xf numFmtId="3" fontId="5" fillId="2" borderId="2" xfId="3" applyNumberFormat="1" applyFont="1" applyFill="1" applyBorder="1" applyAlignment="1">
      <alignment horizontal="right"/>
    </xf>
    <xf numFmtId="3" fontId="5" fillId="2" borderId="5" xfId="3" applyNumberFormat="1" applyFont="1" applyFill="1" applyBorder="1" applyAlignment="1">
      <alignment horizontal="right"/>
    </xf>
    <xf numFmtId="3" fontId="5" fillId="0" borderId="1" xfId="3" applyNumberFormat="1" applyFont="1" applyBorder="1"/>
    <xf numFmtId="3" fontId="5" fillId="0" borderId="0" xfId="3" applyNumberFormat="1" applyFont="1" applyBorder="1"/>
    <xf numFmtId="3" fontId="5" fillId="0" borderId="3" xfId="3" applyNumberFormat="1" applyFont="1" applyBorder="1"/>
    <xf numFmtId="3" fontId="5" fillId="0" borderId="0" xfId="0" applyNumberFormat="1" applyFont="1"/>
    <xf numFmtId="1" fontId="4" fillId="2" borderId="1" xfId="3" applyNumberFormat="1" applyFont="1" applyFill="1" applyBorder="1" applyAlignment="1">
      <alignment horizontal="center"/>
    </xf>
    <xf numFmtId="1" fontId="4" fillId="2" borderId="0" xfId="3" applyNumberFormat="1" applyFont="1" applyFill="1" applyBorder="1" applyAlignment="1">
      <alignment horizontal="center"/>
    </xf>
    <xf numFmtId="1" fontId="4" fillId="2" borderId="3" xfId="3" applyNumberFormat="1" applyFont="1" applyFill="1" applyBorder="1" applyAlignment="1">
      <alignment horizontal="center"/>
    </xf>
    <xf numFmtId="0" fontId="5" fillId="2" borderId="1" xfId="2" applyFont="1" applyFill="1" applyBorder="1"/>
    <xf numFmtId="0" fontId="5" fillId="2" borderId="3" xfId="2" applyFont="1" applyFill="1" applyBorder="1"/>
    <xf numFmtId="3" fontId="4" fillId="2" borderId="3" xfId="3" applyNumberFormat="1" applyFont="1" applyFill="1" applyBorder="1" applyAlignment="1" applyProtection="1">
      <alignment horizontal="center"/>
    </xf>
    <xf numFmtId="3" fontId="4" fillId="2" borderId="3" xfId="3" applyNumberFormat="1" applyFont="1" applyFill="1" applyBorder="1"/>
    <xf numFmtId="3" fontId="5" fillId="0" borderId="3" xfId="0" applyNumberFormat="1" applyFont="1" applyFill="1" applyBorder="1"/>
    <xf numFmtId="0" fontId="5" fillId="2" borderId="5" xfId="0" applyFont="1" applyFill="1" applyBorder="1"/>
    <xf numFmtId="0" fontId="5" fillId="0" borderId="3" xfId="0" applyFont="1" applyFill="1" applyBorder="1"/>
    <xf numFmtId="3" fontId="4" fillId="2" borderId="1" xfId="3" applyNumberFormat="1" applyFont="1" applyFill="1" applyBorder="1" applyAlignment="1" applyProtection="1">
      <alignment horizontal="center"/>
    </xf>
    <xf numFmtId="3" fontId="4" fillId="2" borderId="1" xfId="3" applyNumberFormat="1" applyFont="1" applyFill="1" applyBorder="1"/>
    <xf numFmtId="0" fontId="5" fillId="2" borderId="4" xfId="0" applyFont="1" applyFill="1" applyBorder="1"/>
    <xf numFmtId="3" fontId="5" fillId="0" borderId="1" xfId="0" applyNumberFormat="1" applyFont="1" applyFill="1" applyBorder="1"/>
    <xf numFmtId="0" fontId="5" fillId="0" borderId="1" xfId="0" applyFont="1" applyFill="1" applyBorder="1"/>
    <xf numFmtId="3" fontId="4" fillId="2" borderId="7" xfId="3" applyNumberFormat="1" applyFont="1" applyFill="1" applyBorder="1" applyAlignment="1">
      <alignment horizontal="right"/>
    </xf>
    <xf numFmtId="3" fontId="5" fillId="0" borderId="6" xfId="3" applyNumberFormat="1" applyFont="1" applyBorder="1"/>
    <xf numFmtId="0" fontId="4" fillId="2" borderId="6" xfId="2" applyFont="1" applyFill="1" applyBorder="1"/>
    <xf numFmtId="0" fontId="4" fillId="2" borderId="7" xfId="0" applyFont="1" applyFill="1" applyBorder="1"/>
    <xf numFmtId="0" fontId="4" fillId="0" borderId="6" xfId="0" applyFont="1" applyFill="1" applyBorder="1"/>
    <xf numFmtId="1" fontId="4" fillId="2" borderId="6" xfId="3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0" fontId="4" fillId="2" borderId="0" xfId="2" applyFont="1" applyFill="1" applyAlignment="1" applyProtection="1">
      <alignment horizontal="left"/>
    </xf>
    <xf numFmtId="3" fontId="4" fillId="2" borderId="0" xfId="2" applyNumberFormat="1" applyFont="1" applyFill="1" applyBorder="1" applyAlignment="1">
      <alignment horizontal="right"/>
    </xf>
    <xf numFmtId="165" fontId="4" fillId="2" borderId="0" xfId="2" applyNumberFormat="1" applyFont="1" applyFill="1" applyBorder="1"/>
    <xf numFmtId="166" fontId="4" fillId="0" borderId="0" xfId="2" applyNumberFormat="1" applyFont="1" applyBorder="1"/>
    <xf numFmtId="14" fontId="5" fillId="0" borderId="0" xfId="0" applyNumberFormat="1" applyFont="1" applyAlignment="1">
      <alignment horizontal="left"/>
    </xf>
    <xf numFmtId="0" fontId="10" fillId="0" borderId="0" xfId="0" applyFont="1"/>
    <xf numFmtId="0" fontId="5" fillId="0" borderId="0" xfId="0" applyFont="1" applyBorder="1"/>
    <xf numFmtId="3" fontId="5" fillId="0" borderId="0" xfId="0" applyNumberFormat="1" applyFont="1" applyBorder="1"/>
    <xf numFmtId="0" fontId="5" fillId="0" borderId="0" xfId="0" applyFont="1" applyFill="1" applyAlignment="1" applyProtection="1">
      <alignment horizontal="left"/>
    </xf>
    <xf numFmtId="0" fontId="5" fillId="0" borderId="2" xfId="0" applyFont="1" applyBorder="1"/>
    <xf numFmtId="3" fontId="7" fillId="0" borderId="0" xfId="0" applyNumberFormat="1" applyFont="1" applyBorder="1"/>
    <xf numFmtId="3" fontId="7" fillId="0" borderId="0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Border="1"/>
    <xf numFmtId="3" fontId="7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3" fontId="7" fillId="0" borderId="2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/>
    <xf numFmtId="3" fontId="7" fillId="0" borderId="1" xfId="0" applyNumberFormat="1" applyFont="1" applyBorder="1" applyAlignment="1">
      <alignment horizontal="left"/>
    </xf>
    <xf numFmtId="3" fontId="11" fillId="0" borderId="1" xfId="0" applyNumberFormat="1" applyFont="1" applyBorder="1"/>
    <xf numFmtId="3" fontId="7" fillId="0" borderId="1" xfId="0" applyNumberFormat="1" applyFont="1" applyBorder="1"/>
    <xf numFmtId="3" fontId="8" fillId="0" borderId="0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 applyProtection="1">
      <alignment horizontal="left"/>
    </xf>
    <xf numFmtId="3" fontId="7" fillId="0" borderId="4" xfId="0" applyNumberFormat="1" applyFont="1" applyFill="1" applyBorder="1" applyAlignment="1" applyProtection="1">
      <alignment horizontal="left"/>
    </xf>
    <xf numFmtId="3" fontId="7" fillId="0" borderId="3" xfId="0" applyNumberFormat="1" applyFont="1" applyBorder="1"/>
    <xf numFmtId="3" fontId="7" fillId="0" borderId="3" xfId="0" applyNumberFormat="1" applyFont="1" applyBorder="1" applyAlignment="1">
      <alignment horizontal="center"/>
    </xf>
    <xf numFmtId="3" fontId="7" fillId="0" borderId="5" xfId="0" applyNumberFormat="1" applyFont="1" applyBorder="1"/>
    <xf numFmtId="10" fontId="4" fillId="2" borderId="6" xfId="1" applyNumberFormat="1" applyFont="1" applyFill="1" applyBorder="1" applyAlignment="1">
      <alignment horizontal="center"/>
    </xf>
    <xf numFmtId="3" fontId="4" fillId="2" borderId="3" xfId="0" applyNumberFormat="1" applyFont="1" applyFill="1" applyBorder="1"/>
    <xf numFmtId="0" fontId="4" fillId="0" borderId="0" xfId="2" applyFont="1" applyFill="1"/>
    <xf numFmtId="0" fontId="10" fillId="2" borderId="0" xfId="2" applyFont="1" applyFill="1"/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49" fontId="7" fillId="0" borderId="0" xfId="0" applyNumberFormat="1" applyFont="1" applyBorder="1"/>
    <xf numFmtId="3" fontId="5" fillId="2" borderId="1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3" applyNumberFormat="1" applyFont="1" applyBorder="1"/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0" fontId="4" fillId="2" borderId="0" xfId="2" applyFont="1" applyFill="1" applyBorder="1"/>
    <xf numFmtId="3" fontId="4" fillId="2" borderId="0" xfId="3" applyNumberFormat="1" applyFont="1" applyFill="1" applyBorder="1" applyAlignment="1" applyProtection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4" fillId="2" borderId="2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/>
    <xf numFmtId="3" fontId="5" fillId="0" borderId="0" xfId="0" applyNumberFormat="1" applyFont="1" applyFill="1" applyBorder="1"/>
    <xf numFmtId="1" fontId="5" fillId="2" borderId="0" xfId="3" applyNumberFormat="1" applyFont="1" applyFill="1" applyBorder="1" applyAlignment="1">
      <alignment horizontal="center"/>
    </xf>
    <xf numFmtId="10" fontId="5" fillId="2" borderId="0" xfId="1" applyNumberFormat="1" applyFont="1" applyFill="1" applyBorder="1" applyAlignment="1">
      <alignment horizontal="center"/>
    </xf>
    <xf numFmtId="0" fontId="5" fillId="0" borderId="0" xfId="0" applyFont="1" applyFill="1" applyBorder="1"/>
    <xf numFmtId="3" fontId="12" fillId="2" borderId="0" xfId="3" applyNumberFormat="1" applyFont="1" applyFill="1" applyBorder="1" applyAlignment="1" applyProtection="1">
      <alignment horizontal="center"/>
    </xf>
    <xf numFmtId="3" fontId="12" fillId="2" borderId="0" xfId="3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3" fontId="12" fillId="2" borderId="3" xfId="3" applyNumberFormat="1" applyFont="1" applyFill="1" applyBorder="1" applyAlignment="1" applyProtection="1">
      <alignment horizontal="center"/>
    </xf>
    <xf numFmtId="3" fontId="12" fillId="2" borderId="3" xfId="3" applyNumberFormat="1" applyFont="1" applyFill="1" applyBorder="1" applyAlignment="1">
      <alignment horizontal="center"/>
    </xf>
    <xf numFmtId="1" fontId="5" fillId="2" borderId="3" xfId="3" applyNumberFormat="1" applyFont="1" applyFill="1" applyBorder="1" applyAlignment="1">
      <alignment horizontal="center"/>
    </xf>
    <xf numFmtId="10" fontId="5" fillId="2" borderId="3" xfId="1" applyNumberFormat="1" applyFont="1" applyFill="1" applyBorder="1" applyAlignment="1">
      <alignment horizontal="center"/>
    </xf>
    <xf numFmtId="3" fontId="5" fillId="2" borderId="1" xfId="3" applyNumberFormat="1" applyFont="1" applyFill="1" applyBorder="1" applyAlignment="1">
      <alignment horizontal="center"/>
    </xf>
    <xf numFmtId="3" fontId="5" fillId="2" borderId="0" xfId="3" applyNumberFormat="1" applyFont="1" applyFill="1" applyBorder="1" applyAlignment="1">
      <alignment horizontal="center"/>
    </xf>
    <xf numFmtId="3" fontId="5" fillId="2" borderId="3" xfId="3" applyNumberFormat="1" applyFont="1" applyFill="1" applyBorder="1" applyAlignment="1">
      <alignment horizontal="center"/>
    </xf>
    <xf numFmtId="1" fontId="5" fillId="2" borderId="1" xfId="3" applyNumberFormat="1" applyFont="1" applyFill="1" applyBorder="1" applyAlignment="1">
      <alignment horizontal="center"/>
    </xf>
    <xf numFmtId="1" fontId="5" fillId="2" borderId="6" xfId="3" applyNumberFormat="1" applyFont="1" applyFill="1" applyBorder="1" applyAlignment="1">
      <alignment horizontal="center"/>
    </xf>
    <xf numFmtId="3" fontId="5" fillId="2" borderId="6" xfId="3" applyNumberFormat="1" applyFont="1" applyFill="1" applyBorder="1" applyAlignment="1" applyProtection="1">
      <alignment horizontal="center"/>
    </xf>
  </cellXfs>
  <cellStyles count="8">
    <cellStyle name="Normaali" xfId="0" builtinId="0"/>
    <cellStyle name="Normaali 2" xfId="3"/>
    <cellStyle name="Normaali 2 2" xfId="4"/>
    <cellStyle name="Normaali 3" xfId="5"/>
    <cellStyle name="Normaali 4" xfId="2"/>
    <cellStyle name="Prosenttia" xfId="1" builtinId="5"/>
    <cellStyle name="Prosenttia 2" xfId="6"/>
    <cellStyle name="Prosenttia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91646</xdr:colOff>
      <xdr:row>15</xdr:row>
      <xdr:rowOff>63190</xdr:rowOff>
    </xdr:from>
    <xdr:to>
      <xdr:col>50</xdr:col>
      <xdr:colOff>20935</xdr:colOff>
      <xdr:row>35</xdr:row>
      <xdr:rowOff>90713</xdr:rowOff>
    </xdr:to>
    <xdr:sp macro="" textlink="">
      <xdr:nvSpPr>
        <xdr:cNvPr id="2" name="Yhdestä kulmasta pyöristetty suorakulmio 1"/>
        <xdr:cNvSpPr/>
      </xdr:nvSpPr>
      <xdr:spPr>
        <a:xfrm>
          <a:off x="14619888" y="2393849"/>
          <a:ext cx="5888520" cy="2958293"/>
        </a:xfrm>
        <a:prstGeom prst="round1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fi-FI" sz="1600"/>
        </a:p>
        <a:p>
          <a:pPr algn="ctr"/>
          <a:r>
            <a:rPr lang="fi-FI" sz="1600"/>
            <a:t>Laskelma perustuu 4.4.2019</a:t>
          </a:r>
          <a:r>
            <a:rPr lang="fi-FI" sz="1600" baseline="0"/>
            <a:t> julkaistuun Kuntatalous-ohjelmaan </a:t>
          </a:r>
          <a:r>
            <a:rPr lang="fi-FI" sz="1600"/>
            <a:t>vuosille 2020-2023, joka on laadittu kevään 2019 ns. valtion </a:t>
          </a:r>
          <a:r>
            <a:rPr lang="fi-FI" sz="1600" b="1"/>
            <a:t>teknisen julkisen talouden suunnitelman (JTS)</a:t>
          </a:r>
          <a:r>
            <a:rPr lang="fi-FI" sz="1600"/>
            <a:t> valmistelun yhteydessä. Laskelman julkaisuhetkellä hallituksen muodostaminen on kesken eikä hallitusohjelmaa ole vielä laadittu.</a:t>
          </a:r>
        </a:p>
        <a:p>
          <a:pPr algn="ctr"/>
          <a:endParaRPr lang="fi-FI" sz="1600"/>
        </a:p>
        <a:p>
          <a:pPr algn="ctr"/>
          <a:r>
            <a:rPr lang="fi-FI" sz="1600"/>
            <a:t>Laskelma on</a:t>
          </a:r>
          <a:r>
            <a:rPr lang="fi-FI" sz="1600" baseline="0"/>
            <a:t> </a:t>
          </a:r>
          <a:r>
            <a:rPr lang="fi-FI" sz="1600" b="1"/>
            <a:t>voimassa olevaan lainsäädännön</a:t>
          </a:r>
          <a:r>
            <a:rPr lang="fi-FI" sz="1600" b="1" baseline="0"/>
            <a:t> </a:t>
          </a:r>
          <a:r>
            <a:rPr lang="fi-FI" sz="1600" b="0" baseline="0"/>
            <a:t>mukainen</a:t>
          </a:r>
          <a:r>
            <a:rPr lang="fi-FI" sz="1600"/>
            <a:t>. </a:t>
          </a:r>
        </a:p>
        <a:p>
          <a:pPr algn="ctr"/>
          <a:endParaRPr lang="fi-FI" sz="1600"/>
        </a:p>
        <a:p>
          <a:pPr algn="ctr"/>
          <a:r>
            <a:rPr lang="fi-FI" sz="1600"/>
            <a:t>Jos valtionosuuslainsäädäntöä ei </a:t>
          </a:r>
          <a:r>
            <a:rPr lang="fi-FI" sz="1600" baseline="0"/>
            <a:t>muuteta, kuntien valtionosuudet kasvavat vuonna 2020 laskelman mukaisesti.</a:t>
          </a:r>
          <a:endParaRPr lang="fi-FI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310"/>
  <sheetViews>
    <sheetView tabSelected="1" zoomScale="110" zoomScaleNormal="110" workbookViewId="0">
      <pane ySplit="14" topLeftCell="A15" activePane="bottomLeft" state="frozen"/>
      <selection pane="bottomLeft" activeCell="V15" sqref="V15"/>
    </sheetView>
  </sheetViews>
  <sheetFormatPr defaultColWidth="8.7109375" defaultRowHeight="12" x14ac:dyDescent="0.2"/>
  <cols>
    <col min="1" max="1" width="4.5703125" style="6" customWidth="1"/>
    <col min="2" max="2" width="14.140625" style="6" bestFit="1" customWidth="1"/>
    <col min="3" max="3" width="9" style="6" bestFit="1" customWidth="1"/>
    <col min="4" max="4" width="12.5703125" style="6" bestFit="1" customWidth="1"/>
    <col min="5" max="5" width="11.85546875" style="6" customWidth="1"/>
    <col min="6" max="6" width="14.42578125" style="77" customWidth="1"/>
    <col min="7" max="7" width="2.5703125" style="6" customWidth="1"/>
    <col min="8" max="8" width="11.85546875" style="73" bestFit="1" customWidth="1"/>
    <col min="9" max="9" width="1.140625" style="135" customWidth="1"/>
    <col min="10" max="10" width="12.5703125" style="63" bestFit="1" customWidth="1"/>
    <col min="11" max="11" width="1" style="139" customWidth="1"/>
    <col min="12" max="12" width="12.5703125" style="63" bestFit="1" customWidth="1"/>
    <col min="13" max="13" width="1.42578125" style="6" customWidth="1"/>
    <col min="14" max="14" width="12.28515625" style="68" bestFit="1" customWidth="1"/>
    <col min="15" max="15" width="9.85546875" style="34" customWidth="1"/>
    <col min="16" max="16" width="9.85546875" style="63" customWidth="1"/>
    <col min="17" max="17" width="1.42578125" style="6" customWidth="1"/>
    <col min="18" max="20" width="11.5703125" style="53" bestFit="1" customWidth="1"/>
    <col min="21" max="21" width="1.7109375" style="6" customWidth="1"/>
    <col min="22" max="22" width="13.28515625" style="53" customWidth="1"/>
    <col min="23" max="23" width="2.140625" style="53" hidden="1" customWidth="1"/>
    <col min="24" max="24" width="4.5703125" style="6" hidden="1" customWidth="1"/>
    <col min="25" max="25" width="14.140625" style="6" hidden="1" customWidth="1"/>
    <col min="26" max="26" width="9" style="6" hidden="1" customWidth="1"/>
    <col min="27" max="27" width="12.5703125" style="6" hidden="1" customWidth="1"/>
    <col min="28" max="28" width="11.85546875" style="6" hidden="1" customWidth="1"/>
    <col min="29" max="29" width="14.42578125" style="77" hidden="1" customWidth="1"/>
    <col min="30" max="30" width="2.5703125" style="6" hidden="1" customWidth="1"/>
    <col min="31" max="31" width="11.85546875" style="73" hidden="1" customWidth="1"/>
    <col min="32" max="32" width="1.140625" style="135" hidden="1" customWidth="1"/>
    <col min="33" max="33" width="11.85546875" style="139" hidden="1" customWidth="1"/>
    <col min="34" max="34" width="1.140625" style="6" hidden="1" customWidth="1"/>
    <col min="35" max="35" width="12.28515625" style="68" hidden="1" customWidth="1"/>
    <col min="36" max="36" width="13.7109375" style="34" hidden="1" customWidth="1"/>
    <col min="37" max="37" width="9.85546875" style="63" hidden="1" customWidth="1"/>
    <col min="38" max="38" width="1.42578125" style="6" hidden="1" customWidth="1"/>
    <col min="39" max="39" width="4.5703125" style="6" hidden="1" customWidth="1"/>
    <col min="40" max="40" width="14.140625" style="6" hidden="1" customWidth="1"/>
    <col min="41" max="41" width="9" style="6" hidden="1" customWidth="1"/>
    <col min="42" max="42" width="11.7109375" style="6" hidden="1" customWidth="1"/>
    <col min="43" max="43" width="11.85546875" style="6" hidden="1" customWidth="1"/>
    <col min="44" max="44" width="14.42578125" style="77" hidden="1" customWidth="1"/>
    <col min="45" max="45" width="2.5703125" style="6" hidden="1" customWidth="1"/>
    <col min="46" max="46" width="11.85546875" style="73" hidden="1" customWidth="1"/>
    <col min="47" max="47" width="1.140625" style="6" hidden="1" customWidth="1"/>
    <col min="48" max="48" width="12.28515625" style="68" hidden="1" customWidth="1"/>
    <col min="49" max="49" width="9.85546875" style="34" hidden="1" customWidth="1"/>
    <col min="50" max="50" width="9.85546875" style="63" hidden="1" customWidth="1"/>
    <col min="51" max="51" width="1.42578125" style="6" hidden="1" customWidth="1"/>
    <col min="52" max="54" width="11.5703125" style="53" hidden="1" customWidth="1"/>
    <col min="55" max="55" width="1.7109375" style="6" hidden="1" customWidth="1"/>
    <col min="56" max="56" width="13.28515625" style="53" hidden="1" customWidth="1"/>
    <col min="57" max="57" width="4.42578125" style="53" hidden="1" customWidth="1"/>
    <col min="58" max="58" width="7.85546875" style="53" bestFit="1" customWidth="1"/>
    <col min="59" max="59" width="4.42578125" style="53" customWidth="1"/>
    <col min="60" max="60" width="11.42578125" style="106" customWidth="1"/>
    <col min="61" max="61" width="9" style="88" bestFit="1" customWidth="1"/>
    <col min="62" max="62" width="13" style="88" bestFit="1" customWidth="1"/>
    <col min="63" max="63" width="10.42578125" style="88" bestFit="1" customWidth="1"/>
    <col min="64" max="64" width="13" style="88" bestFit="1" customWidth="1"/>
    <col min="65" max="65" width="3.140625" style="88" customWidth="1"/>
    <col min="66" max="66" width="12.28515625" style="97" bestFit="1" customWidth="1"/>
    <col min="67" max="67" width="2" style="88" customWidth="1"/>
    <col min="68" max="68" width="14.85546875" style="88" customWidth="1"/>
    <col min="69" max="69" width="1.85546875" style="88" customWidth="1"/>
    <col min="70" max="70" width="11.28515625" style="97" bestFit="1" customWidth="1"/>
    <col min="71" max="71" width="1.5703125" style="88" customWidth="1"/>
    <col min="72" max="72" width="3.5703125" style="110" bestFit="1" customWidth="1"/>
    <col min="73" max="73" width="9.140625" style="77" customWidth="1"/>
    <col min="74" max="16384" width="8.7109375" style="6"/>
  </cols>
  <sheetData>
    <row r="1" spans="1:73" ht="11.45" customHeight="1" x14ac:dyDescent="0.2">
      <c r="A1" s="11"/>
      <c r="B1" s="12"/>
      <c r="C1" s="13"/>
      <c r="D1" s="13"/>
      <c r="E1" s="13"/>
      <c r="F1" s="13"/>
      <c r="G1" s="13"/>
      <c r="H1" s="71"/>
      <c r="I1" s="130"/>
      <c r="J1" s="58"/>
      <c r="K1" s="14"/>
      <c r="L1" s="58"/>
      <c r="M1" s="1"/>
      <c r="N1" s="57"/>
      <c r="O1" s="29"/>
      <c r="P1" s="58"/>
      <c r="Q1" s="1"/>
      <c r="R1" s="57"/>
      <c r="S1" s="14"/>
      <c r="T1" s="58"/>
      <c r="U1" s="1"/>
      <c r="V1" s="25"/>
      <c r="W1" s="82"/>
      <c r="X1" s="11"/>
      <c r="Y1" s="12"/>
      <c r="Z1" s="13"/>
      <c r="AA1" s="13"/>
      <c r="AB1" s="13"/>
      <c r="AC1" s="13"/>
      <c r="AD1" s="13"/>
      <c r="AE1" s="71"/>
      <c r="AF1" s="130"/>
      <c r="AG1" s="14"/>
      <c r="AH1" s="1"/>
      <c r="AI1" s="57"/>
      <c r="AJ1" s="29"/>
      <c r="AK1" s="58"/>
      <c r="AL1" s="1"/>
      <c r="AM1" s="11"/>
      <c r="AN1" s="12"/>
      <c r="AO1" s="13"/>
      <c r="AP1" s="13"/>
      <c r="AQ1" s="13"/>
      <c r="AR1" s="13"/>
      <c r="AS1" s="13"/>
      <c r="AT1" s="71"/>
      <c r="AU1" s="1"/>
      <c r="AV1" s="57"/>
      <c r="AW1" s="29"/>
      <c r="AX1" s="58"/>
      <c r="AY1" s="1"/>
      <c r="AZ1" s="57"/>
      <c r="BA1" s="14"/>
      <c r="BB1" s="58"/>
      <c r="BC1" s="1"/>
      <c r="BD1" s="25"/>
      <c r="BE1" s="82"/>
      <c r="BF1" s="82"/>
      <c r="BG1" s="82"/>
      <c r="BH1" s="104"/>
    </row>
    <row r="2" spans="1:73" ht="20.100000000000001" customHeight="1" x14ac:dyDescent="0.3">
      <c r="A2" s="116" t="s">
        <v>350</v>
      </c>
      <c r="B2" s="39"/>
      <c r="C2" s="13"/>
      <c r="D2" s="13"/>
      <c r="E2" s="13"/>
      <c r="F2" s="13"/>
      <c r="G2" s="13"/>
      <c r="H2" s="71"/>
      <c r="I2" s="130"/>
      <c r="J2" s="58"/>
      <c r="K2" s="14"/>
      <c r="L2" s="58"/>
      <c r="M2" s="1"/>
      <c r="N2" s="57"/>
      <c r="O2" s="29"/>
      <c r="P2" s="58"/>
      <c r="Q2" s="1"/>
      <c r="R2" s="57"/>
      <c r="S2" s="14"/>
      <c r="T2" s="58"/>
      <c r="U2" s="1"/>
      <c r="V2" s="25"/>
      <c r="W2" s="83"/>
      <c r="X2" s="116" t="s">
        <v>350</v>
      </c>
      <c r="Y2" s="39"/>
      <c r="Z2" s="13"/>
      <c r="AA2" s="13"/>
      <c r="AB2" s="13"/>
      <c r="AC2" s="13"/>
      <c r="AD2" s="13"/>
      <c r="AE2" s="71"/>
      <c r="AF2" s="130"/>
      <c r="AG2" s="14"/>
      <c r="AH2" s="1"/>
      <c r="AI2" s="57"/>
      <c r="AJ2" s="29"/>
      <c r="AK2" s="58"/>
      <c r="AL2" s="1"/>
      <c r="AM2" s="116" t="s">
        <v>341</v>
      </c>
      <c r="AN2" s="39"/>
      <c r="AO2" s="13"/>
      <c r="AP2" s="13"/>
      <c r="AQ2" s="13"/>
      <c r="AR2" s="13"/>
      <c r="AS2" s="13"/>
      <c r="AT2" s="71"/>
      <c r="AU2" s="1"/>
      <c r="AV2" s="57"/>
      <c r="AW2" s="29"/>
      <c r="AX2" s="58"/>
      <c r="AY2" s="1"/>
      <c r="AZ2" s="57"/>
      <c r="BA2" s="14"/>
      <c r="BB2" s="58"/>
      <c r="BC2" s="1"/>
      <c r="BD2" s="25"/>
      <c r="BE2" s="83"/>
      <c r="BF2" s="83"/>
      <c r="BG2" s="83"/>
      <c r="BH2" s="105" t="s">
        <v>343</v>
      </c>
    </row>
    <row r="3" spans="1:73" x14ac:dyDescent="0.2">
      <c r="A3" s="115" t="s">
        <v>359</v>
      </c>
      <c r="B3" s="115"/>
      <c r="C3" s="13"/>
      <c r="D3" s="13"/>
      <c r="E3" s="13"/>
      <c r="F3" s="13"/>
      <c r="G3" s="13"/>
      <c r="H3" s="71"/>
      <c r="I3" s="130"/>
      <c r="J3" s="58"/>
      <c r="K3" s="14"/>
      <c r="L3" s="58"/>
      <c r="M3" s="1"/>
      <c r="N3" s="57"/>
      <c r="O3" s="29"/>
      <c r="P3" s="58"/>
      <c r="Q3" s="1"/>
      <c r="R3" s="40"/>
      <c r="S3" s="38"/>
      <c r="T3" s="41"/>
      <c r="U3" s="1"/>
      <c r="V3" s="10"/>
      <c r="W3" s="77"/>
      <c r="X3" s="115" t="s">
        <v>363</v>
      </c>
      <c r="Y3" s="115"/>
      <c r="Z3" s="13"/>
      <c r="AA3" s="13"/>
      <c r="AB3" s="13"/>
      <c r="AC3" s="13"/>
      <c r="AD3" s="13"/>
      <c r="AE3" s="71"/>
      <c r="AF3" s="130"/>
      <c r="AG3" s="14"/>
      <c r="AH3" s="1"/>
      <c r="AI3" s="57"/>
      <c r="AJ3" s="29"/>
      <c r="AK3" s="58"/>
      <c r="AL3" s="1"/>
      <c r="AM3" s="115" t="s">
        <v>347</v>
      </c>
      <c r="AN3" s="115"/>
      <c r="AO3" s="13"/>
      <c r="AP3" s="13"/>
      <c r="AQ3" s="13"/>
      <c r="AR3" s="13"/>
      <c r="AS3" s="13"/>
      <c r="AT3" s="71"/>
      <c r="AU3" s="1"/>
      <c r="AV3" s="57"/>
      <c r="AW3" s="29"/>
      <c r="AX3" s="58"/>
      <c r="AY3" s="1"/>
      <c r="AZ3" s="40"/>
      <c r="BA3" s="38"/>
      <c r="BB3" s="41"/>
      <c r="BC3" s="1"/>
      <c r="BD3" s="10"/>
      <c r="BE3" s="77"/>
      <c r="BF3" s="77"/>
      <c r="BG3" s="77"/>
      <c r="BH3" s="106" t="s">
        <v>344</v>
      </c>
    </row>
    <row r="4" spans="1:73" x14ac:dyDescent="0.2">
      <c r="A4" s="12"/>
      <c r="B4" s="15"/>
      <c r="C4" s="16" t="s">
        <v>295</v>
      </c>
      <c r="D4" s="16" t="s">
        <v>296</v>
      </c>
      <c r="E4" s="16" t="s">
        <v>297</v>
      </c>
      <c r="F4" s="16" t="s">
        <v>298</v>
      </c>
      <c r="G4" s="16"/>
      <c r="H4" s="8" t="s">
        <v>299</v>
      </c>
      <c r="I4" s="17"/>
      <c r="J4" s="129" t="s">
        <v>300</v>
      </c>
      <c r="K4" s="128"/>
      <c r="L4" s="129" t="s">
        <v>362</v>
      </c>
      <c r="M4" s="2"/>
      <c r="N4" s="42" t="s">
        <v>301</v>
      </c>
      <c r="O4" s="30" t="s">
        <v>302</v>
      </c>
      <c r="P4" s="43" t="s">
        <v>303</v>
      </c>
      <c r="Q4" s="2"/>
      <c r="R4" s="42" t="s">
        <v>304</v>
      </c>
      <c r="S4" s="17" t="s">
        <v>305</v>
      </c>
      <c r="T4" s="43" t="s">
        <v>331</v>
      </c>
      <c r="U4" s="2"/>
      <c r="V4" s="35" t="s">
        <v>356</v>
      </c>
      <c r="X4" s="12"/>
      <c r="Y4" s="15"/>
      <c r="Z4" s="16" t="s">
        <v>295</v>
      </c>
      <c r="AA4" s="16" t="s">
        <v>296</v>
      </c>
      <c r="AB4" s="16" t="s">
        <v>297</v>
      </c>
      <c r="AC4" s="16" t="s">
        <v>298</v>
      </c>
      <c r="AD4" s="16"/>
      <c r="AE4" s="8" t="s">
        <v>299</v>
      </c>
      <c r="AF4" s="17"/>
      <c r="AG4" s="143" t="s">
        <v>300</v>
      </c>
      <c r="AH4" s="2"/>
      <c r="AI4" s="42" t="s">
        <v>301</v>
      </c>
      <c r="AJ4" s="30" t="s">
        <v>302</v>
      </c>
      <c r="AK4" s="43" t="s">
        <v>303</v>
      </c>
      <c r="AL4" s="2"/>
      <c r="AM4" s="12"/>
      <c r="AN4" s="15"/>
      <c r="AO4" s="16" t="s">
        <v>295</v>
      </c>
      <c r="AP4" s="16" t="s">
        <v>296</v>
      </c>
      <c r="AQ4" s="16" t="s">
        <v>297</v>
      </c>
      <c r="AR4" s="16" t="s">
        <v>298</v>
      </c>
      <c r="AS4" s="16"/>
      <c r="AT4" s="8" t="s">
        <v>299</v>
      </c>
      <c r="AU4" s="2"/>
      <c r="AV4" s="42" t="s">
        <v>300</v>
      </c>
      <c r="AW4" s="30" t="s">
        <v>301</v>
      </c>
      <c r="AX4" s="43" t="s">
        <v>302</v>
      </c>
      <c r="AY4" s="2"/>
      <c r="AZ4" s="42" t="s">
        <v>303</v>
      </c>
      <c r="BA4" s="17" t="s">
        <v>304</v>
      </c>
      <c r="BB4" s="43" t="s">
        <v>305</v>
      </c>
      <c r="BC4" s="2"/>
      <c r="BD4" s="8" t="s">
        <v>331</v>
      </c>
      <c r="BI4" s="88" t="s">
        <v>295</v>
      </c>
      <c r="BJ4" s="88" t="s">
        <v>296</v>
      </c>
      <c r="BK4" s="88" t="s">
        <v>297</v>
      </c>
      <c r="BL4" s="88" t="s">
        <v>298</v>
      </c>
      <c r="BN4" s="91" t="s">
        <v>299</v>
      </c>
      <c r="BP4" s="120"/>
      <c r="BR4" s="107" t="s">
        <v>331</v>
      </c>
    </row>
    <row r="5" spans="1:73" x14ac:dyDescent="0.2">
      <c r="A5" s="12"/>
      <c r="B5" s="18" t="s">
        <v>306</v>
      </c>
      <c r="C5" s="19" t="s">
        <v>307</v>
      </c>
      <c r="D5" s="19" t="s">
        <v>308</v>
      </c>
      <c r="E5" s="20" t="s">
        <v>309</v>
      </c>
      <c r="F5" s="19" t="s">
        <v>311</v>
      </c>
      <c r="G5" s="19"/>
      <c r="H5" s="8" t="s">
        <v>312</v>
      </c>
      <c r="I5" s="17"/>
      <c r="J5" s="129" t="s">
        <v>352</v>
      </c>
      <c r="K5" s="128"/>
      <c r="L5" s="129" t="s">
        <v>360</v>
      </c>
      <c r="M5" s="4"/>
      <c r="N5" s="42"/>
      <c r="O5" s="30"/>
      <c r="P5" s="43"/>
      <c r="Q5" s="4"/>
      <c r="R5" s="44" t="s">
        <v>322</v>
      </c>
      <c r="S5" s="45" t="s">
        <v>322</v>
      </c>
      <c r="T5" s="46" t="s">
        <v>322</v>
      </c>
      <c r="U5" s="4"/>
      <c r="V5" s="35" t="s">
        <v>312</v>
      </c>
      <c r="X5" s="12"/>
      <c r="Y5" s="18" t="s">
        <v>306</v>
      </c>
      <c r="Z5" s="19" t="s">
        <v>307</v>
      </c>
      <c r="AA5" s="19" t="s">
        <v>308</v>
      </c>
      <c r="AB5" s="20" t="s">
        <v>309</v>
      </c>
      <c r="AC5" s="19" t="s">
        <v>311</v>
      </c>
      <c r="AD5" s="19"/>
      <c r="AE5" s="8" t="s">
        <v>312</v>
      </c>
      <c r="AF5" s="17"/>
      <c r="AG5" s="143" t="s">
        <v>352</v>
      </c>
      <c r="AH5" s="4"/>
      <c r="AI5" s="42"/>
      <c r="AJ5" s="30"/>
      <c r="AK5" s="43"/>
      <c r="AL5" s="4"/>
      <c r="AM5" s="12"/>
      <c r="AN5" s="18" t="s">
        <v>306</v>
      </c>
      <c r="AO5" s="19" t="s">
        <v>307</v>
      </c>
      <c r="AP5" s="19" t="s">
        <v>308</v>
      </c>
      <c r="AQ5" s="20" t="s">
        <v>309</v>
      </c>
      <c r="AR5" s="19" t="s">
        <v>311</v>
      </c>
      <c r="AS5" s="19"/>
      <c r="AT5" s="8" t="s">
        <v>312</v>
      </c>
      <c r="AU5" s="4"/>
      <c r="AV5" s="42"/>
      <c r="AW5" s="30"/>
      <c r="AX5" s="43"/>
      <c r="AY5" s="4"/>
      <c r="AZ5" s="44" t="s">
        <v>322</v>
      </c>
      <c r="BA5" s="45" t="s">
        <v>322</v>
      </c>
      <c r="BB5" s="46" t="s">
        <v>322</v>
      </c>
      <c r="BC5" s="4"/>
      <c r="BD5" s="8" t="s">
        <v>312</v>
      </c>
      <c r="BF5" s="126" t="s">
        <v>349</v>
      </c>
      <c r="BH5" s="106" t="s">
        <v>306</v>
      </c>
      <c r="BI5" s="91" t="s">
        <v>307</v>
      </c>
      <c r="BJ5" s="91" t="s">
        <v>308</v>
      </c>
      <c r="BK5" s="92" t="s">
        <v>309</v>
      </c>
      <c r="BL5" s="91" t="s">
        <v>311</v>
      </c>
      <c r="BM5" s="91"/>
      <c r="BN5" s="93" t="s">
        <v>312</v>
      </c>
      <c r="BO5" s="93"/>
      <c r="BP5" s="91" t="s">
        <v>322</v>
      </c>
      <c r="BR5" s="93" t="s">
        <v>312</v>
      </c>
      <c r="BS5" s="91"/>
      <c r="BT5" s="111" t="s">
        <v>339</v>
      </c>
    </row>
    <row r="6" spans="1:73" x14ac:dyDescent="0.2">
      <c r="A6" s="12"/>
      <c r="B6" s="18"/>
      <c r="C6" s="19" t="s">
        <v>313</v>
      </c>
      <c r="D6" s="19" t="s">
        <v>314</v>
      </c>
      <c r="E6" s="21" t="s">
        <v>315</v>
      </c>
      <c r="F6" s="19" t="s">
        <v>316</v>
      </c>
      <c r="G6" s="19"/>
      <c r="H6" s="8" t="s">
        <v>317</v>
      </c>
      <c r="I6" s="17"/>
      <c r="J6" s="129" t="s">
        <v>353</v>
      </c>
      <c r="K6" s="128"/>
      <c r="L6" s="129" t="s">
        <v>361</v>
      </c>
      <c r="M6" s="4"/>
      <c r="N6" s="42"/>
      <c r="O6" s="30" t="s">
        <v>310</v>
      </c>
      <c r="P6" s="43"/>
      <c r="Q6" s="4"/>
      <c r="R6" s="142" t="s">
        <v>332</v>
      </c>
      <c r="S6" s="143" t="s">
        <v>332</v>
      </c>
      <c r="T6" s="144" t="s">
        <v>325</v>
      </c>
      <c r="U6" s="4"/>
      <c r="V6" s="35" t="s">
        <v>333</v>
      </c>
      <c r="X6" s="12"/>
      <c r="Y6" s="18"/>
      <c r="Z6" s="19" t="s">
        <v>313</v>
      </c>
      <c r="AA6" s="19" t="s">
        <v>314</v>
      </c>
      <c r="AB6" s="21" t="s">
        <v>315</v>
      </c>
      <c r="AC6" s="19" t="s">
        <v>316</v>
      </c>
      <c r="AD6" s="19"/>
      <c r="AE6" s="8" t="s">
        <v>317</v>
      </c>
      <c r="AF6" s="17"/>
      <c r="AG6" s="143" t="s">
        <v>353</v>
      </c>
      <c r="AH6" s="4"/>
      <c r="AI6" s="42"/>
      <c r="AJ6" s="30" t="s">
        <v>310</v>
      </c>
      <c r="AK6" s="43"/>
      <c r="AL6" s="4"/>
      <c r="AM6" s="12"/>
      <c r="AN6" s="18"/>
      <c r="AO6" s="19" t="s">
        <v>313</v>
      </c>
      <c r="AP6" s="19" t="s">
        <v>314</v>
      </c>
      <c r="AQ6" s="21" t="s">
        <v>315</v>
      </c>
      <c r="AR6" s="19" t="s">
        <v>316</v>
      </c>
      <c r="AS6" s="19"/>
      <c r="AT6" s="8" t="s">
        <v>317</v>
      </c>
      <c r="AU6" s="4"/>
      <c r="AV6" s="42"/>
      <c r="AW6" s="30" t="s">
        <v>310</v>
      </c>
      <c r="AX6" s="43"/>
      <c r="AY6" s="4"/>
      <c r="AZ6" s="117" t="s">
        <v>332</v>
      </c>
      <c r="BA6" s="118" t="s">
        <v>332</v>
      </c>
      <c r="BB6" s="119" t="s">
        <v>325</v>
      </c>
      <c r="BC6" s="4"/>
      <c r="BD6" s="8" t="s">
        <v>333</v>
      </c>
      <c r="BI6" s="91" t="s">
        <v>313</v>
      </c>
      <c r="BJ6" s="91" t="s">
        <v>314</v>
      </c>
      <c r="BK6" s="95" t="s">
        <v>315</v>
      </c>
      <c r="BL6" s="91" t="s">
        <v>316</v>
      </c>
      <c r="BM6" s="91"/>
      <c r="BN6" s="93" t="s">
        <v>317</v>
      </c>
      <c r="BO6" s="93"/>
      <c r="BP6" s="91" t="s">
        <v>325</v>
      </c>
      <c r="BR6" s="93" t="s">
        <v>333</v>
      </c>
      <c r="BS6" s="91"/>
    </row>
    <row r="7" spans="1:73" x14ac:dyDescent="0.2">
      <c r="A7" s="12"/>
      <c r="B7" s="18"/>
      <c r="D7" s="21" t="s">
        <v>318</v>
      </c>
      <c r="E7" s="19" t="s">
        <v>319</v>
      </c>
      <c r="F7" s="21" t="s">
        <v>320</v>
      </c>
      <c r="G7" s="21"/>
      <c r="H7" s="9" t="s">
        <v>321</v>
      </c>
      <c r="I7" s="131"/>
      <c r="J7" s="145" t="s">
        <v>357</v>
      </c>
      <c r="K7" s="140"/>
      <c r="L7" s="129" t="s">
        <v>353</v>
      </c>
      <c r="M7" s="5"/>
      <c r="N7" s="64"/>
      <c r="O7" s="31" t="s">
        <v>348</v>
      </c>
      <c r="P7" s="59"/>
      <c r="Q7" s="5"/>
      <c r="R7" s="142" t="s">
        <v>334</v>
      </c>
      <c r="S7" s="143" t="s">
        <v>335</v>
      </c>
      <c r="T7" s="144" t="s">
        <v>326</v>
      </c>
      <c r="U7" s="5"/>
      <c r="V7" s="154" t="s">
        <v>336</v>
      </c>
      <c r="X7" s="12"/>
      <c r="Y7" s="18"/>
      <c r="AA7" s="21" t="s">
        <v>318</v>
      </c>
      <c r="AB7" s="19" t="s">
        <v>319</v>
      </c>
      <c r="AC7" s="21" t="s">
        <v>320</v>
      </c>
      <c r="AD7" s="21"/>
      <c r="AE7" s="9" t="s">
        <v>321</v>
      </c>
      <c r="AF7" s="131"/>
      <c r="AG7" s="140" t="s">
        <v>357</v>
      </c>
      <c r="AH7" s="5"/>
      <c r="AI7" s="64"/>
      <c r="AJ7" s="31" t="s">
        <v>348</v>
      </c>
      <c r="AK7" s="59"/>
      <c r="AL7" s="5"/>
      <c r="AM7" s="12"/>
      <c r="AN7" s="18"/>
      <c r="AP7" s="21" t="s">
        <v>318</v>
      </c>
      <c r="AQ7" s="19" t="s">
        <v>319</v>
      </c>
      <c r="AR7" s="21" t="s">
        <v>320</v>
      </c>
      <c r="AS7" s="21"/>
      <c r="AT7" s="9" t="s">
        <v>321</v>
      </c>
      <c r="AU7" s="5"/>
      <c r="AV7" s="64"/>
      <c r="AW7" s="31" t="s">
        <v>348</v>
      </c>
      <c r="AX7" s="59"/>
      <c r="AY7" s="5"/>
      <c r="AZ7" s="117" t="s">
        <v>334</v>
      </c>
      <c r="BA7" s="118" t="s">
        <v>335</v>
      </c>
      <c r="BB7" s="119" t="s">
        <v>326</v>
      </c>
      <c r="BC7" s="5"/>
      <c r="BD7" s="9" t="s">
        <v>336</v>
      </c>
      <c r="BI7" s="95"/>
      <c r="BJ7" s="95" t="s">
        <v>318</v>
      </c>
      <c r="BK7" s="91" t="s">
        <v>319</v>
      </c>
      <c r="BL7" s="95" t="s">
        <v>320</v>
      </c>
      <c r="BM7" s="95"/>
      <c r="BN7" s="96" t="s">
        <v>321</v>
      </c>
      <c r="BO7" s="96"/>
      <c r="BP7" s="95" t="s">
        <v>326</v>
      </c>
      <c r="BQ7" s="91"/>
      <c r="BR7" s="96" t="s">
        <v>336</v>
      </c>
      <c r="BS7" s="95"/>
    </row>
    <row r="8" spans="1:73" x14ac:dyDescent="0.2">
      <c r="A8" s="12"/>
      <c r="B8" s="18"/>
      <c r="C8" s="19"/>
      <c r="D8" s="19" t="s">
        <v>323</v>
      </c>
      <c r="E8" s="19" t="s">
        <v>330</v>
      </c>
      <c r="F8" s="19" t="s">
        <v>324</v>
      </c>
      <c r="G8" s="19"/>
      <c r="H8" s="8"/>
      <c r="I8" s="17"/>
      <c r="J8" s="146" t="s">
        <v>354</v>
      </c>
      <c r="K8" s="141"/>
      <c r="L8" s="129" t="s">
        <v>321</v>
      </c>
      <c r="M8" s="4"/>
      <c r="N8" s="42"/>
      <c r="O8" s="30"/>
      <c r="P8" s="43"/>
      <c r="Q8" s="4"/>
      <c r="R8" s="54"/>
      <c r="S8" s="55"/>
      <c r="T8" s="56"/>
      <c r="U8" s="4"/>
      <c r="V8" s="74"/>
      <c r="X8" s="12"/>
      <c r="Y8" s="18"/>
      <c r="Z8" s="19"/>
      <c r="AA8" s="19" t="s">
        <v>323</v>
      </c>
      <c r="AB8" s="19" t="s">
        <v>330</v>
      </c>
      <c r="AC8" s="19" t="s">
        <v>324</v>
      </c>
      <c r="AD8" s="19"/>
      <c r="AE8" s="8"/>
      <c r="AF8" s="17"/>
      <c r="AG8" s="141" t="s">
        <v>354</v>
      </c>
      <c r="AH8" s="4"/>
      <c r="AI8" s="42"/>
      <c r="AJ8" s="30"/>
      <c r="AK8" s="43"/>
      <c r="AL8" s="4"/>
      <c r="AM8" s="12"/>
      <c r="AN8" s="18"/>
      <c r="AO8" s="19"/>
      <c r="AP8" s="19" t="s">
        <v>323</v>
      </c>
      <c r="AQ8" s="19" t="s">
        <v>330</v>
      </c>
      <c r="AR8" s="19" t="s">
        <v>324</v>
      </c>
      <c r="AS8" s="19"/>
      <c r="AT8" s="8"/>
      <c r="AU8" s="4"/>
      <c r="AV8" s="42"/>
      <c r="AW8" s="30"/>
      <c r="AX8" s="43"/>
      <c r="AY8" s="4"/>
      <c r="AZ8" s="54"/>
      <c r="BA8" s="55"/>
      <c r="BB8" s="56"/>
      <c r="BC8" s="4"/>
      <c r="BD8" s="74"/>
      <c r="BI8" s="91"/>
      <c r="BJ8" s="91" t="s">
        <v>323</v>
      </c>
      <c r="BK8" s="91" t="s">
        <v>330</v>
      </c>
      <c r="BL8" s="91" t="s">
        <v>324</v>
      </c>
      <c r="BM8" s="91"/>
      <c r="BN8" s="93"/>
      <c r="BO8" s="93"/>
      <c r="BP8" s="94" t="s">
        <v>346</v>
      </c>
      <c r="BQ8" s="91"/>
      <c r="BR8" s="107"/>
      <c r="BS8" s="91"/>
    </row>
    <row r="9" spans="1:73" x14ac:dyDescent="0.2">
      <c r="A9" s="12"/>
      <c r="B9" s="18"/>
      <c r="C9" s="19"/>
      <c r="D9" s="12" t="s">
        <v>358</v>
      </c>
      <c r="E9" s="23" t="s">
        <v>327</v>
      </c>
      <c r="F9" s="75" t="s">
        <v>351</v>
      </c>
      <c r="G9" s="12"/>
      <c r="H9" s="8"/>
      <c r="I9" s="17"/>
      <c r="J9" s="129"/>
      <c r="K9" s="128"/>
      <c r="L9" s="129"/>
      <c r="M9" s="2"/>
      <c r="N9" s="42"/>
      <c r="O9" s="30"/>
      <c r="P9" s="43"/>
      <c r="Q9" s="2"/>
      <c r="R9" s="40"/>
      <c r="S9" s="38"/>
      <c r="T9" s="41"/>
      <c r="U9" s="2"/>
      <c r="V9" s="8"/>
      <c r="X9" s="12"/>
      <c r="Y9" s="18"/>
      <c r="Z9" s="19"/>
      <c r="AA9" s="12" t="s">
        <v>358</v>
      </c>
      <c r="AB9" s="23" t="s">
        <v>327</v>
      </c>
      <c r="AC9" s="75" t="s">
        <v>351</v>
      </c>
      <c r="AD9" s="12"/>
      <c r="AE9" s="8"/>
      <c r="AF9" s="17"/>
      <c r="AG9" s="143"/>
      <c r="AH9" s="2"/>
      <c r="AI9" s="42"/>
      <c r="AJ9" s="30"/>
      <c r="AK9" s="43"/>
      <c r="AL9" s="2"/>
      <c r="AM9" s="12"/>
      <c r="AN9" s="18"/>
      <c r="AO9" s="19"/>
      <c r="AP9" s="12"/>
      <c r="AQ9" s="23" t="s">
        <v>327</v>
      </c>
      <c r="AR9" s="75"/>
      <c r="AS9" s="12"/>
      <c r="AT9" s="8"/>
      <c r="AU9" s="2"/>
      <c r="AV9" s="42"/>
      <c r="AW9" s="30"/>
      <c r="AX9" s="43"/>
      <c r="AY9" s="2"/>
      <c r="AZ9" s="40"/>
      <c r="BA9" s="38"/>
      <c r="BB9" s="41"/>
      <c r="BC9" s="2"/>
      <c r="BD9" s="8"/>
      <c r="BI9" s="91"/>
      <c r="BJ9" s="94" t="s">
        <v>345</v>
      </c>
      <c r="BK9" s="94" t="s">
        <v>327</v>
      </c>
      <c r="BL9" s="91" t="s">
        <v>355</v>
      </c>
      <c r="BM9" s="91"/>
      <c r="BO9" s="93"/>
      <c r="BQ9" s="95"/>
      <c r="BR9" s="107"/>
      <c r="BS9" s="91"/>
    </row>
    <row r="10" spans="1:73" x14ac:dyDescent="0.2">
      <c r="A10" s="12"/>
      <c r="B10" s="18"/>
      <c r="C10" s="13"/>
      <c r="D10" s="12"/>
      <c r="E10" s="12"/>
      <c r="F10" s="76"/>
      <c r="G10" s="12"/>
      <c r="H10" s="8"/>
      <c r="I10" s="17"/>
      <c r="J10" s="129"/>
      <c r="K10" s="128"/>
      <c r="L10" s="129"/>
      <c r="M10" s="3"/>
      <c r="N10" s="42"/>
      <c r="O10" s="30"/>
      <c r="P10" s="43"/>
      <c r="Q10" s="3"/>
      <c r="R10" s="149"/>
      <c r="S10" s="150"/>
      <c r="T10" s="151"/>
      <c r="U10" s="3"/>
      <c r="V10" s="35"/>
      <c r="X10" s="12"/>
      <c r="Y10" s="18"/>
      <c r="Z10" s="13"/>
      <c r="AA10" s="12"/>
      <c r="AB10" s="12"/>
      <c r="AC10" s="76"/>
      <c r="AD10" s="12"/>
      <c r="AE10" s="8"/>
      <c r="AF10" s="17"/>
      <c r="AG10" s="143"/>
      <c r="AH10" s="3"/>
      <c r="AI10" s="42"/>
      <c r="AJ10" s="30"/>
      <c r="AK10" s="43"/>
      <c r="AL10" s="3"/>
      <c r="AM10" s="12"/>
      <c r="AN10" s="18"/>
      <c r="AO10" s="13"/>
      <c r="AP10" s="12"/>
      <c r="AQ10" s="12"/>
      <c r="AR10" s="76"/>
      <c r="AS10" s="12"/>
      <c r="AT10" s="8"/>
      <c r="AU10" s="3"/>
      <c r="AV10" s="42"/>
      <c r="AW10" s="30"/>
      <c r="AX10" s="43"/>
      <c r="AY10" s="3"/>
      <c r="AZ10" s="149"/>
      <c r="BA10" s="150"/>
      <c r="BB10" s="151"/>
      <c r="BC10" s="3"/>
      <c r="BD10" s="35"/>
      <c r="BK10" s="94"/>
      <c r="BL10" s="94"/>
      <c r="BM10" s="94"/>
      <c r="BN10" s="107"/>
      <c r="BO10" s="107"/>
      <c r="BP10" s="107"/>
      <c r="BQ10" s="107"/>
      <c r="BR10" s="107"/>
      <c r="BS10" s="94"/>
    </row>
    <row r="11" spans="1:73" x14ac:dyDescent="0.2">
      <c r="A11" s="12"/>
      <c r="B11" s="18"/>
      <c r="C11" s="22" t="s">
        <v>342</v>
      </c>
      <c r="D11" s="23">
        <v>2020</v>
      </c>
      <c r="E11" s="23">
        <v>2020</v>
      </c>
      <c r="F11" s="23">
        <v>2019</v>
      </c>
      <c r="G11" s="16"/>
      <c r="H11" s="74">
        <v>2020</v>
      </c>
      <c r="I11" s="55"/>
      <c r="J11" s="147">
        <v>2020</v>
      </c>
      <c r="K11" s="137"/>
      <c r="L11" s="147">
        <v>2020</v>
      </c>
      <c r="M11" s="3"/>
      <c r="N11" s="124" t="s">
        <v>328</v>
      </c>
      <c r="O11" s="36" t="s">
        <v>337</v>
      </c>
      <c r="P11" s="125" t="s">
        <v>338</v>
      </c>
      <c r="Q11" s="3"/>
      <c r="R11" s="152">
        <v>2020</v>
      </c>
      <c r="S11" s="137">
        <v>2020</v>
      </c>
      <c r="T11" s="147">
        <v>2020</v>
      </c>
      <c r="U11" s="3"/>
      <c r="V11" s="153">
        <v>2020</v>
      </c>
      <c r="X11" s="12"/>
      <c r="Y11" s="18"/>
      <c r="Z11" s="22" t="s">
        <v>342</v>
      </c>
      <c r="AA11" s="23">
        <v>2020</v>
      </c>
      <c r="AB11" s="23">
        <v>2020</v>
      </c>
      <c r="AC11" s="23">
        <v>2019</v>
      </c>
      <c r="AD11" s="16"/>
      <c r="AE11" s="74">
        <v>2020</v>
      </c>
      <c r="AF11" s="55"/>
      <c r="AG11" s="137">
        <v>2020</v>
      </c>
      <c r="AH11" s="3"/>
      <c r="AI11" s="142" t="s">
        <v>328</v>
      </c>
      <c r="AJ11" s="36" t="s">
        <v>337</v>
      </c>
      <c r="AK11" s="144" t="s">
        <v>338</v>
      </c>
      <c r="AL11" s="3"/>
      <c r="AM11" s="12"/>
      <c r="AN11" s="18"/>
      <c r="AO11" s="22" t="s">
        <v>342</v>
      </c>
      <c r="AP11" s="23">
        <v>2020</v>
      </c>
      <c r="AQ11" s="23">
        <v>2020</v>
      </c>
      <c r="AR11" s="23">
        <v>2019</v>
      </c>
      <c r="AS11" s="16"/>
      <c r="AT11" s="74">
        <v>2020</v>
      </c>
      <c r="AU11" s="3"/>
      <c r="AV11" s="117" t="s">
        <v>328</v>
      </c>
      <c r="AW11" s="36" t="s">
        <v>337</v>
      </c>
      <c r="AX11" s="119" t="s">
        <v>338</v>
      </c>
      <c r="AY11" s="3"/>
      <c r="AZ11" s="54">
        <v>2019</v>
      </c>
      <c r="BA11" s="55">
        <v>2019</v>
      </c>
      <c r="BB11" s="56">
        <v>2019</v>
      </c>
      <c r="BC11" s="3"/>
      <c r="BD11" s="74">
        <v>2020</v>
      </c>
      <c r="BI11" s="123" t="s">
        <v>340</v>
      </c>
      <c r="BJ11" s="121">
        <v>2019</v>
      </c>
      <c r="BK11" s="121">
        <v>2019</v>
      </c>
      <c r="BL11" s="121">
        <v>2019</v>
      </c>
      <c r="BM11" s="121"/>
      <c r="BN11" s="122">
        <v>2019</v>
      </c>
      <c r="BO11" s="107"/>
      <c r="BP11" s="121">
        <v>2019</v>
      </c>
      <c r="BQ11" s="94"/>
      <c r="BR11" s="122">
        <v>2019</v>
      </c>
      <c r="BS11" s="94"/>
    </row>
    <row r="12" spans="1:73" x14ac:dyDescent="0.2">
      <c r="A12" s="12"/>
      <c r="B12" s="18"/>
      <c r="C12" s="13"/>
      <c r="D12" s="23"/>
      <c r="E12" s="23"/>
      <c r="F12" s="13"/>
      <c r="G12" s="13"/>
      <c r="H12" s="113"/>
      <c r="I12" s="132"/>
      <c r="J12" s="148"/>
      <c r="K12" s="138"/>
      <c r="L12" s="148"/>
      <c r="M12" s="1"/>
      <c r="N12" s="42"/>
      <c r="O12" s="30"/>
      <c r="P12" s="43"/>
      <c r="Q12" s="1"/>
      <c r="R12" s="40"/>
      <c r="S12" s="38"/>
      <c r="T12" s="41"/>
      <c r="U12" s="1"/>
      <c r="V12" s="8"/>
      <c r="W12" s="85"/>
      <c r="X12" s="12"/>
      <c r="Y12" s="18"/>
      <c r="Z12" s="13"/>
      <c r="AA12" s="23"/>
      <c r="AB12" s="23"/>
      <c r="AC12" s="13"/>
      <c r="AD12" s="13"/>
      <c r="AE12" s="113"/>
      <c r="AF12" s="132"/>
      <c r="AG12" s="138"/>
      <c r="AH12" s="1"/>
      <c r="AI12" s="42"/>
      <c r="AJ12" s="30"/>
      <c r="AK12" s="43"/>
      <c r="AL12" s="1"/>
      <c r="AM12" s="12"/>
      <c r="AN12" s="18"/>
      <c r="AO12" s="13"/>
      <c r="AP12" s="23"/>
      <c r="AQ12" s="23"/>
      <c r="AR12" s="13"/>
      <c r="AS12" s="13"/>
      <c r="AT12" s="113"/>
      <c r="AU12" s="1"/>
      <c r="AV12" s="42"/>
      <c r="AW12" s="30"/>
      <c r="AX12" s="43"/>
      <c r="AY12" s="1"/>
      <c r="AZ12" s="40"/>
      <c r="BA12" s="38"/>
      <c r="BB12" s="41"/>
      <c r="BC12" s="1"/>
      <c r="BD12" s="8"/>
      <c r="BE12" s="85"/>
      <c r="BF12" s="85"/>
      <c r="BG12" s="85"/>
      <c r="BJ12" s="94"/>
      <c r="BL12" s="94"/>
      <c r="BM12" s="94"/>
      <c r="BN12" s="94"/>
      <c r="BP12" s="94"/>
      <c r="BQ12" s="94"/>
      <c r="BR12" s="91"/>
      <c r="BU12" s="84"/>
    </row>
    <row r="13" spans="1:73" x14ac:dyDescent="0.2">
      <c r="A13" s="12"/>
      <c r="B13" s="78" t="s">
        <v>329</v>
      </c>
      <c r="C13" s="79">
        <f>SUM(C15:C309)</f>
        <v>5488130</v>
      </c>
      <c r="D13" s="79">
        <f>SUM(D15:D309)</f>
        <v>7305854980.7410593</v>
      </c>
      <c r="E13" s="79">
        <f>SUM(E15:E309)</f>
        <v>780846919.95580542</v>
      </c>
      <c r="F13" s="24">
        <f>SUM(F15:F309)</f>
        <v>-79794234</v>
      </c>
      <c r="G13" s="80"/>
      <c r="H13" s="10">
        <f>SUM(H15:H309)</f>
        <v>7226060746.7410612</v>
      </c>
      <c r="I13" s="24"/>
      <c r="J13" s="60">
        <f>SUM(J15:J309)</f>
        <v>2279000014.9999995</v>
      </c>
      <c r="K13" s="24"/>
      <c r="L13" s="60">
        <f>SUM(L15:L309)</f>
        <v>9505060761.7410641</v>
      </c>
      <c r="M13" s="81"/>
      <c r="N13" s="65">
        <f>(H13+J13)-BN13</f>
        <v>1124404575.4229813</v>
      </c>
      <c r="O13" s="32">
        <f>N13/BN13</f>
        <v>0.13416665120550331</v>
      </c>
      <c r="P13" s="114">
        <f>N13/C13</f>
        <v>204.87936244640366</v>
      </c>
      <c r="Q13" s="81"/>
      <c r="R13" s="65">
        <f>SUM(R15:R309)</f>
        <v>298258390.1892001</v>
      </c>
      <c r="S13" s="24">
        <f>SUM(S15:S309)</f>
        <v>113294108.95000006</v>
      </c>
      <c r="T13" s="60">
        <f>SUM(T15:T309)</f>
        <v>-184964281.23919991</v>
      </c>
      <c r="U13" s="81"/>
      <c r="V13" s="10">
        <f>SUM(V15:V309)</f>
        <v>9320096480.5018616</v>
      </c>
      <c r="W13" s="86"/>
      <c r="X13" s="12"/>
      <c r="Y13" s="78" t="s">
        <v>329</v>
      </c>
      <c r="Z13" s="79">
        <v>5488130</v>
      </c>
      <c r="AA13" s="79">
        <v>7305837157.1719427</v>
      </c>
      <c r="AB13" s="79">
        <v>782544506.42362666</v>
      </c>
      <c r="AC13" s="24">
        <v>-79794234</v>
      </c>
      <c r="AD13" s="80"/>
      <c r="AE13" s="10">
        <v>7226042923.1719427</v>
      </c>
      <c r="AF13" s="24"/>
      <c r="AG13" s="24">
        <v>2279000014.9999995</v>
      </c>
      <c r="AH13" s="81"/>
      <c r="AI13" s="65">
        <v>1124386751.8538628</v>
      </c>
      <c r="AJ13" s="32">
        <v>0.13416452445448021</v>
      </c>
      <c r="AK13" s="114">
        <v>204.87611478843664</v>
      </c>
      <c r="AL13" s="81"/>
      <c r="AM13" s="12"/>
      <c r="AN13" s="78" t="s">
        <v>329</v>
      </c>
      <c r="AO13" s="79">
        <f>SUM(AO15:AO309)</f>
        <v>5488130</v>
      </c>
      <c r="AP13" s="79">
        <f>SUM(AP15:AP309)</f>
        <v>9454623382.4300823</v>
      </c>
      <c r="AQ13" s="79">
        <f>SUM(AQ15:AQ309)</f>
        <v>784270851.21212983</v>
      </c>
      <c r="AR13" s="24">
        <f>SUM(AR15:AR309)</f>
        <v>-77828627</v>
      </c>
      <c r="AS13" s="80"/>
      <c r="AT13" s="10">
        <f>SUM(AT15:AT309)</f>
        <v>9376794755.4300823</v>
      </c>
      <c r="AU13" s="81"/>
      <c r="AV13" s="65">
        <f>AT13-BN13</f>
        <v>996138569.11200333</v>
      </c>
      <c r="AW13" s="32">
        <f>AV13/BN13</f>
        <v>0.11886164364292368</v>
      </c>
      <c r="AX13" s="114">
        <f>AV13/AO13</f>
        <v>181.5078303742811</v>
      </c>
      <c r="AY13" s="81"/>
      <c r="AZ13" s="65">
        <f>SUM(AZ15:AZ309)</f>
        <v>283963386.86005813</v>
      </c>
      <c r="BA13" s="24">
        <f>SUM(BA15:BA309)</f>
        <v>108622693.78520009</v>
      </c>
      <c r="BB13" s="60">
        <f>SUM(BB15:BB309)</f>
        <v>-175340693.07485804</v>
      </c>
      <c r="BC13" s="81"/>
      <c r="BD13" s="10">
        <f>SUM(BD15:BD309)</f>
        <v>9201454062.3552208</v>
      </c>
      <c r="BE13" s="86"/>
      <c r="BF13" s="86"/>
      <c r="BG13" s="86"/>
      <c r="BH13" s="108" t="s">
        <v>329</v>
      </c>
      <c r="BI13" s="89">
        <f>SUM(BI15:BI309)</f>
        <v>5483641</v>
      </c>
      <c r="BJ13" s="98">
        <f>SUM(BJ15:BJ309)</f>
        <v>8460450420.318079</v>
      </c>
      <c r="BK13" s="98">
        <f>SUM(BK15:BK309)</f>
        <v>750540585.52731836</v>
      </c>
      <c r="BL13" s="98">
        <f>SUM(BL15:BL309)</f>
        <v>-79794234</v>
      </c>
      <c r="BM13" s="98"/>
      <c r="BN13" s="99">
        <f>SUM(BN15:BN309)</f>
        <v>8380656186.318079</v>
      </c>
      <c r="BO13" s="98"/>
      <c r="BP13" s="98">
        <f>SUM(BP15:BP309)</f>
        <v>-175340693.07485804</v>
      </c>
      <c r="BQ13" s="98"/>
      <c r="BR13" s="99">
        <f>SUM(BR15:BR309)</f>
        <v>8205315493.2432213</v>
      </c>
      <c r="BS13" s="100"/>
      <c r="BT13" s="110">
        <f>COUNT(BT15:BT309)</f>
        <v>295</v>
      </c>
    </row>
    <row r="14" spans="1:73" s="27" customFormat="1" ht="12.6" customHeight="1" x14ac:dyDescent="0.2">
      <c r="A14" s="26"/>
      <c r="B14" s="26"/>
      <c r="C14" s="26"/>
      <c r="D14" s="26"/>
      <c r="E14" s="26"/>
      <c r="F14" s="28"/>
      <c r="G14" s="26"/>
      <c r="H14" s="72"/>
      <c r="I14" s="133"/>
      <c r="J14" s="62"/>
      <c r="K14" s="28"/>
      <c r="L14" s="62"/>
      <c r="N14" s="66"/>
      <c r="O14" s="33"/>
      <c r="P14" s="62"/>
      <c r="R14" s="47"/>
      <c r="S14" s="48"/>
      <c r="T14" s="49"/>
      <c r="V14" s="69"/>
      <c r="X14" s="26"/>
      <c r="Y14" s="26"/>
      <c r="Z14" s="26"/>
      <c r="AA14" s="26"/>
      <c r="AB14" s="26"/>
      <c r="AC14" s="28"/>
      <c r="AD14" s="26"/>
      <c r="AE14" s="72"/>
      <c r="AF14" s="133"/>
      <c r="AG14" s="28"/>
      <c r="AI14" s="66"/>
      <c r="AJ14" s="33"/>
      <c r="AK14" s="62"/>
      <c r="AM14" s="26"/>
      <c r="AN14" s="26"/>
      <c r="AO14" s="26"/>
      <c r="AP14" s="26"/>
      <c r="AQ14" s="26"/>
      <c r="AR14" s="28"/>
      <c r="AS14" s="26"/>
      <c r="AT14" s="72"/>
      <c r="AV14" s="66"/>
      <c r="AW14" s="33"/>
      <c r="AX14" s="62"/>
      <c r="AZ14" s="47"/>
      <c r="BA14" s="48"/>
      <c r="BB14" s="49"/>
      <c r="BD14" s="69"/>
      <c r="BH14" s="109"/>
      <c r="BI14" s="90"/>
      <c r="BJ14" s="101"/>
      <c r="BK14" s="101"/>
      <c r="BL14" s="101"/>
      <c r="BM14" s="101"/>
      <c r="BN14" s="101"/>
      <c r="BO14" s="101"/>
      <c r="BP14" s="101"/>
      <c r="BQ14" s="101"/>
      <c r="BR14" s="102"/>
      <c r="BS14" s="103"/>
      <c r="BT14" s="112"/>
      <c r="BU14" s="87"/>
    </row>
    <row r="15" spans="1:73" ht="12.6" customHeight="1" x14ac:dyDescent="0.2">
      <c r="A15" s="6">
        <v>5</v>
      </c>
      <c r="B15" s="6" t="s">
        <v>0</v>
      </c>
      <c r="C15" s="7">
        <v>9700</v>
      </c>
      <c r="D15" s="7">
        <v>29979341.395887442</v>
      </c>
      <c r="E15" s="7">
        <v>9741747.3017465975</v>
      </c>
      <c r="F15" s="53">
        <v>1151537</v>
      </c>
      <c r="H15" s="37">
        <f t="shared" ref="H15:H78" si="0">D15+F15</f>
        <v>31130878.395887442</v>
      </c>
      <c r="I15" s="134"/>
      <c r="J15" s="61">
        <v>5584674.281893692</v>
      </c>
      <c r="K15" s="136"/>
      <c r="L15" s="61">
        <f>H15+J15</f>
        <v>36715552.677781135</v>
      </c>
      <c r="N15" s="67">
        <f>L15-BN15</f>
        <v>2270129.4364886135</v>
      </c>
      <c r="O15" s="34">
        <f>N15/BN15</f>
        <v>6.5905110835369998E-2</v>
      </c>
      <c r="P15" s="61">
        <f>N15/C15</f>
        <v>234.03396252459933</v>
      </c>
      <c r="R15" s="50">
        <v>484075.17</v>
      </c>
      <c r="S15" s="51">
        <v>2880455.18</v>
      </c>
      <c r="T15" s="52">
        <f>S15-R15</f>
        <v>2396380.0100000002</v>
      </c>
      <c r="V15" s="70">
        <f>L15+T15</f>
        <v>39111932.687781133</v>
      </c>
      <c r="W15" s="51"/>
      <c r="X15" s="6">
        <v>5</v>
      </c>
      <c r="Y15" s="6" t="s">
        <v>0</v>
      </c>
      <c r="Z15" s="7">
        <v>9700</v>
      </c>
      <c r="AA15" s="7">
        <v>29996308.09525793</v>
      </c>
      <c r="AB15" s="7">
        <v>9761742.0876401383</v>
      </c>
      <c r="AC15" s="53">
        <v>1151537</v>
      </c>
      <c r="AE15" s="37">
        <v>31147845.09525793</v>
      </c>
      <c r="AF15" s="134"/>
      <c r="AG15" s="136">
        <v>5584674.281893692</v>
      </c>
      <c r="AI15" s="67">
        <v>2287096.135859102</v>
      </c>
      <c r="AJ15" s="34">
        <v>6.6397678432859972E-2</v>
      </c>
      <c r="AK15" s="61">
        <v>235.78310678959815</v>
      </c>
      <c r="AM15" s="6">
        <v>5</v>
      </c>
      <c r="AN15" s="6" t="s">
        <v>0</v>
      </c>
      <c r="AO15" s="7">
        <v>9700</v>
      </c>
      <c r="AP15" s="7">
        <v>35396300.522109903</v>
      </c>
      <c r="AQ15" s="7">
        <v>9891067.3024667595</v>
      </c>
      <c r="AR15" s="53">
        <v>1151537</v>
      </c>
      <c r="AT15" s="37">
        <f t="shared" ref="AT15:AT78" si="1">AP15+AR15</f>
        <v>36547837.522109903</v>
      </c>
      <c r="AV15" s="67">
        <f t="shared" ref="AV15:AV78" si="2">AT15-BN15</f>
        <v>2102414.280817382</v>
      </c>
      <c r="AW15" s="34">
        <f t="shared" ref="AW15:AW78" si="3">AV15/BN15</f>
        <v>6.103609951574198E-2</v>
      </c>
      <c r="AX15" s="61">
        <f t="shared" ref="AX15:AX78" si="4">AV15/AO15</f>
        <v>216.74374029045177</v>
      </c>
      <c r="AZ15" s="50">
        <v>528013.60000000009</v>
      </c>
      <c r="BA15" s="51">
        <v>2941629.7672999999</v>
      </c>
      <c r="BB15" s="52">
        <f t="shared" ref="BB15:BB78" si="5">BA15-AZ15</f>
        <v>2413616.1672999999</v>
      </c>
      <c r="BD15" s="70">
        <f t="shared" ref="BD15:BD78" si="6">AT15+BB15</f>
        <v>38961453.689409904</v>
      </c>
      <c r="BE15" s="51"/>
      <c r="BF15" s="127">
        <v>14</v>
      </c>
      <c r="BG15" s="51"/>
      <c r="BH15" s="106" t="s">
        <v>0</v>
      </c>
      <c r="BI15" s="88">
        <v>9831</v>
      </c>
      <c r="BJ15" s="88">
        <v>33293886.241292521</v>
      </c>
      <c r="BK15" s="88">
        <v>9538574.7774754465</v>
      </c>
      <c r="BL15" s="88">
        <v>1151537</v>
      </c>
      <c r="BN15" s="97">
        <f t="shared" ref="BN15:BN78" si="7">BJ15+BL15</f>
        <v>34445423.241292521</v>
      </c>
      <c r="BP15" s="88">
        <v>2413616.1672999999</v>
      </c>
      <c r="BR15" s="97">
        <f t="shared" ref="BR15:BR78" si="8">BN15+BP15</f>
        <v>36859039.408592522</v>
      </c>
      <c r="BT15" s="110">
        <v>5</v>
      </c>
      <c r="BU15" s="53"/>
    </row>
    <row r="16" spans="1:73" x14ac:dyDescent="0.2">
      <c r="A16" s="6">
        <v>9</v>
      </c>
      <c r="B16" s="6" t="s">
        <v>1</v>
      </c>
      <c r="C16" s="7">
        <v>2573</v>
      </c>
      <c r="D16" s="7">
        <v>8543947.4786677957</v>
      </c>
      <c r="E16" s="7">
        <v>2732711.5886378558</v>
      </c>
      <c r="F16" s="53">
        <v>-528738</v>
      </c>
      <c r="H16" s="37">
        <f t="shared" si="0"/>
        <v>8015209.4786677957</v>
      </c>
      <c r="I16" s="134"/>
      <c r="J16" s="61">
        <v>1450906.2064419477</v>
      </c>
      <c r="K16" s="136"/>
      <c r="L16" s="61">
        <f t="shared" ref="L16:L79" si="9">H16+J16</f>
        <v>9466115.6851097438</v>
      </c>
      <c r="N16" s="67">
        <f t="shared" ref="N16:N79" si="10">L16-BN16</f>
        <v>679133.92069869302</v>
      </c>
      <c r="O16" s="34">
        <f t="shared" ref="O15:O78" si="11">N16/BN16</f>
        <v>7.7288645738325612E-2</v>
      </c>
      <c r="P16" s="61">
        <f t="shared" ref="P15:P78" si="12">N16/C16</f>
        <v>263.94633528903734</v>
      </c>
      <c r="R16" s="50">
        <v>39538.600000000006</v>
      </c>
      <c r="S16" s="51">
        <v>140430.20000000001</v>
      </c>
      <c r="T16" s="52">
        <f t="shared" ref="T15:T78" si="13">S16-R16</f>
        <v>100891.6</v>
      </c>
      <c r="V16" s="70">
        <f t="shared" ref="V16:V79" si="14">L16+T16</f>
        <v>9567007.2851097435</v>
      </c>
      <c r="W16" s="51"/>
      <c r="X16" s="6">
        <v>9</v>
      </c>
      <c r="Y16" s="6" t="s">
        <v>1</v>
      </c>
      <c r="Z16" s="7">
        <v>2573</v>
      </c>
      <c r="AA16" s="7">
        <v>8569196.241682874</v>
      </c>
      <c r="AB16" s="7">
        <v>2758761.4569231221</v>
      </c>
      <c r="AC16" s="53">
        <v>-528738</v>
      </c>
      <c r="AE16" s="37">
        <v>8040458.241682874</v>
      </c>
      <c r="AF16" s="134"/>
      <c r="AG16" s="136">
        <v>1450906.2064419477</v>
      </c>
      <c r="AI16" s="67">
        <v>704382.6837137714</v>
      </c>
      <c r="AJ16" s="34">
        <v>8.0162074145488205E-2</v>
      </c>
      <c r="AK16" s="61">
        <v>273.75930187087891</v>
      </c>
      <c r="AM16" s="6">
        <v>9</v>
      </c>
      <c r="AN16" s="6" t="s">
        <v>1</v>
      </c>
      <c r="AO16" s="7">
        <v>2573</v>
      </c>
      <c r="AP16" s="7">
        <v>10022981.56372577</v>
      </c>
      <c r="AQ16" s="7">
        <v>2838620.3402430788</v>
      </c>
      <c r="AR16" s="53">
        <v>-528738</v>
      </c>
      <c r="AT16" s="37">
        <f t="shared" si="1"/>
        <v>9494243.5637257695</v>
      </c>
      <c r="AV16" s="67">
        <f t="shared" si="2"/>
        <v>707261.79931471869</v>
      </c>
      <c r="AW16" s="34">
        <f t="shared" si="3"/>
        <v>8.0489731090516617E-2</v>
      </c>
      <c r="AX16" s="61">
        <f t="shared" si="4"/>
        <v>274.87827412153854</v>
      </c>
      <c r="AZ16" s="50">
        <v>17160.442000000003</v>
      </c>
      <c r="BA16" s="51">
        <v>72601.87000000001</v>
      </c>
      <c r="BB16" s="52">
        <f t="shared" si="5"/>
        <v>55441.428000000007</v>
      </c>
      <c r="BD16" s="70">
        <f t="shared" si="6"/>
        <v>9549684.9917257689</v>
      </c>
      <c r="BE16" s="51"/>
      <c r="BF16" s="127">
        <v>17</v>
      </c>
      <c r="BG16" s="51"/>
      <c r="BH16" s="106" t="s">
        <v>1</v>
      </c>
      <c r="BI16" s="88">
        <v>2610</v>
      </c>
      <c r="BJ16" s="88">
        <v>9315719.7644110508</v>
      </c>
      <c r="BK16" s="88">
        <v>2750568.2551401574</v>
      </c>
      <c r="BL16" s="88">
        <v>-528738</v>
      </c>
      <c r="BN16" s="97">
        <f t="shared" si="7"/>
        <v>8786981.7644110508</v>
      </c>
      <c r="BP16" s="88">
        <v>55441.428000000007</v>
      </c>
      <c r="BR16" s="97">
        <f t="shared" si="8"/>
        <v>8842423.1924110502</v>
      </c>
      <c r="BT16" s="110">
        <v>9</v>
      </c>
      <c r="BU16" s="53"/>
    </row>
    <row r="17" spans="1:73" x14ac:dyDescent="0.2">
      <c r="A17" s="6">
        <v>10</v>
      </c>
      <c r="B17" s="6" t="s">
        <v>2</v>
      </c>
      <c r="C17" s="7">
        <v>11544</v>
      </c>
      <c r="D17" s="7">
        <v>34422684.882713489</v>
      </c>
      <c r="E17" s="7">
        <v>11722150.378131824</v>
      </c>
      <c r="F17" s="53">
        <v>-614545</v>
      </c>
      <c r="H17" s="37">
        <f t="shared" si="0"/>
        <v>33808139.882713489</v>
      </c>
      <c r="I17" s="134"/>
      <c r="J17" s="61">
        <v>6775695.5461415313</v>
      </c>
      <c r="K17" s="136"/>
      <c r="L17" s="61">
        <f t="shared" si="9"/>
        <v>40583835.428855017</v>
      </c>
      <c r="N17" s="67">
        <f t="shared" si="10"/>
        <v>2869799.8560793549</v>
      </c>
      <c r="O17" s="34">
        <f t="shared" si="11"/>
        <v>7.6093682696501325E-2</v>
      </c>
      <c r="P17" s="61">
        <f t="shared" si="12"/>
        <v>248.59666112953525</v>
      </c>
      <c r="R17" s="50">
        <v>250347.50800000003</v>
      </c>
      <c r="S17" s="51">
        <v>155427.6</v>
      </c>
      <c r="T17" s="52">
        <f t="shared" si="13"/>
        <v>-94919.908000000025</v>
      </c>
      <c r="V17" s="70">
        <f t="shared" si="14"/>
        <v>40488915.520855017</v>
      </c>
      <c r="W17" s="51"/>
      <c r="X17" s="6">
        <v>10</v>
      </c>
      <c r="Y17" s="6" t="s">
        <v>2</v>
      </c>
      <c r="Z17" s="7">
        <v>11544</v>
      </c>
      <c r="AA17" s="7">
        <v>34467951.831236556</v>
      </c>
      <c r="AB17" s="7">
        <v>11771022.294876682</v>
      </c>
      <c r="AC17" s="53">
        <v>-614545</v>
      </c>
      <c r="AE17" s="37">
        <v>33853406.831236556</v>
      </c>
      <c r="AF17" s="134"/>
      <c r="AG17" s="136">
        <v>6775695.5461415313</v>
      </c>
      <c r="AI17" s="67">
        <v>2915066.8046024293</v>
      </c>
      <c r="AJ17" s="34">
        <v>7.7293950656044511E-2</v>
      </c>
      <c r="AK17" s="61">
        <v>252.5179144665999</v>
      </c>
      <c r="AM17" s="6">
        <v>10</v>
      </c>
      <c r="AN17" s="6" t="s">
        <v>2</v>
      </c>
      <c r="AO17" s="7">
        <v>11544</v>
      </c>
      <c r="AP17" s="7">
        <v>40926794.427974418</v>
      </c>
      <c r="AQ17" s="7">
        <v>11821126.244949076</v>
      </c>
      <c r="AR17" s="53">
        <v>-614545</v>
      </c>
      <c r="AT17" s="37">
        <f t="shared" si="1"/>
        <v>40312249.427974418</v>
      </c>
      <c r="AV17" s="67">
        <f t="shared" si="2"/>
        <v>2598213.8551987559</v>
      </c>
      <c r="AW17" s="34">
        <f t="shared" si="3"/>
        <v>6.8892490971565731E-2</v>
      </c>
      <c r="AX17" s="61">
        <f t="shared" si="4"/>
        <v>225.07050027709249</v>
      </c>
      <c r="AZ17" s="50">
        <v>207245.33799999999</v>
      </c>
      <c r="BA17" s="51">
        <v>176950.55769999998</v>
      </c>
      <c r="BB17" s="52">
        <f t="shared" si="5"/>
        <v>-30294.780300000013</v>
      </c>
      <c r="BD17" s="70">
        <f t="shared" si="6"/>
        <v>40281954.647674419</v>
      </c>
      <c r="BE17" s="51"/>
      <c r="BF17" s="127">
        <v>14</v>
      </c>
      <c r="BG17" s="51"/>
      <c r="BH17" s="106" t="s">
        <v>2</v>
      </c>
      <c r="BI17" s="88">
        <v>11713</v>
      </c>
      <c r="BJ17" s="88">
        <v>38328580.572775662</v>
      </c>
      <c r="BK17" s="88">
        <v>11451735.209523847</v>
      </c>
      <c r="BL17" s="88">
        <v>-614545</v>
      </c>
      <c r="BN17" s="97">
        <f t="shared" si="7"/>
        <v>37714035.572775662</v>
      </c>
      <c r="BP17" s="88">
        <v>-30294.780300000013</v>
      </c>
      <c r="BR17" s="97">
        <f t="shared" si="8"/>
        <v>37683740.792475663</v>
      </c>
      <c r="BT17" s="110">
        <v>10</v>
      </c>
      <c r="BU17" s="53"/>
    </row>
    <row r="18" spans="1:73" x14ac:dyDescent="0.2">
      <c r="A18" s="6">
        <v>16</v>
      </c>
      <c r="B18" s="6" t="s">
        <v>3</v>
      </c>
      <c r="C18" s="7">
        <v>8149</v>
      </c>
      <c r="D18" s="7">
        <v>16473847.968960213</v>
      </c>
      <c r="E18" s="7">
        <v>4557367.0034512877</v>
      </c>
      <c r="F18" s="53">
        <v>-415361</v>
      </c>
      <c r="H18" s="37">
        <f t="shared" si="0"/>
        <v>16058486.968960213</v>
      </c>
      <c r="I18" s="134"/>
      <c r="J18" s="61">
        <v>3915228.9397262172</v>
      </c>
      <c r="K18" s="136"/>
      <c r="L18" s="61">
        <f t="shared" si="9"/>
        <v>19973715.908686429</v>
      </c>
      <c r="N18" s="67">
        <f t="shared" si="10"/>
        <v>1873477.9337722324</v>
      </c>
      <c r="O18" s="34">
        <f t="shared" si="11"/>
        <v>0.1035057072933934</v>
      </c>
      <c r="P18" s="61">
        <f t="shared" si="12"/>
        <v>229.90280203365228</v>
      </c>
      <c r="R18" s="50">
        <v>175428.67800000001</v>
      </c>
      <c r="S18" s="51">
        <v>1289912.74</v>
      </c>
      <c r="T18" s="52">
        <f t="shared" si="13"/>
        <v>1114484.0619999999</v>
      </c>
      <c r="V18" s="70">
        <f t="shared" si="14"/>
        <v>21088199.970686428</v>
      </c>
      <c r="W18" s="51"/>
      <c r="X18" s="6">
        <v>16</v>
      </c>
      <c r="Y18" s="6" t="s">
        <v>3</v>
      </c>
      <c r="Z18" s="7">
        <v>8149</v>
      </c>
      <c r="AA18" s="7">
        <v>16469063.360290825</v>
      </c>
      <c r="AB18" s="7">
        <v>4555119.6120466664</v>
      </c>
      <c r="AC18" s="53">
        <v>-415361</v>
      </c>
      <c r="AE18" s="37">
        <v>16053702.360290825</v>
      </c>
      <c r="AF18" s="134"/>
      <c r="AG18" s="136">
        <v>3915228.9397262172</v>
      </c>
      <c r="AI18" s="67">
        <v>1868693.3251028471</v>
      </c>
      <c r="AJ18" s="34">
        <v>0.10324136774846494</v>
      </c>
      <c r="AK18" s="61">
        <v>229.31566144347124</v>
      </c>
      <c r="AM18" s="6">
        <v>16</v>
      </c>
      <c r="AN18" s="6" t="s">
        <v>3</v>
      </c>
      <c r="AO18" s="7">
        <v>8149</v>
      </c>
      <c r="AP18" s="7">
        <v>20309677.660358105</v>
      </c>
      <c r="AQ18" s="7">
        <v>4694573.3193144249</v>
      </c>
      <c r="AR18" s="53">
        <v>-415361</v>
      </c>
      <c r="AT18" s="37">
        <f t="shared" si="1"/>
        <v>19894316.660358105</v>
      </c>
      <c r="AV18" s="67">
        <f t="shared" si="2"/>
        <v>1794078.685443908</v>
      </c>
      <c r="AW18" s="34">
        <f t="shared" si="3"/>
        <v>9.9119066165339331E-2</v>
      </c>
      <c r="AX18" s="61">
        <f t="shared" si="4"/>
        <v>220.15936746151772</v>
      </c>
      <c r="AZ18" s="50">
        <v>199470.33774000005</v>
      </c>
      <c r="BA18" s="51">
        <v>1219777.4177000001</v>
      </c>
      <c r="BB18" s="52">
        <f t="shared" si="5"/>
        <v>1020307.07996</v>
      </c>
      <c r="BD18" s="70">
        <f t="shared" si="6"/>
        <v>20914623.740318105</v>
      </c>
      <c r="BE18" s="51"/>
      <c r="BF18" s="127">
        <v>7</v>
      </c>
      <c r="BG18" s="51"/>
      <c r="BH18" s="106" t="s">
        <v>3</v>
      </c>
      <c r="BI18" s="88">
        <v>8248</v>
      </c>
      <c r="BJ18" s="88">
        <v>18515598.974914197</v>
      </c>
      <c r="BK18" s="88">
        <v>4392450.3205727264</v>
      </c>
      <c r="BL18" s="88">
        <v>-415361</v>
      </c>
      <c r="BN18" s="97">
        <f t="shared" si="7"/>
        <v>18100237.974914197</v>
      </c>
      <c r="BP18" s="88">
        <v>1020307.07996</v>
      </c>
      <c r="BR18" s="97">
        <f t="shared" si="8"/>
        <v>19120545.054874197</v>
      </c>
      <c r="BT18" s="110">
        <v>16</v>
      </c>
      <c r="BU18" s="53"/>
    </row>
    <row r="19" spans="1:73" x14ac:dyDescent="0.2">
      <c r="A19" s="6">
        <v>18</v>
      </c>
      <c r="B19" s="6" t="s">
        <v>4</v>
      </c>
      <c r="C19" s="7">
        <v>4958</v>
      </c>
      <c r="D19" s="7">
        <v>6252729.8493874613</v>
      </c>
      <c r="E19" s="7">
        <v>1473311.8129884747</v>
      </c>
      <c r="F19" s="53">
        <v>-272292</v>
      </c>
      <c r="H19" s="37">
        <f t="shared" si="0"/>
        <v>5980437.8493874613</v>
      </c>
      <c r="I19" s="134"/>
      <c r="J19" s="61">
        <v>2145086.6614129632</v>
      </c>
      <c r="K19" s="136"/>
      <c r="L19" s="61">
        <f t="shared" si="9"/>
        <v>8125524.510800425</v>
      </c>
      <c r="N19" s="67">
        <f t="shared" si="10"/>
        <v>770750.08642824739</v>
      </c>
      <c r="O19" s="34">
        <f t="shared" si="11"/>
        <v>0.10479588386479176</v>
      </c>
      <c r="P19" s="61">
        <f t="shared" si="12"/>
        <v>155.4558463953706</v>
      </c>
      <c r="R19" s="50">
        <v>338668.56000000006</v>
      </c>
      <c r="S19" s="51">
        <v>790840.17</v>
      </c>
      <c r="T19" s="52">
        <f t="shared" si="13"/>
        <v>452171.61</v>
      </c>
      <c r="V19" s="70">
        <f t="shared" si="14"/>
        <v>8577696.1208004244</v>
      </c>
      <c r="W19" s="51"/>
      <c r="X19" s="6">
        <v>18</v>
      </c>
      <c r="Y19" s="6" t="s">
        <v>4</v>
      </c>
      <c r="Z19" s="7">
        <v>4958</v>
      </c>
      <c r="AA19" s="7">
        <v>6268865.0754868342</v>
      </c>
      <c r="AB19" s="7">
        <v>1490987.9648855261</v>
      </c>
      <c r="AC19" s="53">
        <v>-272292</v>
      </c>
      <c r="AE19" s="37">
        <v>5996573.0754868342</v>
      </c>
      <c r="AF19" s="134"/>
      <c r="AG19" s="136">
        <v>2145086.6614129632</v>
      </c>
      <c r="AI19" s="67">
        <v>786885.3125276193</v>
      </c>
      <c r="AJ19" s="34">
        <v>0.10698972764141436</v>
      </c>
      <c r="AK19" s="61">
        <v>158.71022842428789</v>
      </c>
      <c r="AM19" s="6">
        <v>18</v>
      </c>
      <c r="AN19" s="6" t="s">
        <v>4</v>
      </c>
      <c r="AO19" s="7">
        <v>4958</v>
      </c>
      <c r="AP19" s="7">
        <v>8341034.4297060287</v>
      </c>
      <c r="AQ19" s="7">
        <v>1524453.9628567689</v>
      </c>
      <c r="AR19" s="53">
        <v>-272292</v>
      </c>
      <c r="AT19" s="37">
        <f t="shared" si="1"/>
        <v>8068742.4297060287</v>
      </c>
      <c r="AV19" s="67">
        <f t="shared" si="2"/>
        <v>713968.00533385109</v>
      </c>
      <c r="AW19" s="34">
        <f t="shared" si="3"/>
        <v>9.7075445708832489E-2</v>
      </c>
      <c r="AX19" s="61">
        <f t="shared" si="4"/>
        <v>144.00322818351171</v>
      </c>
      <c r="AZ19" s="50">
        <v>233368.81086000006</v>
      </c>
      <c r="BA19" s="51">
        <v>726084.70170000009</v>
      </c>
      <c r="BB19" s="52">
        <f t="shared" si="5"/>
        <v>492715.89084000001</v>
      </c>
      <c r="BD19" s="70">
        <f t="shared" si="6"/>
        <v>8561458.3205460291</v>
      </c>
      <c r="BE19" s="51"/>
      <c r="BF19" s="127">
        <v>1</v>
      </c>
      <c r="BG19" s="51"/>
      <c r="BH19" s="106" t="s">
        <v>4</v>
      </c>
      <c r="BI19" s="88">
        <v>4990</v>
      </c>
      <c r="BJ19" s="88">
        <v>7627066.4243721776</v>
      </c>
      <c r="BK19" s="88">
        <v>1427959.6221219948</v>
      </c>
      <c r="BL19" s="88">
        <v>-272292</v>
      </c>
      <c r="BN19" s="97">
        <f t="shared" si="7"/>
        <v>7354774.4243721776</v>
      </c>
      <c r="BP19" s="88">
        <v>492715.89084000001</v>
      </c>
      <c r="BR19" s="97">
        <f t="shared" si="8"/>
        <v>7847490.3152121771</v>
      </c>
      <c r="BT19" s="110">
        <v>18</v>
      </c>
      <c r="BU19" s="53"/>
    </row>
    <row r="20" spans="1:73" x14ac:dyDescent="0.2">
      <c r="A20" s="6">
        <v>19</v>
      </c>
      <c r="B20" s="6" t="s">
        <v>5</v>
      </c>
      <c r="C20" s="7">
        <v>3984</v>
      </c>
      <c r="D20" s="7">
        <v>5394725.5434971014</v>
      </c>
      <c r="E20" s="7">
        <v>1927382.8061910647</v>
      </c>
      <c r="F20" s="53">
        <v>-647579</v>
      </c>
      <c r="H20" s="37">
        <f t="shared" si="0"/>
        <v>4747146.5434971014</v>
      </c>
      <c r="I20" s="134"/>
      <c r="J20" s="61">
        <v>1766137.6048700497</v>
      </c>
      <c r="K20" s="136"/>
      <c r="L20" s="61">
        <f t="shared" si="9"/>
        <v>6513284.1483671516</v>
      </c>
      <c r="N20" s="67">
        <f t="shared" si="10"/>
        <v>694934.27158934623</v>
      </c>
      <c r="O20" s="34">
        <f t="shared" si="11"/>
        <v>0.11943837794336973</v>
      </c>
      <c r="P20" s="61">
        <f t="shared" si="12"/>
        <v>174.43129306961501</v>
      </c>
      <c r="R20" s="50">
        <v>204469.098</v>
      </c>
      <c r="S20" s="51">
        <v>117252.4</v>
      </c>
      <c r="T20" s="52">
        <f t="shared" si="13"/>
        <v>-87216.698000000004</v>
      </c>
      <c r="V20" s="70">
        <f t="shared" si="14"/>
        <v>6426067.4503671518</v>
      </c>
      <c r="W20" s="51"/>
      <c r="X20" s="6">
        <v>19</v>
      </c>
      <c r="Y20" s="6" t="s">
        <v>5</v>
      </c>
      <c r="Z20" s="7">
        <v>3984</v>
      </c>
      <c r="AA20" s="7">
        <v>5401836.3696145695</v>
      </c>
      <c r="AB20" s="7">
        <v>1935732.1420041434</v>
      </c>
      <c r="AC20" s="53">
        <v>-647579</v>
      </c>
      <c r="AE20" s="37">
        <v>4754257.3696145695</v>
      </c>
      <c r="AF20" s="134"/>
      <c r="AG20" s="136">
        <v>1766137.6048700497</v>
      </c>
      <c r="AI20" s="67">
        <v>702045.09770681337</v>
      </c>
      <c r="AJ20" s="34">
        <v>0.12066051588076808</v>
      </c>
      <c r="AK20" s="61">
        <v>176.21613898263388</v>
      </c>
      <c r="AM20" s="6">
        <v>19</v>
      </c>
      <c r="AN20" s="6" t="s">
        <v>5</v>
      </c>
      <c r="AO20" s="7">
        <v>3984</v>
      </c>
      <c r="AP20" s="7">
        <v>7047370.7172078984</v>
      </c>
      <c r="AQ20" s="7">
        <v>1904799.4596547466</v>
      </c>
      <c r="AR20" s="53">
        <v>-647579</v>
      </c>
      <c r="AT20" s="37">
        <f t="shared" si="1"/>
        <v>6399791.7172078984</v>
      </c>
      <c r="AV20" s="67">
        <f t="shared" si="2"/>
        <v>581441.840430093</v>
      </c>
      <c r="AW20" s="34">
        <f t="shared" si="3"/>
        <v>9.9932429768574652E-2</v>
      </c>
      <c r="AX20" s="61">
        <f t="shared" si="4"/>
        <v>145.94423705574624</v>
      </c>
      <c r="AZ20" s="50">
        <v>256733.41266</v>
      </c>
      <c r="BA20" s="51">
        <v>171736.42340000003</v>
      </c>
      <c r="BB20" s="52">
        <f t="shared" si="5"/>
        <v>-84996.989259999973</v>
      </c>
      <c r="BD20" s="70">
        <f t="shared" si="6"/>
        <v>6314794.7279478982</v>
      </c>
      <c r="BE20" s="51"/>
      <c r="BF20" s="127">
        <v>2</v>
      </c>
      <c r="BG20" s="51"/>
      <c r="BH20" s="106" t="s">
        <v>5</v>
      </c>
      <c r="BI20" s="88">
        <v>3991</v>
      </c>
      <c r="BJ20" s="88">
        <v>6465928.8767778054</v>
      </c>
      <c r="BK20" s="88">
        <v>1844391.4977599562</v>
      </c>
      <c r="BL20" s="88">
        <v>-647579</v>
      </c>
      <c r="BN20" s="97">
        <f t="shared" si="7"/>
        <v>5818349.8767778054</v>
      </c>
      <c r="BP20" s="88">
        <v>-84996.989259999973</v>
      </c>
      <c r="BR20" s="97">
        <f t="shared" si="8"/>
        <v>5733352.8875178052</v>
      </c>
      <c r="BT20" s="110">
        <v>19</v>
      </c>
      <c r="BU20" s="53"/>
    </row>
    <row r="21" spans="1:73" x14ac:dyDescent="0.2">
      <c r="A21" s="6">
        <v>20</v>
      </c>
      <c r="B21" s="6" t="s">
        <v>6</v>
      </c>
      <c r="C21" s="7">
        <v>16611</v>
      </c>
      <c r="D21" s="7">
        <v>28067343.785815671</v>
      </c>
      <c r="E21" s="7">
        <v>8743221.2489591725</v>
      </c>
      <c r="F21" s="53">
        <v>-2609429</v>
      </c>
      <c r="H21" s="37">
        <f t="shared" si="0"/>
        <v>25457914.785815671</v>
      </c>
      <c r="I21" s="134"/>
      <c r="J21" s="61">
        <v>7367314.3494875366</v>
      </c>
      <c r="K21" s="136"/>
      <c r="L21" s="61">
        <f t="shared" si="9"/>
        <v>32825229.135303207</v>
      </c>
      <c r="N21" s="67">
        <f t="shared" si="10"/>
        <v>3054808.0097356662</v>
      </c>
      <c r="O21" s="34">
        <f t="shared" si="11"/>
        <v>0.10261218666846889</v>
      </c>
      <c r="P21" s="61">
        <f t="shared" si="12"/>
        <v>183.90271565442575</v>
      </c>
      <c r="R21" s="50">
        <v>1156803.9979999999</v>
      </c>
      <c r="S21" s="51">
        <v>154132.37000000002</v>
      </c>
      <c r="T21" s="52">
        <f t="shared" si="13"/>
        <v>-1002671.6279999999</v>
      </c>
      <c r="V21" s="70">
        <f t="shared" si="14"/>
        <v>31822557.507303208</v>
      </c>
      <c r="W21" s="51"/>
      <c r="X21" s="6">
        <v>20</v>
      </c>
      <c r="Y21" s="6" t="s">
        <v>6</v>
      </c>
      <c r="Z21" s="7">
        <v>16611</v>
      </c>
      <c r="AA21" s="7">
        <v>28086178.535233982</v>
      </c>
      <c r="AB21" s="7">
        <v>8767222.7822752073</v>
      </c>
      <c r="AC21" s="53">
        <v>-2609429</v>
      </c>
      <c r="AE21" s="37">
        <v>25476749.535233982</v>
      </c>
      <c r="AF21" s="134"/>
      <c r="AG21" s="136">
        <v>7367314.3494875366</v>
      </c>
      <c r="AI21" s="67">
        <v>3073642.759153977</v>
      </c>
      <c r="AJ21" s="34">
        <v>0.10324485321150731</v>
      </c>
      <c r="AK21" s="61">
        <v>185.0365877523314</v>
      </c>
      <c r="AM21" s="6">
        <v>20</v>
      </c>
      <c r="AN21" s="6" t="s">
        <v>6</v>
      </c>
      <c r="AO21" s="7">
        <v>16611</v>
      </c>
      <c r="AP21" s="7">
        <v>34939713.487610243</v>
      </c>
      <c r="AQ21" s="7">
        <v>8631056.8192457426</v>
      </c>
      <c r="AR21" s="53">
        <v>-2609429</v>
      </c>
      <c r="AT21" s="37">
        <f t="shared" si="1"/>
        <v>32330284.487610243</v>
      </c>
      <c r="AV21" s="67">
        <f t="shared" si="2"/>
        <v>2559863.3620427027</v>
      </c>
      <c r="AW21" s="34">
        <f t="shared" si="3"/>
        <v>8.5986803856268987E-2</v>
      </c>
      <c r="AX21" s="61">
        <f t="shared" si="4"/>
        <v>154.10651749098204</v>
      </c>
      <c r="AZ21" s="50">
        <v>1112762.2613200003</v>
      </c>
      <c r="BA21" s="51">
        <v>190084.89599999998</v>
      </c>
      <c r="BB21" s="52">
        <f t="shared" si="5"/>
        <v>-922677.36532000033</v>
      </c>
      <c r="BD21" s="70">
        <f t="shared" si="6"/>
        <v>31407607.122290242</v>
      </c>
      <c r="BE21" s="51"/>
      <c r="BF21" s="127">
        <v>6</v>
      </c>
      <c r="BG21" s="51"/>
      <c r="BH21" s="106" t="s">
        <v>6</v>
      </c>
      <c r="BI21" s="88">
        <v>16769</v>
      </c>
      <c r="BJ21" s="88">
        <v>32379850.125567541</v>
      </c>
      <c r="BK21" s="88">
        <v>8616545.2413346637</v>
      </c>
      <c r="BL21" s="88">
        <v>-2609429</v>
      </c>
      <c r="BN21" s="97">
        <f t="shared" si="7"/>
        <v>29770421.125567541</v>
      </c>
      <c r="BP21" s="88">
        <v>-922677.36532000033</v>
      </c>
      <c r="BR21" s="97">
        <f t="shared" si="8"/>
        <v>28847743.76024754</v>
      </c>
      <c r="BT21" s="110">
        <v>20</v>
      </c>
      <c r="BU21" s="53"/>
    </row>
    <row r="22" spans="1:73" x14ac:dyDescent="0.2">
      <c r="A22" s="6">
        <v>46</v>
      </c>
      <c r="B22" s="6" t="s">
        <v>7</v>
      </c>
      <c r="C22" s="7">
        <v>1405</v>
      </c>
      <c r="D22" s="7">
        <v>4930822.1757788593</v>
      </c>
      <c r="E22" s="7">
        <v>1159148.8692975375</v>
      </c>
      <c r="F22" s="53">
        <v>-342720</v>
      </c>
      <c r="H22" s="37">
        <f t="shared" si="0"/>
        <v>4588102.1757788593</v>
      </c>
      <c r="I22" s="134"/>
      <c r="J22" s="61">
        <v>846891.25385035505</v>
      </c>
      <c r="K22" s="136"/>
      <c r="L22" s="61">
        <f t="shared" si="9"/>
        <v>5434993.4296292141</v>
      </c>
      <c r="N22" s="67">
        <f t="shared" si="10"/>
        <v>249737.90431074984</v>
      </c>
      <c r="O22" s="34">
        <f t="shared" si="11"/>
        <v>4.8163085327489551E-2</v>
      </c>
      <c r="P22" s="61">
        <f t="shared" si="12"/>
        <v>177.74939808594294</v>
      </c>
      <c r="R22" s="50">
        <v>42974.368000000002</v>
      </c>
      <c r="S22" s="51">
        <v>194966.2</v>
      </c>
      <c r="T22" s="52">
        <f t="shared" si="13"/>
        <v>151991.83199999999</v>
      </c>
      <c r="V22" s="70">
        <f t="shared" si="14"/>
        <v>5586985.2616292145</v>
      </c>
      <c r="W22" s="51"/>
      <c r="X22" s="6">
        <v>46</v>
      </c>
      <c r="Y22" s="6" t="s">
        <v>7</v>
      </c>
      <c r="Z22" s="7">
        <v>1405</v>
      </c>
      <c r="AA22" s="7">
        <v>4924778.2046510177</v>
      </c>
      <c r="AB22" s="7">
        <v>1153543.0771997704</v>
      </c>
      <c r="AC22" s="53">
        <v>-342720</v>
      </c>
      <c r="AE22" s="37">
        <v>4582058.2046510177</v>
      </c>
      <c r="AF22" s="134"/>
      <c r="AG22" s="136">
        <v>846891.25385035505</v>
      </c>
      <c r="AI22" s="67">
        <v>243693.93318290822</v>
      </c>
      <c r="AJ22" s="34">
        <v>4.6997478136420523E-2</v>
      </c>
      <c r="AK22" s="61">
        <v>173.44763927609125</v>
      </c>
      <c r="AM22" s="6">
        <v>46</v>
      </c>
      <c r="AN22" s="6" t="s">
        <v>7</v>
      </c>
      <c r="AO22" s="7">
        <v>1405</v>
      </c>
      <c r="AP22" s="7">
        <v>5749139.341343198</v>
      </c>
      <c r="AQ22" s="7">
        <v>1176413.6132273288</v>
      </c>
      <c r="AR22" s="53">
        <v>-342720</v>
      </c>
      <c r="AT22" s="37">
        <f t="shared" si="1"/>
        <v>5406419.341343198</v>
      </c>
      <c r="AV22" s="67">
        <f t="shared" si="2"/>
        <v>221163.81602473371</v>
      </c>
      <c r="AW22" s="34">
        <f t="shared" si="3"/>
        <v>4.2652443056053715E-2</v>
      </c>
      <c r="AX22" s="61">
        <f t="shared" si="4"/>
        <v>157.41196870087808</v>
      </c>
      <c r="AZ22" s="50">
        <v>48207.641680000001</v>
      </c>
      <c r="BA22" s="51">
        <v>179656.6274</v>
      </c>
      <c r="BB22" s="52">
        <f t="shared" si="5"/>
        <v>131448.98572</v>
      </c>
      <c r="BD22" s="70">
        <f t="shared" si="6"/>
        <v>5537868.3270631982</v>
      </c>
      <c r="BE22" s="51"/>
      <c r="BF22" s="127">
        <v>10</v>
      </c>
      <c r="BG22" s="51"/>
      <c r="BH22" s="106" t="s">
        <v>7</v>
      </c>
      <c r="BI22" s="88">
        <v>1416</v>
      </c>
      <c r="BJ22" s="88">
        <v>5527975.5253184643</v>
      </c>
      <c r="BK22" s="88">
        <v>1201237.5715425489</v>
      </c>
      <c r="BL22" s="88">
        <v>-342720</v>
      </c>
      <c r="BN22" s="97">
        <f t="shared" si="7"/>
        <v>5185255.5253184643</v>
      </c>
      <c r="BP22" s="88">
        <v>131448.98572</v>
      </c>
      <c r="BR22" s="97">
        <f t="shared" si="8"/>
        <v>5316704.5110384645</v>
      </c>
      <c r="BT22" s="110">
        <v>46</v>
      </c>
      <c r="BU22" s="53"/>
    </row>
    <row r="23" spans="1:73" x14ac:dyDescent="0.2">
      <c r="A23" s="6">
        <v>47</v>
      </c>
      <c r="B23" s="6" t="s">
        <v>8</v>
      </c>
      <c r="C23" s="7">
        <v>1852</v>
      </c>
      <c r="D23" s="7">
        <v>8114690.9127992839</v>
      </c>
      <c r="E23" s="7">
        <v>1618834.4118889919</v>
      </c>
      <c r="F23" s="53">
        <v>-2607</v>
      </c>
      <c r="H23" s="37">
        <f t="shared" si="0"/>
        <v>8112083.9127992839</v>
      </c>
      <c r="I23" s="134"/>
      <c r="J23" s="61">
        <v>1089910.899848606</v>
      </c>
      <c r="K23" s="136"/>
      <c r="L23" s="61">
        <f t="shared" si="9"/>
        <v>9201994.8126478903</v>
      </c>
      <c r="N23" s="67">
        <f t="shared" si="10"/>
        <v>482621.40788617916</v>
      </c>
      <c r="O23" s="34">
        <f t="shared" si="11"/>
        <v>5.5350469062675559E-2</v>
      </c>
      <c r="P23" s="61">
        <f t="shared" si="12"/>
        <v>260.59471268152225</v>
      </c>
      <c r="R23" s="50">
        <v>27268</v>
      </c>
      <c r="S23" s="51">
        <v>6817</v>
      </c>
      <c r="T23" s="52">
        <f t="shared" si="13"/>
        <v>-20451</v>
      </c>
      <c r="V23" s="70">
        <f t="shared" si="14"/>
        <v>9181543.8126478903</v>
      </c>
      <c r="W23" s="51"/>
      <c r="X23" s="6">
        <v>47</v>
      </c>
      <c r="Y23" s="6" t="s">
        <v>8</v>
      </c>
      <c r="Z23" s="7">
        <v>1852</v>
      </c>
      <c r="AA23" s="7">
        <v>8124582.4535663361</v>
      </c>
      <c r="AB23" s="7">
        <v>1629332.835392114</v>
      </c>
      <c r="AC23" s="53">
        <v>-2607</v>
      </c>
      <c r="AE23" s="37">
        <v>8121975.4535663361</v>
      </c>
      <c r="AF23" s="134"/>
      <c r="AG23" s="136">
        <v>1089910.899848606</v>
      </c>
      <c r="AI23" s="67">
        <v>492512.94865323044</v>
      </c>
      <c r="AJ23" s="34">
        <v>5.6484901585275117E-2</v>
      </c>
      <c r="AK23" s="61">
        <v>265.93571741535123</v>
      </c>
      <c r="AM23" s="6">
        <v>47</v>
      </c>
      <c r="AN23" s="6" t="s">
        <v>8</v>
      </c>
      <c r="AO23" s="7">
        <v>1852</v>
      </c>
      <c r="AP23" s="7">
        <v>9141749.3254218921</v>
      </c>
      <c r="AQ23" s="7">
        <v>1622542.8452659477</v>
      </c>
      <c r="AR23" s="53">
        <v>-2607</v>
      </c>
      <c r="AT23" s="37">
        <f t="shared" si="1"/>
        <v>9139142.3254218921</v>
      </c>
      <c r="AV23" s="67">
        <f t="shared" si="2"/>
        <v>419768.92066018097</v>
      </c>
      <c r="AW23" s="34">
        <f t="shared" si="3"/>
        <v>4.8142097049191881E-2</v>
      </c>
      <c r="AX23" s="61">
        <f t="shared" si="4"/>
        <v>226.65708458973054</v>
      </c>
      <c r="AZ23" s="50">
        <v>26400.68</v>
      </c>
      <c r="BA23" s="51">
        <v>6600.17</v>
      </c>
      <c r="BB23" s="52">
        <f t="shared" si="5"/>
        <v>-19800.510000000002</v>
      </c>
      <c r="BD23" s="70">
        <f t="shared" si="6"/>
        <v>9119341.8154218923</v>
      </c>
      <c r="BE23" s="51"/>
      <c r="BF23" s="127">
        <v>19</v>
      </c>
      <c r="BG23" s="51"/>
      <c r="BH23" s="106" t="s">
        <v>8</v>
      </c>
      <c r="BI23" s="88">
        <v>1893</v>
      </c>
      <c r="BJ23" s="88">
        <v>8721980.4047617111</v>
      </c>
      <c r="BK23" s="88">
        <v>1488222.0244775477</v>
      </c>
      <c r="BL23" s="88">
        <v>-2607</v>
      </c>
      <c r="BN23" s="97">
        <f t="shared" si="7"/>
        <v>8719373.4047617111</v>
      </c>
      <c r="BP23" s="88">
        <v>-19800.510000000002</v>
      </c>
      <c r="BR23" s="97">
        <f t="shared" si="8"/>
        <v>8699572.8947617114</v>
      </c>
      <c r="BT23" s="110">
        <v>47</v>
      </c>
      <c r="BU23" s="53"/>
    </row>
    <row r="24" spans="1:73" x14ac:dyDescent="0.2">
      <c r="A24" s="6">
        <v>49</v>
      </c>
      <c r="B24" s="6" t="s">
        <v>9</v>
      </c>
      <c r="C24" s="7">
        <v>283632</v>
      </c>
      <c r="D24" s="7">
        <v>51089041.554661632</v>
      </c>
      <c r="E24" s="7">
        <v>-168311130.18349805</v>
      </c>
      <c r="F24" s="53">
        <v>-17515597</v>
      </c>
      <c r="H24" s="37">
        <f t="shared" si="0"/>
        <v>33573444.554661632</v>
      </c>
      <c r="I24" s="134"/>
      <c r="J24" s="61">
        <v>78327738.067068428</v>
      </c>
      <c r="K24" s="136"/>
      <c r="L24" s="61">
        <f t="shared" si="9"/>
        <v>111901182.62173006</v>
      </c>
      <c r="N24" s="67">
        <f t="shared" si="10"/>
        <v>64679272.637707412</v>
      </c>
      <c r="O24" s="34">
        <f t="shared" si="11"/>
        <v>1.3696877711975521</v>
      </c>
      <c r="P24" s="61">
        <f t="shared" si="12"/>
        <v>228.0394054186672</v>
      </c>
      <c r="R24" s="50">
        <v>16770297.190000007</v>
      </c>
      <c r="S24" s="51">
        <v>2845211.2900000019</v>
      </c>
      <c r="T24" s="52">
        <f t="shared" si="13"/>
        <v>-13925085.900000006</v>
      </c>
      <c r="V24" s="70">
        <f t="shared" si="14"/>
        <v>97976096.721730053</v>
      </c>
      <c r="W24" s="51"/>
      <c r="X24" s="6">
        <v>49</v>
      </c>
      <c r="Y24" s="6" t="s">
        <v>9</v>
      </c>
      <c r="Z24" s="7">
        <v>283632</v>
      </c>
      <c r="AA24" s="7">
        <v>50956394.797601759</v>
      </c>
      <c r="AB24" s="7">
        <v>-168355291.31740645</v>
      </c>
      <c r="AC24" s="53">
        <v>-17515597</v>
      </c>
      <c r="AE24" s="37">
        <v>33440797.797601759</v>
      </c>
      <c r="AF24" s="134"/>
      <c r="AG24" s="136">
        <v>78327738.067068428</v>
      </c>
      <c r="AI24" s="67">
        <v>64546625.88064754</v>
      </c>
      <c r="AJ24" s="34">
        <v>1.3668787624745937</v>
      </c>
      <c r="AK24" s="61">
        <v>227.57173337510415</v>
      </c>
      <c r="AM24" s="6">
        <v>49</v>
      </c>
      <c r="AN24" s="6" t="s">
        <v>9</v>
      </c>
      <c r="AO24" s="7">
        <v>283632</v>
      </c>
      <c r="AP24" s="7">
        <v>122278833.38132915</v>
      </c>
      <c r="AQ24" s="7">
        <v>-169930049.42151776</v>
      </c>
      <c r="AR24" s="53">
        <v>-17515597</v>
      </c>
      <c r="AT24" s="37">
        <f t="shared" si="1"/>
        <v>104763236.38132915</v>
      </c>
      <c r="AV24" s="67">
        <f t="shared" si="2"/>
        <v>57541326.397306502</v>
      </c>
      <c r="AW24" s="34">
        <f t="shared" si="3"/>
        <v>1.2185302631082773</v>
      </c>
      <c r="AX24" s="61">
        <f t="shared" si="4"/>
        <v>202.87318214202384</v>
      </c>
      <c r="AZ24" s="50">
        <v>16650779.512667999</v>
      </c>
      <c r="BA24" s="51">
        <v>3000899.2939000009</v>
      </c>
      <c r="BB24" s="52">
        <f t="shared" si="5"/>
        <v>-13649880.218767997</v>
      </c>
      <c r="BD24" s="70">
        <f t="shared" si="6"/>
        <v>91113356.162561148</v>
      </c>
      <c r="BE24" s="51"/>
      <c r="BF24" s="127">
        <v>1</v>
      </c>
      <c r="BG24" s="51"/>
      <c r="BH24" s="106" t="s">
        <v>9</v>
      </c>
      <c r="BI24" s="88">
        <v>279044</v>
      </c>
      <c r="BJ24" s="88">
        <v>64737506.984022647</v>
      </c>
      <c r="BK24" s="88">
        <v>-171818904.52791807</v>
      </c>
      <c r="BL24" s="88">
        <v>-17515597</v>
      </c>
      <c r="BN24" s="97">
        <f t="shared" si="7"/>
        <v>47221909.984022647</v>
      </c>
      <c r="BP24" s="88">
        <v>-13649880.218767997</v>
      </c>
      <c r="BR24" s="97">
        <f t="shared" si="8"/>
        <v>33572029.765254647</v>
      </c>
      <c r="BT24" s="110">
        <v>49</v>
      </c>
      <c r="BU24" s="53"/>
    </row>
    <row r="25" spans="1:73" x14ac:dyDescent="0.2">
      <c r="A25" s="6">
        <v>50</v>
      </c>
      <c r="B25" s="6" t="s">
        <v>10</v>
      </c>
      <c r="C25" s="7">
        <v>11748</v>
      </c>
      <c r="D25" s="7">
        <v>21334483.930635769</v>
      </c>
      <c r="E25" s="7">
        <v>4798266.8280817373</v>
      </c>
      <c r="F25" s="53">
        <v>-1189616</v>
      </c>
      <c r="H25" s="37">
        <f t="shared" si="0"/>
        <v>20144867.930635769</v>
      </c>
      <c r="I25" s="134"/>
      <c r="J25" s="61">
        <v>5588368.5430811774</v>
      </c>
      <c r="K25" s="136"/>
      <c r="L25" s="61">
        <f t="shared" si="9"/>
        <v>25733236.473716944</v>
      </c>
      <c r="N25" s="67">
        <f t="shared" si="10"/>
        <v>3014596.5266318768</v>
      </c>
      <c r="O25" s="34">
        <f t="shared" si="11"/>
        <v>0.1326926494567148</v>
      </c>
      <c r="P25" s="61">
        <f t="shared" si="12"/>
        <v>256.60508398296537</v>
      </c>
      <c r="R25" s="50">
        <v>160949.37000000002</v>
      </c>
      <c r="S25" s="51">
        <v>388773.51</v>
      </c>
      <c r="T25" s="52">
        <f t="shared" si="13"/>
        <v>227824.13999999998</v>
      </c>
      <c r="V25" s="70">
        <f t="shared" si="14"/>
        <v>25961060.613716945</v>
      </c>
      <c r="W25" s="51"/>
      <c r="X25" s="6">
        <v>50</v>
      </c>
      <c r="Y25" s="6" t="s">
        <v>10</v>
      </c>
      <c r="Z25" s="7">
        <v>11748</v>
      </c>
      <c r="AA25" s="7">
        <v>21358666.299822584</v>
      </c>
      <c r="AB25" s="7">
        <v>4826121.6541450759</v>
      </c>
      <c r="AC25" s="53">
        <v>-1189616</v>
      </c>
      <c r="AE25" s="37">
        <v>20169050.299822584</v>
      </c>
      <c r="AF25" s="134"/>
      <c r="AG25" s="136">
        <v>5588368.5430811774</v>
      </c>
      <c r="AI25" s="67">
        <v>3038778.8958186954</v>
      </c>
      <c r="AJ25" s="34">
        <v>0.13375707801595704</v>
      </c>
      <c r="AK25" s="61">
        <v>258.66350832641263</v>
      </c>
      <c r="AM25" s="6">
        <v>50</v>
      </c>
      <c r="AN25" s="6" t="s">
        <v>10</v>
      </c>
      <c r="AO25" s="7">
        <v>11748</v>
      </c>
      <c r="AP25" s="7">
        <v>26584890.306456849</v>
      </c>
      <c r="AQ25" s="7">
        <v>4733143.5758683365</v>
      </c>
      <c r="AR25" s="53">
        <v>-1189616</v>
      </c>
      <c r="AT25" s="37">
        <f t="shared" si="1"/>
        <v>25395274.306456849</v>
      </c>
      <c r="AV25" s="67">
        <f t="shared" si="2"/>
        <v>2676634.3593717813</v>
      </c>
      <c r="AW25" s="34">
        <f t="shared" si="3"/>
        <v>0.11781666356815558</v>
      </c>
      <c r="AX25" s="61">
        <f t="shared" si="4"/>
        <v>227.8374497252112</v>
      </c>
      <c r="AZ25" s="50">
        <v>189451.27968000001</v>
      </c>
      <c r="BA25" s="51">
        <v>380433.79879999999</v>
      </c>
      <c r="BB25" s="52">
        <f t="shared" si="5"/>
        <v>190982.51911999998</v>
      </c>
      <c r="BD25" s="70">
        <f t="shared" si="6"/>
        <v>25586256.825576849</v>
      </c>
      <c r="BE25" s="51"/>
      <c r="BF25" s="127">
        <v>4</v>
      </c>
      <c r="BG25" s="51"/>
      <c r="BH25" s="106" t="s">
        <v>10</v>
      </c>
      <c r="BI25" s="88">
        <v>11910</v>
      </c>
      <c r="BJ25" s="88">
        <v>23908255.947085068</v>
      </c>
      <c r="BK25" s="88">
        <v>4124389.7294870839</v>
      </c>
      <c r="BL25" s="88">
        <v>-1189616</v>
      </c>
      <c r="BN25" s="97">
        <f t="shared" si="7"/>
        <v>22718639.947085068</v>
      </c>
      <c r="BP25" s="88">
        <v>190982.51911999998</v>
      </c>
      <c r="BR25" s="97">
        <f t="shared" si="8"/>
        <v>22909622.466205068</v>
      </c>
      <c r="BT25" s="110">
        <v>50</v>
      </c>
      <c r="BU25" s="53"/>
    </row>
    <row r="26" spans="1:73" x14ac:dyDescent="0.2">
      <c r="A26" s="6">
        <v>51</v>
      </c>
      <c r="B26" s="6" t="s">
        <v>11</v>
      </c>
      <c r="C26" s="7">
        <v>9454</v>
      </c>
      <c r="D26" s="7">
        <v>7392601.5827612597</v>
      </c>
      <c r="E26" s="7">
        <v>-2755512.2135596336</v>
      </c>
      <c r="F26" s="53">
        <v>-998197</v>
      </c>
      <c r="H26" s="37">
        <f t="shared" si="0"/>
        <v>6394404.5827612597</v>
      </c>
      <c r="I26" s="134"/>
      <c r="J26" s="61">
        <v>4951311.0965518169</v>
      </c>
      <c r="K26" s="136"/>
      <c r="L26" s="61">
        <f t="shared" si="9"/>
        <v>11345715.679313077</v>
      </c>
      <c r="N26" s="67">
        <f t="shared" si="10"/>
        <v>637358.3106436599</v>
      </c>
      <c r="O26" s="34">
        <f t="shared" si="11"/>
        <v>5.9519708644431971E-2</v>
      </c>
      <c r="P26" s="61">
        <f t="shared" si="12"/>
        <v>67.416787671214294</v>
      </c>
      <c r="R26" s="50">
        <v>401439.49600000004</v>
      </c>
      <c r="S26" s="51">
        <v>225165.51</v>
      </c>
      <c r="T26" s="52">
        <f t="shared" si="13"/>
        <v>-176273.98600000003</v>
      </c>
      <c r="V26" s="70">
        <f t="shared" si="14"/>
        <v>11169441.693313077</v>
      </c>
      <c r="W26" s="51"/>
      <c r="X26" s="6">
        <v>51</v>
      </c>
      <c r="Y26" s="6" t="s">
        <v>11</v>
      </c>
      <c r="Z26" s="7">
        <v>9454</v>
      </c>
      <c r="AA26" s="7">
        <v>7394767.6820476577</v>
      </c>
      <c r="AB26" s="7">
        <v>-2750397.5754625057</v>
      </c>
      <c r="AC26" s="53">
        <v>-998197</v>
      </c>
      <c r="AE26" s="37">
        <v>6396570.6820476577</v>
      </c>
      <c r="AF26" s="134"/>
      <c r="AG26" s="136">
        <v>4951311.0965518169</v>
      </c>
      <c r="AI26" s="67">
        <v>639524.40993005782</v>
      </c>
      <c r="AJ26" s="34">
        <v>5.9721989835825107E-2</v>
      </c>
      <c r="AK26" s="61">
        <v>67.645907544960636</v>
      </c>
      <c r="AM26" s="6">
        <v>51</v>
      </c>
      <c r="AN26" s="6" t="s">
        <v>11</v>
      </c>
      <c r="AO26" s="7">
        <v>9454</v>
      </c>
      <c r="AP26" s="7">
        <v>11473819.917425239</v>
      </c>
      <c r="AQ26" s="7">
        <v>-3369398.8333639377</v>
      </c>
      <c r="AR26" s="53">
        <v>-998197</v>
      </c>
      <c r="AT26" s="37">
        <f t="shared" si="1"/>
        <v>10475622.917425239</v>
      </c>
      <c r="AV26" s="67">
        <f t="shared" si="2"/>
        <v>-232734.4512441773</v>
      </c>
      <c r="AW26" s="34">
        <f t="shared" si="3"/>
        <v>-2.1733907753687162E-2</v>
      </c>
      <c r="AX26" s="61">
        <f t="shared" si="4"/>
        <v>-24.617564125679849</v>
      </c>
      <c r="AZ26" s="50">
        <v>352237.87255999999</v>
      </c>
      <c r="BA26" s="51">
        <v>237738.12340000007</v>
      </c>
      <c r="BB26" s="52">
        <f t="shared" si="5"/>
        <v>-114499.74915999992</v>
      </c>
      <c r="BD26" s="70">
        <f t="shared" si="6"/>
        <v>10361123.16826524</v>
      </c>
      <c r="BE26" s="51"/>
      <c r="BF26" s="127">
        <v>4</v>
      </c>
      <c r="BG26" s="51"/>
      <c r="BH26" s="106" t="s">
        <v>11</v>
      </c>
      <c r="BI26" s="88">
        <v>9521</v>
      </c>
      <c r="BJ26" s="88">
        <v>11706554.368669417</v>
      </c>
      <c r="BK26" s="88">
        <v>-2708116.024128031</v>
      </c>
      <c r="BL26" s="88">
        <v>-998197</v>
      </c>
      <c r="BN26" s="97">
        <f t="shared" si="7"/>
        <v>10708357.368669417</v>
      </c>
      <c r="BP26" s="88">
        <v>-114499.74915999992</v>
      </c>
      <c r="BR26" s="97">
        <f t="shared" si="8"/>
        <v>10593857.619509418</v>
      </c>
      <c r="BT26" s="110">
        <v>51</v>
      </c>
      <c r="BU26" s="53"/>
    </row>
    <row r="27" spans="1:73" x14ac:dyDescent="0.2">
      <c r="A27" s="6">
        <v>52</v>
      </c>
      <c r="B27" s="6" t="s">
        <v>12</v>
      </c>
      <c r="C27" s="7">
        <v>2473</v>
      </c>
      <c r="D27" s="7">
        <v>7796821.1909794174</v>
      </c>
      <c r="E27" s="7">
        <v>2126871.2965715751</v>
      </c>
      <c r="F27" s="53">
        <v>161584</v>
      </c>
      <c r="H27" s="37">
        <f t="shared" si="0"/>
        <v>7958405.1909794174</v>
      </c>
      <c r="I27" s="134"/>
      <c r="J27" s="61">
        <v>1519218.6137365131</v>
      </c>
      <c r="K27" s="136"/>
      <c r="L27" s="61">
        <f t="shared" si="9"/>
        <v>9477623.8047159314</v>
      </c>
      <c r="N27" s="67">
        <f t="shared" si="10"/>
        <v>791792.67764095217</v>
      </c>
      <c r="O27" s="34">
        <f t="shared" si="11"/>
        <v>9.1159114891472048E-2</v>
      </c>
      <c r="P27" s="61">
        <f t="shared" si="12"/>
        <v>320.17496063119779</v>
      </c>
      <c r="R27" s="50">
        <v>42265.4</v>
      </c>
      <c r="S27" s="51">
        <v>21950.739999999998</v>
      </c>
      <c r="T27" s="52">
        <f t="shared" si="13"/>
        <v>-20314.660000000003</v>
      </c>
      <c r="V27" s="70">
        <f t="shared" si="14"/>
        <v>9457309.1447159313</v>
      </c>
      <c r="W27" s="51"/>
      <c r="X27" s="6">
        <v>52</v>
      </c>
      <c r="Y27" s="6" t="s">
        <v>12</v>
      </c>
      <c r="Z27" s="7">
        <v>2473</v>
      </c>
      <c r="AA27" s="7">
        <v>7801420.1641269252</v>
      </c>
      <c r="AB27" s="7">
        <v>2132241.4785474217</v>
      </c>
      <c r="AC27" s="53">
        <v>161584</v>
      </c>
      <c r="AE27" s="37">
        <v>7963004.1641269252</v>
      </c>
      <c r="AF27" s="134"/>
      <c r="AG27" s="136">
        <v>1519218.6137365131</v>
      </c>
      <c r="AI27" s="67">
        <v>796391.65078845993</v>
      </c>
      <c r="AJ27" s="34">
        <v>9.1688594808848306E-2</v>
      </c>
      <c r="AK27" s="61">
        <v>322.0346343665426</v>
      </c>
      <c r="AM27" s="6">
        <v>52</v>
      </c>
      <c r="AN27" s="6" t="s">
        <v>12</v>
      </c>
      <c r="AO27" s="7">
        <v>2473</v>
      </c>
      <c r="AP27" s="7">
        <v>9326310.1885478925</v>
      </c>
      <c r="AQ27" s="7">
        <v>2214523.1141276658</v>
      </c>
      <c r="AR27" s="53">
        <v>161584</v>
      </c>
      <c r="AT27" s="37">
        <f t="shared" si="1"/>
        <v>9487894.1885478925</v>
      </c>
      <c r="AV27" s="67">
        <f t="shared" si="2"/>
        <v>802063.06147291325</v>
      </c>
      <c r="AW27" s="34">
        <f t="shared" si="3"/>
        <v>9.2341544492244132E-2</v>
      </c>
      <c r="AX27" s="61">
        <f t="shared" si="4"/>
        <v>324.32796662875586</v>
      </c>
      <c r="AZ27" s="50">
        <v>17226.4437</v>
      </c>
      <c r="BA27" s="51">
        <v>48973.261400000003</v>
      </c>
      <c r="BB27" s="52">
        <f t="shared" si="5"/>
        <v>31746.817700000003</v>
      </c>
      <c r="BD27" s="70">
        <f t="shared" si="6"/>
        <v>9519641.006247893</v>
      </c>
      <c r="BE27" s="51"/>
      <c r="BF27" s="127">
        <v>14</v>
      </c>
      <c r="BG27" s="51"/>
      <c r="BH27" s="106" t="s">
        <v>12</v>
      </c>
      <c r="BI27" s="88">
        <v>2499</v>
      </c>
      <c r="BJ27" s="88">
        <v>8524247.1270749792</v>
      </c>
      <c r="BK27" s="88">
        <v>2043900.1087721554</v>
      </c>
      <c r="BL27" s="88">
        <v>161584</v>
      </c>
      <c r="BN27" s="97">
        <f t="shared" si="7"/>
        <v>8685831.1270749792</v>
      </c>
      <c r="BP27" s="88">
        <v>31746.817700000003</v>
      </c>
      <c r="BR27" s="97">
        <f t="shared" si="8"/>
        <v>8717577.9447749797</v>
      </c>
      <c r="BT27" s="110">
        <v>52</v>
      </c>
      <c r="BU27" s="53"/>
    </row>
    <row r="28" spans="1:73" x14ac:dyDescent="0.2">
      <c r="A28" s="6">
        <v>61</v>
      </c>
      <c r="B28" s="6" t="s">
        <v>13</v>
      </c>
      <c r="C28" s="7">
        <v>17028</v>
      </c>
      <c r="D28" s="7">
        <v>35631200.541870713</v>
      </c>
      <c r="E28" s="7">
        <v>8993241.2395026945</v>
      </c>
      <c r="F28" s="53">
        <v>843754</v>
      </c>
      <c r="H28" s="37">
        <f t="shared" si="0"/>
        <v>36474954.541870713</v>
      </c>
      <c r="I28" s="134"/>
      <c r="J28" s="61">
        <v>8292147.7537246654</v>
      </c>
      <c r="K28" s="136"/>
      <c r="L28" s="61">
        <f t="shared" si="9"/>
        <v>44767102.295595378</v>
      </c>
      <c r="N28" s="67">
        <f t="shared" si="10"/>
        <v>4508524.4869882241</v>
      </c>
      <c r="O28" s="34">
        <f t="shared" si="11"/>
        <v>0.11198916435702595</v>
      </c>
      <c r="P28" s="61">
        <f t="shared" si="12"/>
        <v>264.77122897511299</v>
      </c>
      <c r="R28" s="50">
        <v>332983.18199999997</v>
      </c>
      <c r="S28" s="51">
        <v>672360.71</v>
      </c>
      <c r="T28" s="52">
        <f t="shared" si="13"/>
        <v>339377.52799999999</v>
      </c>
      <c r="V28" s="70">
        <f t="shared" si="14"/>
        <v>45106479.823595375</v>
      </c>
      <c r="W28" s="51"/>
      <c r="X28" s="6">
        <v>61</v>
      </c>
      <c r="Y28" s="6" t="s">
        <v>13</v>
      </c>
      <c r="Z28" s="7">
        <v>17028</v>
      </c>
      <c r="AA28" s="7">
        <v>35625986.966865838</v>
      </c>
      <c r="AB28" s="7">
        <v>8993363.0670215283</v>
      </c>
      <c r="AC28" s="53">
        <v>843754</v>
      </c>
      <c r="AE28" s="37">
        <v>36469740.966865838</v>
      </c>
      <c r="AF28" s="134"/>
      <c r="AG28" s="136">
        <v>8292147.7537246654</v>
      </c>
      <c r="AI28" s="67">
        <v>4503310.9119833484</v>
      </c>
      <c r="AJ28" s="34">
        <v>0.11185966214187912</v>
      </c>
      <c r="AK28" s="61">
        <v>264.46505238333032</v>
      </c>
      <c r="AM28" s="6">
        <v>61</v>
      </c>
      <c r="AN28" s="6" t="s">
        <v>13</v>
      </c>
      <c r="AO28" s="7">
        <v>17028</v>
      </c>
      <c r="AP28" s="7">
        <v>43489057.909423172</v>
      </c>
      <c r="AQ28" s="7">
        <v>9020241.224738393</v>
      </c>
      <c r="AR28" s="53">
        <v>843754</v>
      </c>
      <c r="AT28" s="37">
        <f t="shared" si="1"/>
        <v>44332811.909423172</v>
      </c>
      <c r="AV28" s="67">
        <f t="shared" si="2"/>
        <v>4074234.1008160189</v>
      </c>
      <c r="AW28" s="34">
        <f t="shared" si="3"/>
        <v>0.10120164006253</v>
      </c>
      <c r="AX28" s="61">
        <f t="shared" si="4"/>
        <v>239.26674305943263</v>
      </c>
      <c r="AZ28" s="50">
        <v>337713.538458</v>
      </c>
      <c r="BA28" s="51">
        <v>579494.92599999998</v>
      </c>
      <c r="BB28" s="52">
        <f t="shared" si="5"/>
        <v>241781.38754199998</v>
      </c>
      <c r="BD28" s="70">
        <f t="shared" si="6"/>
        <v>44574593.296965174</v>
      </c>
      <c r="BE28" s="51"/>
      <c r="BF28" s="127">
        <v>5</v>
      </c>
      <c r="BG28" s="51"/>
      <c r="BH28" s="106" t="s">
        <v>13</v>
      </c>
      <c r="BI28" s="88">
        <v>17185</v>
      </c>
      <c r="BJ28" s="88">
        <v>39414823.808607154</v>
      </c>
      <c r="BK28" s="88">
        <v>8528618.0117161795</v>
      </c>
      <c r="BL28" s="88">
        <v>843754</v>
      </c>
      <c r="BN28" s="97">
        <f t="shared" si="7"/>
        <v>40258577.808607154</v>
      </c>
      <c r="BP28" s="88">
        <v>241781.38754199998</v>
      </c>
      <c r="BR28" s="97">
        <f t="shared" si="8"/>
        <v>40500359.196149155</v>
      </c>
      <c r="BT28" s="110">
        <v>61</v>
      </c>
      <c r="BU28" s="53"/>
    </row>
    <row r="29" spans="1:73" x14ac:dyDescent="0.2">
      <c r="A29" s="6">
        <v>69</v>
      </c>
      <c r="B29" s="6" t="s">
        <v>14</v>
      </c>
      <c r="C29" s="7">
        <v>7147</v>
      </c>
      <c r="D29" s="7">
        <v>20659087.386710748</v>
      </c>
      <c r="E29" s="7">
        <v>6723393.4280778235</v>
      </c>
      <c r="F29" s="53">
        <v>497885</v>
      </c>
      <c r="H29" s="37">
        <f t="shared" si="0"/>
        <v>21156972.386710748</v>
      </c>
      <c r="I29" s="134"/>
      <c r="J29" s="61">
        <v>3737173.7626251257</v>
      </c>
      <c r="K29" s="136"/>
      <c r="L29" s="61">
        <f t="shared" si="9"/>
        <v>24894146.149335872</v>
      </c>
      <c r="N29" s="67">
        <f t="shared" si="10"/>
        <v>1861345.5262163319</v>
      </c>
      <c r="O29" s="34">
        <f t="shared" si="11"/>
        <v>8.0812818062080419E-2</v>
      </c>
      <c r="P29" s="61">
        <f t="shared" si="12"/>
        <v>260.43732002467215</v>
      </c>
      <c r="R29" s="50">
        <v>67106.547999999995</v>
      </c>
      <c r="S29" s="51">
        <v>353188.77000000008</v>
      </c>
      <c r="T29" s="52">
        <f t="shared" si="13"/>
        <v>286082.22200000007</v>
      </c>
      <c r="V29" s="70">
        <f t="shared" si="14"/>
        <v>25180228.371335872</v>
      </c>
      <c r="W29" s="51"/>
      <c r="X29" s="6">
        <v>69</v>
      </c>
      <c r="Y29" s="6" t="s">
        <v>14</v>
      </c>
      <c r="Z29" s="7">
        <v>7147</v>
      </c>
      <c r="AA29" s="7">
        <v>20663422.862910107</v>
      </c>
      <c r="AB29" s="7">
        <v>6729966.3195148837</v>
      </c>
      <c r="AC29" s="53">
        <v>497885</v>
      </c>
      <c r="AE29" s="37">
        <v>21161307.862910107</v>
      </c>
      <c r="AF29" s="134"/>
      <c r="AG29" s="136">
        <v>3737173.7626251257</v>
      </c>
      <c r="AI29" s="67">
        <v>1865681.0024156906</v>
      </c>
      <c r="AJ29" s="34">
        <v>8.1001048589070992E-2</v>
      </c>
      <c r="AK29" s="61">
        <v>261.04393485598024</v>
      </c>
      <c r="AM29" s="6">
        <v>69</v>
      </c>
      <c r="AN29" s="6" t="s">
        <v>14</v>
      </c>
      <c r="AO29" s="7">
        <v>7147</v>
      </c>
      <c r="AP29" s="7">
        <v>24255530.577306971</v>
      </c>
      <c r="AQ29" s="7">
        <v>6788498.2528843079</v>
      </c>
      <c r="AR29" s="53">
        <v>497885</v>
      </c>
      <c r="AT29" s="37">
        <f t="shared" si="1"/>
        <v>24753415.577306971</v>
      </c>
      <c r="AV29" s="67">
        <f t="shared" si="2"/>
        <v>1720614.9541874304</v>
      </c>
      <c r="AW29" s="34">
        <f t="shared" si="3"/>
        <v>7.4702811105842495E-2</v>
      </c>
      <c r="AX29" s="61">
        <f t="shared" si="4"/>
        <v>240.7464606390696</v>
      </c>
      <c r="AZ29" s="50">
        <v>77776.403279999999</v>
      </c>
      <c r="BA29" s="51">
        <v>287833.41370000003</v>
      </c>
      <c r="BB29" s="52">
        <f t="shared" si="5"/>
        <v>210057.01042000004</v>
      </c>
      <c r="BD29" s="70">
        <f t="shared" si="6"/>
        <v>24963472.587726969</v>
      </c>
      <c r="BE29" s="51"/>
      <c r="BF29" s="127">
        <v>17</v>
      </c>
      <c r="BG29" s="51"/>
      <c r="BH29" s="106" t="s">
        <v>14</v>
      </c>
      <c r="BI29" s="88">
        <v>7251</v>
      </c>
      <c r="BJ29" s="88">
        <v>22534915.623119541</v>
      </c>
      <c r="BK29" s="88">
        <v>6461492.2918444481</v>
      </c>
      <c r="BL29" s="88">
        <v>497885</v>
      </c>
      <c r="BN29" s="97">
        <f t="shared" si="7"/>
        <v>23032800.623119541</v>
      </c>
      <c r="BP29" s="88">
        <v>210057.01042000004</v>
      </c>
      <c r="BR29" s="97">
        <f t="shared" si="8"/>
        <v>23242857.633539539</v>
      </c>
      <c r="BT29" s="110">
        <v>69</v>
      </c>
      <c r="BU29" s="53"/>
    </row>
    <row r="30" spans="1:73" x14ac:dyDescent="0.2">
      <c r="A30" s="6">
        <v>71</v>
      </c>
      <c r="B30" s="6" t="s">
        <v>15</v>
      </c>
      <c r="C30" s="7">
        <v>6854</v>
      </c>
      <c r="D30" s="7">
        <v>21557027.398974027</v>
      </c>
      <c r="E30" s="7">
        <v>7020638.1945113437</v>
      </c>
      <c r="F30" s="53">
        <v>117744</v>
      </c>
      <c r="H30" s="37">
        <f t="shared" si="0"/>
        <v>21674771.398974027</v>
      </c>
      <c r="I30" s="134"/>
      <c r="J30" s="61">
        <v>3711879.9579852838</v>
      </c>
      <c r="K30" s="136"/>
      <c r="L30" s="61">
        <f t="shared" si="9"/>
        <v>25386651.356959313</v>
      </c>
      <c r="N30" s="67">
        <f t="shared" si="10"/>
        <v>1128538.3162506372</v>
      </c>
      <c r="O30" s="34">
        <f t="shared" si="11"/>
        <v>4.6522098168014309E-2</v>
      </c>
      <c r="P30" s="61">
        <f t="shared" si="12"/>
        <v>164.65397085652717</v>
      </c>
      <c r="R30" s="50">
        <v>155427.60000000003</v>
      </c>
      <c r="S30" s="51">
        <v>201783.2</v>
      </c>
      <c r="T30" s="52">
        <f t="shared" si="13"/>
        <v>46355.599999999977</v>
      </c>
      <c r="V30" s="70">
        <f t="shared" si="14"/>
        <v>25433006.956959315</v>
      </c>
      <c r="W30" s="51"/>
      <c r="X30" s="6">
        <v>71</v>
      </c>
      <c r="Y30" s="6" t="s">
        <v>15</v>
      </c>
      <c r="Z30" s="7">
        <v>6854</v>
      </c>
      <c r="AA30" s="7">
        <v>21574966.350682668</v>
      </c>
      <c r="AB30" s="7">
        <v>7040723.8930425569</v>
      </c>
      <c r="AC30" s="53">
        <v>117744</v>
      </c>
      <c r="AE30" s="37">
        <v>21692710.350682668</v>
      </c>
      <c r="AF30" s="134"/>
      <c r="AG30" s="136">
        <v>3711879.9579852838</v>
      </c>
      <c r="AI30" s="67">
        <v>1146477.2679592744</v>
      </c>
      <c r="AJ30" s="34">
        <v>4.7261601346952134E-2</v>
      </c>
      <c r="AK30" s="61">
        <v>167.27126757503274</v>
      </c>
      <c r="AM30" s="6">
        <v>71</v>
      </c>
      <c r="AN30" s="6" t="s">
        <v>15</v>
      </c>
      <c r="AO30" s="7">
        <v>6854</v>
      </c>
      <c r="AP30" s="7">
        <v>25247414.231824692</v>
      </c>
      <c r="AQ30" s="7">
        <v>7205796.7131218053</v>
      </c>
      <c r="AR30" s="53">
        <v>117744</v>
      </c>
      <c r="AT30" s="37">
        <f t="shared" si="1"/>
        <v>25365158.231824692</v>
      </c>
      <c r="AV30" s="67">
        <f t="shared" si="2"/>
        <v>1107045.1911160164</v>
      </c>
      <c r="AW30" s="34">
        <f t="shared" si="3"/>
        <v>4.5636080154224358E-2</v>
      </c>
      <c r="AX30" s="61">
        <f t="shared" si="4"/>
        <v>161.51811950919409</v>
      </c>
      <c r="AZ30" s="50">
        <v>105668.72169999999</v>
      </c>
      <c r="BA30" s="51">
        <v>249486.42600000001</v>
      </c>
      <c r="BB30" s="52">
        <f t="shared" si="5"/>
        <v>143817.70430000001</v>
      </c>
      <c r="BD30" s="70">
        <f t="shared" si="6"/>
        <v>25508975.936124694</v>
      </c>
      <c r="BE30" s="51"/>
      <c r="BF30" s="127">
        <v>17</v>
      </c>
      <c r="BG30" s="51"/>
      <c r="BH30" s="106" t="s">
        <v>15</v>
      </c>
      <c r="BI30" s="88">
        <v>6970</v>
      </c>
      <c r="BJ30" s="88">
        <v>24140369.040708676</v>
      </c>
      <c r="BK30" s="88">
        <v>7255676.6575755579</v>
      </c>
      <c r="BL30" s="88">
        <v>117744</v>
      </c>
      <c r="BN30" s="97">
        <f t="shared" si="7"/>
        <v>24258113.040708676</v>
      </c>
      <c r="BP30" s="88">
        <v>143817.70430000001</v>
      </c>
      <c r="BR30" s="97">
        <f t="shared" si="8"/>
        <v>24401930.745008677</v>
      </c>
      <c r="BT30" s="110">
        <v>71</v>
      </c>
      <c r="BU30" s="53"/>
    </row>
    <row r="31" spans="1:73" x14ac:dyDescent="0.2">
      <c r="A31" s="6">
        <v>72</v>
      </c>
      <c r="B31" s="6" t="s">
        <v>16</v>
      </c>
      <c r="C31" s="6">
        <v>974</v>
      </c>
      <c r="D31" s="7">
        <v>3478958.4827464819</v>
      </c>
      <c r="E31" s="7">
        <v>452719.61053795507</v>
      </c>
      <c r="F31" s="53">
        <v>-170635</v>
      </c>
      <c r="H31" s="37">
        <f t="shared" si="0"/>
        <v>3308323.4827464819</v>
      </c>
      <c r="I31" s="134"/>
      <c r="J31" s="61">
        <v>468218.79919890058</v>
      </c>
      <c r="K31" s="136"/>
      <c r="L31" s="61">
        <f t="shared" si="9"/>
        <v>3776542.2819453822</v>
      </c>
      <c r="N31" s="67">
        <f t="shared" si="10"/>
        <v>392723.60055657849</v>
      </c>
      <c r="O31" s="34">
        <f t="shared" si="11"/>
        <v>0.11605929204084744</v>
      </c>
      <c r="P31" s="61">
        <f t="shared" si="12"/>
        <v>403.20698209094303</v>
      </c>
      <c r="R31" s="50">
        <v>0</v>
      </c>
      <c r="S31" s="51">
        <v>0</v>
      </c>
      <c r="T31" s="52">
        <f t="shared" si="13"/>
        <v>0</v>
      </c>
      <c r="V31" s="70">
        <f t="shared" si="14"/>
        <v>3776542.2819453822</v>
      </c>
      <c r="W31" s="51"/>
      <c r="X31" s="6">
        <v>72</v>
      </c>
      <c r="Y31" s="6" t="s">
        <v>16</v>
      </c>
      <c r="Z31" s="6">
        <v>974</v>
      </c>
      <c r="AA31" s="7">
        <v>3480032.461464087</v>
      </c>
      <c r="AB31" s="7">
        <v>454098.98235090019</v>
      </c>
      <c r="AC31" s="53">
        <v>-170635</v>
      </c>
      <c r="AE31" s="37">
        <v>3309397.461464087</v>
      </c>
      <c r="AF31" s="134"/>
      <c r="AG31" s="136">
        <v>468218.79919890058</v>
      </c>
      <c r="AI31" s="67">
        <v>393797.57927418407</v>
      </c>
      <c r="AJ31" s="34">
        <v>0.11637667864418778</v>
      </c>
      <c r="AK31" s="61">
        <v>404.30962964495285</v>
      </c>
      <c r="AM31" s="6">
        <v>72</v>
      </c>
      <c r="AN31" s="6" t="s">
        <v>16</v>
      </c>
      <c r="AO31" s="6">
        <v>974</v>
      </c>
      <c r="AP31" s="7">
        <v>3896414.00915886</v>
      </c>
      <c r="AQ31" s="7">
        <v>427202.88495889236</v>
      </c>
      <c r="AR31" s="53">
        <v>-170635</v>
      </c>
      <c r="AT31" s="37">
        <f t="shared" si="1"/>
        <v>3725779.00915886</v>
      </c>
      <c r="AV31" s="67">
        <f t="shared" si="2"/>
        <v>341960.3277700562</v>
      </c>
      <c r="AW31" s="34">
        <f t="shared" si="3"/>
        <v>0.1010575210932127</v>
      </c>
      <c r="AX31" s="61">
        <f t="shared" si="4"/>
        <v>351.0886322074499</v>
      </c>
      <c r="AZ31" s="50">
        <v>0</v>
      </c>
      <c r="BA31" s="51">
        <v>0</v>
      </c>
      <c r="BB31" s="52">
        <f t="shared" si="5"/>
        <v>0</v>
      </c>
      <c r="BD31" s="70">
        <f t="shared" si="6"/>
        <v>3725779.00915886</v>
      </c>
      <c r="BE31" s="51"/>
      <c r="BF31" s="127">
        <v>17</v>
      </c>
      <c r="BG31" s="51"/>
      <c r="BH31" s="106" t="s">
        <v>16</v>
      </c>
      <c r="BI31" s="88">
        <v>967</v>
      </c>
      <c r="BJ31" s="88">
        <v>3554453.6813888038</v>
      </c>
      <c r="BK31" s="88">
        <v>432911.26248216594</v>
      </c>
      <c r="BL31" s="88">
        <v>-170635</v>
      </c>
      <c r="BN31" s="97">
        <f t="shared" si="7"/>
        <v>3383818.6813888038</v>
      </c>
      <c r="BP31" s="88">
        <v>0</v>
      </c>
      <c r="BR31" s="97">
        <f t="shared" si="8"/>
        <v>3383818.6813888038</v>
      </c>
      <c r="BT31" s="110">
        <v>72</v>
      </c>
      <c r="BU31" s="53"/>
    </row>
    <row r="32" spans="1:73" x14ac:dyDescent="0.2">
      <c r="A32" s="6">
        <v>74</v>
      </c>
      <c r="B32" s="6" t="s">
        <v>17</v>
      </c>
      <c r="C32" s="7">
        <v>1165</v>
      </c>
      <c r="D32" s="7">
        <v>3920238.4239273472</v>
      </c>
      <c r="E32" s="7">
        <v>1143366.0929842403</v>
      </c>
      <c r="F32" s="53">
        <v>-249751</v>
      </c>
      <c r="H32" s="37">
        <f t="shared" si="0"/>
        <v>3670487.4239273472</v>
      </c>
      <c r="I32" s="134"/>
      <c r="J32" s="61">
        <v>740824.51586306328</v>
      </c>
      <c r="K32" s="136"/>
      <c r="L32" s="61">
        <f t="shared" si="9"/>
        <v>4411311.9397904109</v>
      </c>
      <c r="N32" s="67">
        <f t="shared" si="10"/>
        <v>312939.34393208381</v>
      </c>
      <c r="O32" s="34">
        <f t="shared" si="11"/>
        <v>7.6356977461817271E-2</v>
      </c>
      <c r="P32" s="61">
        <f t="shared" si="12"/>
        <v>268.61746260264704</v>
      </c>
      <c r="R32" s="50">
        <v>6817</v>
      </c>
      <c r="S32" s="51">
        <v>6817</v>
      </c>
      <c r="T32" s="52">
        <f t="shared" si="13"/>
        <v>0</v>
      </c>
      <c r="V32" s="70">
        <f t="shared" si="14"/>
        <v>4411311.9397904109</v>
      </c>
      <c r="W32" s="51"/>
      <c r="X32" s="6">
        <v>74</v>
      </c>
      <c r="Y32" s="6" t="s">
        <v>17</v>
      </c>
      <c r="Z32" s="7">
        <v>1165</v>
      </c>
      <c r="AA32" s="7">
        <v>3927453.1863716422</v>
      </c>
      <c r="AB32" s="7">
        <v>1150947.1319009918</v>
      </c>
      <c r="AC32" s="53">
        <v>-249751</v>
      </c>
      <c r="AE32" s="37">
        <v>3677702.1863716422</v>
      </c>
      <c r="AF32" s="134"/>
      <c r="AG32" s="136">
        <v>740824.51586306328</v>
      </c>
      <c r="AI32" s="67">
        <v>320154.1063763788</v>
      </c>
      <c r="AJ32" s="34">
        <v>7.8117374369503501E-2</v>
      </c>
      <c r="AK32" s="61">
        <v>274.81039173938092</v>
      </c>
      <c r="AM32" s="6">
        <v>74</v>
      </c>
      <c r="AN32" s="6" t="s">
        <v>17</v>
      </c>
      <c r="AO32" s="7">
        <v>1165</v>
      </c>
      <c r="AP32" s="7">
        <v>4655526.8212196305</v>
      </c>
      <c r="AQ32" s="7">
        <v>1181326.0643641625</v>
      </c>
      <c r="AR32" s="53">
        <v>-249751</v>
      </c>
      <c r="AT32" s="37">
        <f t="shared" si="1"/>
        <v>4405775.8212196305</v>
      </c>
      <c r="AV32" s="67">
        <f t="shared" si="2"/>
        <v>307403.22536130343</v>
      </c>
      <c r="AW32" s="34">
        <f t="shared" si="3"/>
        <v>7.5006168465979503E-2</v>
      </c>
      <c r="AX32" s="61">
        <f t="shared" si="4"/>
        <v>263.86542949468105</v>
      </c>
      <c r="AZ32" s="50">
        <v>0</v>
      </c>
      <c r="BA32" s="51">
        <v>6600.17</v>
      </c>
      <c r="BB32" s="52">
        <f t="shared" si="5"/>
        <v>6600.17</v>
      </c>
      <c r="BD32" s="70">
        <f t="shared" si="6"/>
        <v>4412375.9912196305</v>
      </c>
      <c r="BE32" s="51"/>
      <c r="BF32" s="127">
        <v>16</v>
      </c>
      <c r="BG32" s="51"/>
      <c r="BH32" s="106" t="s">
        <v>17</v>
      </c>
      <c r="BI32" s="88">
        <v>1171</v>
      </c>
      <c r="BJ32" s="88">
        <v>4348123.5958583271</v>
      </c>
      <c r="BK32" s="88">
        <v>1163762.6187946054</v>
      </c>
      <c r="BL32" s="88">
        <v>-249751</v>
      </c>
      <c r="BN32" s="97">
        <f t="shared" si="7"/>
        <v>4098372.5958583271</v>
      </c>
      <c r="BP32" s="88">
        <v>6600.17</v>
      </c>
      <c r="BR32" s="97">
        <f t="shared" si="8"/>
        <v>4104972.765858327</v>
      </c>
      <c r="BT32" s="110">
        <v>74</v>
      </c>
      <c r="BU32" s="53"/>
    </row>
    <row r="33" spans="1:73" x14ac:dyDescent="0.2">
      <c r="A33" s="6">
        <v>75</v>
      </c>
      <c r="B33" s="6" t="s">
        <v>18</v>
      </c>
      <c r="C33" s="7">
        <v>20286</v>
      </c>
      <c r="D33" s="7">
        <v>33933796.550194189</v>
      </c>
      <c r="E33" s="7">
        <v>4243102.1846138863</v>
      </c>
      <c r="F33" s="53">
        <v>-1845113</v>
      </c>
      <c r="H33" s="37">
        <f t="shared" si="0"/>
        <v>32088683.550194189</v>
      </c>
      <c r="I33" s="134"/>
      <c r="J33" s="61">
        <v>8784777.3641393576</v>
      </c>
      <c r="K33" s="136"/>
      <c r="L33" s="61">
        <f t="shared" si="9"/>
        <v>40873460.914333545</v>
      </c>
      <c r="N33" s="67">
        <f t="shared" si="10"/>
        <v>3558824.0867530406</v>
      </c>
      <c r="O33" s="34">
        <f t="shared" si="11"/>
        <v>9.5373408113209712E-2</v>
      </c>
      <c r="P33" s="61">
        <f t="shared" si="12"/>
        <v>175.4325193114976</v>
      </c>
      <c r="R33" s="50">
        <v>245112.05200000003</v>
      </c>
      <c r="S33" s="51">
        <v>211327</v>
      </c>
      <c r="T33" s="52">
        <f t="shared" si="13"/>
        <v>-33785.052000000025</v>
      </c>
      <c r="V33" s="70">
        <f t="shared" si="14"/>
        <v>40839675.862333544</v>
      </c>
      <c r="W33" s="51"/>
      <c r="X33" s="6">
        <v>75</v>
      </c>
      <c r="Y33" s="6" t="s">
        <v>18</v>
      </c>
      <c r="Z33" s="7">
        <v>20286</v>
      </c>
      <c r="AA33" s="7">
        <v>33914951.761179067</v>
      </c>
      <c r="AB33" s="7">
        <v>4230580.6682349425</v>
      </c>
      <c r="AC33" s="53">
        <v>-1845113</v>
      </c>
      <c r="AE33" s="37">
        <v>32069838.761179067</v>
      </c>
      <c r="AF33" s="134"/>
      <c r="AG33" s="136">
        <v>8784777.3641393576</v>
      </c>
      <c r="AI33" s="67">
        <v>3539979.2977379188</v>
      </c>
      <c r="AJ33" s="34">
        <v>9.4868384063204955E-2</v>
      </c>
      <c r="AK33" s="61">
        <v>174.50356392279991</v>
      </c>
      <c r="AM33" s="6">
        <v>75</v>
      </c>
      <c r="AN33" s="6" t="s">
        <v>18</v>
      </c>
      <c r="AO33" s="7">
        <v>20286</v>
      </c>
      <c r="AP33" s="7">
        <v>42013030.619735844</v>
      </c>
      <c r="AQ33" s="7">
        <v>4046493.0465029464</v>
      </c>
      <c r="AR33" s="53">
        <v>-1845113</v>
      </c>
      <c r="AT33" s="37">
        <f t="shared" si="1"/>
        <v>40167917.619735844</v>
      </c>
      <c r="AV33" s="67">
        <f t="shared" si="2"/>
        <v>2853280.7921553403</v>
      </c>
      <c r="AW33" s="34">
        <f t="shared" si="3"/>
        <v>7.6465457920426139E-2</v>
      </c>
      <c r="AX33" s="61">
        <f t="shared" si="4"/>
        <v>140.65270591320814</v>
      </c>
      <c r="AZ33" s="50">
        <v>220155.27051999999</v>
      </c>
      <c r="BA33" s="51">
        <v>166588.29080000002</v>
      </c>
      <c r="BB33" s="52">
        <f t="shared" si="5"/>
        <v>-53566.979719999974</v>
      </c>
      <c r="BD33" s="70">
        <f t="shared" si="6"/>
        <v>40114350.640015848</v>
      </c>
      <c r="BE33" s="51"/>
      <c r="BF33" s="127">
        <v>8</v>
      </c>
      <c r="BG33" s="51"/>
      <c r="BH33" s="106" t="s">
        <v>18</v>
      </c>
      <c r="BI33" s="88">
        <v>20493</v>
      </c>
      <c r="BJ33" s="88">
        <v>39159749.827580504</v>
      </c>
      <c r="BK33" s="88">
        <v>4739426.5770683242</v>
      </c>
      <c r="BL33" s="88">
        <v>-1845113</v>
      </c>
      <c r="BN33" s="97">
        <f t="shared" si="7"/>
        <v>37314636.827580504</v>
      </c>
      <c r="BP33" s="88">
        <v>-53566.979719999974</v>
      </c>
      <c r="BR33" s="97">
        <f t="shared" si="8"/>
        <v>37261069.847860508</v>
      </c>
      <c r="BT33" s="110">
        <v>75</v>
      </c>
      <c r="BU33" s="53"/>
    </row>
    <row r="34" spans="1:73" x14ac:dyDescent="0.2">
      <c r="A34" s="6">
        <v>77</v>
      </c>
      <c r="B34" s="6" t="s">
        <v>19</v>
      </c>
      <c r="C34" s="7">
        <v>4939</v>
      </c>
      <c r="D34" s="7">
        <v>16148539.916906033</v>
      </c>
      <c r="E34" s="7">
        <v>5112815.875988598</v>
      </c>
      <c r="F34" s="53">
        <v>35451</v>
      </c>
      <c r="H34" s="37">
        <f t="shared" si="0"/>
        <v>16183990.916906033</v>
      </c>
      <c r="I34" s="134"/>
      <c r="J34" s="61">
        <v>2937820.2227336559</v>
      </c>
      <c r="K34" s="136"/>
      <c r="L34" s="61">
        <f t="shared" si="9"/>
        <v>19121811.139639691</v>
      </c>
      <c r="N34" s="67">
        <f t="shared" si="10"/>
        <v>854333.62242529541</v>
      </c>
      <c r="O34" s="34">
        <f t="shared" si="11"/>
        <v>4.676801280418779E-2</v>
      </c>
      <c r="P34" s="61">
        <f t="shared" si="12"/>
        <v>172.97704442706933</v>
      </c>
      <c r="R34" s="50">
        <v>62839.106</v>
      </c>
      <c r="S34" s="51">
        <v>140634.71</v>
      </c>
      <c r="T34" s="52">
        <f t="shared" si="13"/>
        <v>77795.603999999992</v>
      </c>
      <c r="V34" s="70">
        <f t="shared" si="14"/>
        <v>19199606.743639689</v>
      </c>
      <c r="W34" s="51"/>
      <c r="X34" s="6">
        <v>77</v>
      </c>
      <c r="Y34" s="6" t="s">
        <v>19</v>
      </c>
      <c r="Z34" s="7">
        <v>4939</v>
      </c>
      <c r="AA34" s="7">
        <v>16156617.237020835</v>
      </c>
      <c r="AB34" s="7">
        <v>5122433.9959718017</v>
      </c>
      <c r="AC34" s="53">
        <v>35451</v>
      </c>
      <c r="AE34" s="37">
        <v>16192068.237020835</v>
      </c>
      <c r="AF34" s="134"/>
      <c r="AG34" s="136">
        <v>2937820.2227336559</v>
      </c>
      <c r="AI34" s="67">
        <v>862410.94254009426</v>
      </c>
      <c r="AJ34" s="34">
        <v>4.7210182233830562E-2</v>
      </c>
      <c r="AK34" s="61">
        <v>174.61246052644142</v>
      </c>
      <c r="AM34" s="6">
        <v>77</v>
      </c>
      <c r="AN34" s="6" t="s">
        <v>19</v>
      </c>
      <c r="AO34" s="7">
        <v>4939</v>
      </c>
      <c r="AP34" s="7">
        <v>19071499.542770352</v>
      </c>
      <c r="AQ34" s="7">
        <v>5254993.7980067274</v>
      </c>
      <c r="AR34" s="53">
        <v>35451</v>
      </c>
      <c r="AT34" s="37">
        <f t="shared" si="1"/>
        <v>19106950.542770352</v>
      </c>
      <c r="AV34" s="67">
        <f t="shared" si="2"/>
        <v>839473.02555595711</v>
      </c>
      <c r="AW34" s="34">
        <f t="shared" si="3"/>
        <v>4.5954512590196318E-2</v>
      </c>
      <c r="AX34" s="61">
        <f t="shared" si="4"/>
        <v>169.96821736302027</v>
      </c>
      <c r="AZ34" s="50">
        <v>142906.88084</v>
      </c>
      <c r="BA34" s="51">
        <v>178204.59000000003</v>
      </c>
      <c r="BB34" s="52">
        <f t="shared" si="5"/>
        <v>35297.709160000028</v>
      </c>
      <c r="BD34" s="70">
        <f t="shared" si="6"/>
        <v>19142248.251930352</v>
      </c>
      <c r="BE34" s="51"/>
      <c r="BF34" s="127">
        <v>13</v>
      </c>
      <c r="BG34" s="51"/>
      <c r="BH34" s="106" t="s">
        <v>19</v>
      </c>
      <c r="BI34" s="88">
        <v>5019</v>
      </c>
      <c r="BJ34" s="88">
        <v>18232026.517214395</v>
      </c>
      <c r="BK34" s="88">
        <v>5349253.7306978134</v>
      </c>
      <c r="BL34" s="88">
        <v>35451</v>
      </c>
      <c r="BN34" s="97">
        <f t="shared" si="7"/>
        <v>18267477.517214395</v>
      </c>
      <c r="BP34" s="88">
        <v>35297.709160000028</v>
      </c>
      <c r="BR34" s="97">
        <f t="shared" si="8"/>
        <v>18302775.226374395</v>
      </c>
      <c r="BT34" s="110">
        <v>77</v>
      </c>
      <c r="BU34" s="53"/>
    </row>
    <row r="35" spans="1:73" x14ac:dyDescent="0.2">
      <c r="A35" s="6">
        <v>78</v>
      </c>
      <c r="B35" s="6" t="s">
        <v>20</v>
      </c>
      <c r="C35" s="7">
        <v>8379</v>
      </c>
      <c r="D35" s="7">
        <v>10588578.440226343</v>
      </c>
      <c r="E35" s="7">
        <v>-397003.63310804521</v>
      </c>
      <c r="F35" s="53">
        <v>-539388</v>
      </c>
      <c r="H35" s="37">
        <f t="shared" si="0"/>
        <v>10049190.440226343</v>
      </c>
      <c r="I35" s="134"/>
      <c r="J35" s="61">
        <v>3450087.3459194703</v>
      </c>
      <c r="K35" s="136"/>
      <c r="L35" s="61">
        <f t="shared" si="9"/>
        <v>13499277.786145814</v>
      </c>
      <c r="N35" s="67">
        <f t="shared" si="10"/>
        <v>1401796.1544922367</v>
      </c>
      <c r="O35" s="34">
        <f t="shared" si="11"/>
        <v>0.11587503888614116</v>
      </c>
      <c r="P35" s="61">
        <f t="shared" si="12"/>
        <v>167.29874143599912</v>
      </c>
      <c r="R35" s="50">
        <v>199056.4</v>
      </c>
      <c r="S35" s="51">
        <v>301584.07999999996</v>
      </c>
      <c r="T35" s="52">
        <f t="shared" si="13"/>
        <v>102527.67999999996</v>
      </c>
      <c r="V35" s="70">
        <f t="shared" si="14"/>
        <v>13601805.466145813</v>
      </c>
      <c r="W35" s="51"/>
      <c r="X35" s="6">
        <v>78</v>
      </c>
      <c r="Y35" s="6" t="s">
        <v>20</v>
      </c>
      <c r="Z35" s="7">
        <v>8379</v>
      </c>
      <c r="AA35" s="7">
        <v>10576014.996676674</v>
      </c>
      <c r="AB35" s="7">
        <v>-406936.57660072169</v>
      </c>
      <c r="AC35" s="53">
        <v>-539388</v>
      </c>
      <c r="AE35" s="37">
        <v>10036626.996676674</v>
      </c>
      <c r="AF35" s="134"/>
      <c r="AG35" s="136">
        <v>3450087.3459194703</v>
      </c>
      <c r="AI35" s="67">
        <v>1389232.7109425664</v>
      </c>
      <c r="AJ35" s="34">
        <v>0.11483652162013454</v>
      </c>
      <c r="AK35" s="61">
        <v>165.7993449030393</v>
      </c>
      <c r="AM35" s="6">
        <v>78</v>
      </c>
      <c r="AN35" s="6" t="s">
        <v>20</v>
      </c>
      <c r="AO35" s="7">
        <v>8379</v>
      </c>
      <c r="AP35" s="7">
        <v>13826283.492812406</v>
      </c>
      <c r="AQ35" s="7">
        <v>-432064.62992349971</v>
      </c>
      <c r="AR35" s="53">
        <v>-539388</v>
      </c>
      <c r="AT35" s="37">
        <f t="shared" si="1"/>
        <v>13286895.492812406</v>
      </c>
      <c r="AV35" s="67">
        <f t="shared" si="2"/>
        <v>1189413.8611588292</v>
      </c>
      <c r="AW35" s="34">
        <f t="shared" si="3"/>
        <v>9.8319129334048919E-2</v>
      </c>
      <c r="AX35" s="61">
        <f t="shared" si="4"/>
        <v>141.95176765232478</v>
      </c>
      <c r="AZ35" s="50">
        <v>156565.27263799999</v>
      </c>
      <c r="BA35" s="51">
        <v>281497.25050000002</v>
      </c>
      <c r="BB35" s="52">
        <f t="shared" si="5"/>
        <v>124931.97786200003</v>
      </c>
      <c r="BD35" s="70">
        <f t="shared" si="6"/>
        <v>13411827.470674407</v>
      </c>
      <c r="BE35" s="51"/>
      <c r="BF35" s="127">
        <v>1</v>
      </c>
      <c r="BG35" s="51"/>
      <c r="BH35" s="106" t="s">
        <v>20</v>
      </c>
      <c r="BI35" s="88">
        <v>8517</v>
      </c>
      <c r="BJ35" s="88">
        <v>12636869.631653577</v>
      </c>
      <c r="BK35" s="88">
        <v>-286510.78587353561</v>
      </c>
      <c r="BL35" s="88">
        <v>-539388</v>
      </c>
      <c r="BN35" s="97">
        <f t="shared" si="7"/>
        <v>12097481.631653577</v>
      </c>
      <c r="BP35" s="88">
        <v>124931.97786200003</v>
      </c>
      <c r="BR35" s="97">
        <f t="shared" si="8"/>
        <v>12222413.609515578</v>
      </c>
      <c r="BT35" s="110">
        <v>78</v>
      </c>
      <c r="BU35" s="53"/>
    </row>
    <row r="36" spans="1:73" x14ac:dyDescent="0.2">
      <c r="A36" s="6">
        <v>79</v>
      </c>
      <c r="B36" s="6" t="s">
        <v>21</v>
      </c>
      <c r="C36" s="7">
        <v>7018</v>
      </c>
      <c r="D36" s="7">
        <v>8925775.5059244521</v>
      </c>
      <c r="E36" s="7">
        <v>-1464847.2352859112</v>
      </c>
      <c r="F36" s="53">
        <v>-602304</v>
      </c>
      <c r="H36" s="37">
        <f t="shared" si="0"/>
        <v>8323471.5059244521</v>
      </c>
      <c r="I36" s="134"/>
      <c r="J36" s="61">
        <v>2984248.7220044094</v>
      </c>
      <c r="K36" s="136"/>
      <c r="L36" s="61">
        <f t="shared" si="9"/>
        <v>11307720.227928862</v>
      </c>
      <c r="N36" s="67">
        <f t="shared" si="10"/>
        <v>1288661.447914388</v>
      </c>
      <c r="O36" s="34">
        <f t="shared" si="11"/>
        <v>0.12862100884016636</v>
      </c>
      <c r="P36" s="61">
        <f t="shared" si="12"/>
        <v>183.62232087694329</v>
      </c>
      <c r="R36" s="50">
        <v>208245.71600000001</v>
      </c>
      <c r="S36" s="51">
        <v>242685.20000000004</v>
      </c>
      <c r="T36" s="52">
        <f t="shared" si="13"/>
        <v>34439.484000000026</v>
      </c>
      <c r="V36" s="70">
        <f t="shared" si="14"/>
        <v>11342159.711928861</v>
      </c>
      <c r="W36" s="51"/>
      <c r="X36" s="6">
        <v>79</v>
      </c>
      <c r="Y36" s="6" t="s">
        <v>21</v>
      </c>
      <c r="Z36" s="7">
        <v>7018</v>
      </c>
      <c r="AA36" s="7">
        <v>8897103.5710945576</v>
      </c>
      <c r="AB36" s="7">
        <v>-1491315.4769588283</v>
      </c>
      <c r="AC36" s="53">
        <v>-602304</v>
      </c>
      <c r="AE36" s="37">
        <v>8294799.5710945576</v>
      </c>
      <c r="AF36" s="134"/>
      <c r="AG36" s="136">
        <v>2984248.7220044094</v>
      </c>
      <c r="AI36" s="67">
        <v>1259989.5130844936</v>
      </c>
      <c r="AJ36" s="34">
        <v>0.1257592694832631</v>
      </c>
      <c r="AK36" s="61">
        <v>179.53683572021853</v>
      </c>
      <c r="AM36" s="6">
        <v>79</v>
      </c>
      <c r="AN36" s="6" t="s">
        <v>21</v>
      </c>
      <c r="AO36" s="7">
        <v>7018</v>
      </c>
      <c r="AP36" s="7">
        <v>11722641.56232279</v>
      </c>
      <c r="AQ36" s="7">
        <v>-1494645.6088590233</v>
      </c>
      <c r="AR36" s="53">
        <v>-602304</v>
      </c>
      <c r="AT36" s="37">
        <f t="shared" si="1"/>
        <v>11120337.56232279</v>
      </c>
      <c r="AV36" s="67">
        <f t="shared" si="2"/>
        <v>1101278.7823083159</v>
      </c>
      <c r="AW36" s="34">
        <f t="shared" si="3"/>
        <v>0.10991838719472259</v>
      </c>
      <c r="AX36" s="61">
        <f t="shared" si="4"/>
        <v>156.92202654720944</v>
      </c>
      <c r="AZ36" s="50">
        <v>227521.06024000002</v>
      </c>
      <c r="BA36" s="51">
        <v>220445.67799999999</v>
      </c>
      <c r="BB36" s="52">
        <f t="shared" si="5"/>
        <v>-7075.3822400000354</v>
      </c>
      <c r="BD36" s="70">
        <f t="shared" si="6"/>
        <v>11113262.180082791</v>
      </c>
      <c r="BE36" s="51"/>
      <c r="BF36" s="127">
        <v>4</v>
      </c>
      <c r="BG36" s="51"/>
      <c r="BH36" s="106" t="s">
        <v>21</v>
      </c>
      <c r="BI36" s="88">
        <v>7151</v>
      </c>
      <c r="BJ36" s="88">
        <v>10621362.780014474</v>
      </c>
      <c r="BK36" s="88">
        <v>-1828441.9235179478</v>
      </c>
      <c r="BL36" s="88">
        <v>-602304</v>
      </c>
      <c r="BN36" s="97">
        <f t="shared" si="7"/>
        <v>10019058.780014474</v>
      </c>
      <c r="BP36" s="88">
        <v>-7075.3822400000354</v>
      </c>
      <c r="BR36" s="97">
        <f t="shared" si="8"/>
        <v>10011983.397774475</v>
      </c>
      <c r="BT36" s="110">
        <v>79</v>
      </c>
      <c r="BU36" s="53"/>
    </row>
    <row r="37" spans="1:73" x14ac:dyDescent="0.2">
      <c r="A37" s="6">
        <v>81</v>
      </c>
      <c r="B37" s="6" t="s">
        <v>22</v>
      </c>
      <c r="C37" s="7">
        <v>2780</v>
      </c>
      <c r="D37" s="7">
        <v>7305769.6563582346</v>
      </c>
      <c r="E37" s="7">
        <v>1804113.9163663525</v>
      </c>
      <c r="F37" s="53">
        <v>-565597</v>
      </c>
      <c r="H37" s="37">
        <f t="shared" si="0"/>
        <v>6740172.6563582346</v>
      </c>
      <c r="I37" s="134"/>
      <c r="J37" s="61">
        <v>1818980.9242389735</v>
      </c>
      <c r="K37" s="136"/>
      <c r="L37" s="61">
        <f t="shared" si="9"/>
        <v>8559153.5805972088</v>
      </c>
      <c r="N37" s="67">
        <f t="shared" si="10"/>
        <v>61002.690060788766</v>
      </c>
      <c r="O37" s="34">
        <f t="shared" si="11"/>
        <v>7.1783486603799471E-3</v>
      </c>
      <c r="P37" s="61">
        <f t="shared" si="12"/>
        <v>21.943413690931212</v>
      </c>
      <c r="R37" s="50">
        <v>165094.106</v>
      </c>
      <c r="S37" s="51">
        <v>96801.400000000009</v>
      </c>
      <c r="T37" s="52">
        <f t="shared" si="13"/>
        <v>-68292.705999999991</v>
      </c>
      <c r="V37" s="70">
        <f t="shared" si="14"/>
        <v>8490860.8745972086</v>
      </c>
      <c r="W37" s="51"/>
      <c r="X37" s="6">
        <v>81</v>
      </c>
      <c r="Y37" s="6" t="s">
        <v>22</v>
      </c>
      <c r="Z37" s="7">
        <v>2780</v>
      </c>
      <c r="AA37" s="7">
        <v>8032821.4772946145</v>
      </c>
      <c r="AB37" s="7">
        <v>2532038.2677436885</v>
      </c>
      <c r="AC37" s="53">
        <v>-565597</v>
      </c>
      <c r="AE37" s="37">
        <v>7467224.4772946145</v>
      </c>
      <c r="AF37" s="134"/>
      <c r="AG37" s="136">
        <v>1818980.9242389735</v>
      </c>
      <c r="AI37" s="67">
        <v>788054.51099716872</v>
      </c>
      <c r="AJ37" s="34">
        <v>9.2732468645002508E-2</v>
      </c>
      <c r="AK37" s="61">
        <v>283.47284568243481</v>
      </c>
      <c r="AM37" s="6">
        <v>81</v>
      </c>
      <c r="AN37" s="6" t="s">
        <v>22</v>
      </c>
      <c r="AO37" s="7">
        <v>2780</v>
      </c>
      <c r="AP37" s="7">
        <v>9693488.8634504564</v>
      </c>
      <c r="AQ37" s="7">
        <v>2472000.9859550418</v>
      </c>
      <c r="AR37" s="53">
        <v>-565597</v>
      </c>
      <c r="AT37" s="37">
        <f t="shared" si="1"/>
        <v>9127891.8634504564</v>
      </c>
      <c r="AV37" s="67">
        <f t="shared" si="2"/>
        <v>629740.97291403636</v>
      </c>
      <c r="AW37" s="34">
        <f t="shared" si="3"/>
        <v>7.4103293884240015E-2</v>
      </c>
      <c r="AX37" s="61">
        <f t="shared" si="4"/>
        <v>226.52552982519293</v>
      </c>
      <c r="AZ37" s="50">
        <v>167947.92582</v>
      </c>
      <c r="BA37" s="51">
        <v>104282.686</v>
      </c>
      <c r="BB37" s="52">
        <f t="shared" si="5"/>
        <v>-63665.239820000003</v>
      </c>
      <c r="BD37" s="70">
        <f t="shared" si="6"/>
        <v>9064226.6236304566</v>
      </c>
      <c r="BE37" s="51"/>
      <c r="BF37" s="127">
        <v>7</v>
      </c>
      <c r="BG37" s="51"/>
      <c r="BH37" s="106" t="s">
        <v>22</v>
      </c>
      <c r="BI37" s="88">
        <v>2882</v>
      </c>
      <c r="BJ37" s="88">
        <v>9063747.89053642</v>
      </c>
      <c r="BK37" s="88">
        <v>2322812.6259733681</v>
      </c>
      <c r="BL37" s="88">
        <v>-565597</v>
      </c>
      <c r="BN37" s="97">
        <f t="shared" si="7"/>
        <v>8498150.89053642</v>
      </c>
      <c r="BP37" s="88">
        <v>-63665.239820000003</v>
      </c>
      <c r="BR37" s="97">
        <f t="shared" si="8"/>
        <v>8434485.6507164203</v>
      </c>
      <c r="BT37" s="110">
        <v>81</v>
      </c>
      <c r="BU37" s="53"/>
    </row>
    <row r="38" spans="1:73" x14ac:dyDescent="0.2">
      <c r="A38" s="6">
        <v>82</v>
      </c>
      <c r="B38" s="6" t="s">
        <v>23</v>
      </c>
      <c r="C38" s="7">
        <v>9475</v>
      </c>
      <c r="D38" s="7">
        <v>9366747.9283783045</v>
      </c>
      <c r="E38" s="7">
        <v>1824794.5385622515</v>
      </c>
      <c r="F38" s="53">
        <v>-1983720</v>
      </c>
      <c r="H38" s="37">
        <f t="shared" si="0"/>
        <v>7383027.9283783045</v>
      </c>
      <c r="I38" s="134"/>
      <c r="J38" s="61">
        <v>3798908.0007807207</v>
      </c>
      <c r="K38" s="136"/>
      <c r="L38" s="61">
        <f t="shared" si="9"/>
        <v>11181935.929159025</v>
      </c>
      <c r="N38" s="67">
        <f t="shared" si="10"/>
        <v>1875177.2361679599</v>
      </c>
      <c r="O38" s="34">
        <f t="shared" si="11"/>
        <v>0.20148553304386832</v>
      </c>
      <c r="P38" s="61">
        <f t="shared" si="12"/>
        <v>197.90788772221211</v>
      </c>
      <c r="R38" s="50">
        <v>208000.30400000003</v>
      </c>
      <c r="S38" s="51">
        <v>160949.37</v>
      </c>
      <c r="T38" s="52">
        <f t="shared" si="13"/>
        <v>-47050.934000000037</v>
      </c>
      <c r="V38" s="70">
        <f t="shared" si="14"/>
        <v>11134884.995159024</v>
      </c>
      <c r="W38" s="51"/>
      <c r="X38" s="6">
        <v>82</v>
      </c>
      <c r="Y38" s="6" t="s">
        <v>23</v>
      </c>
      <c r="Z38" s="7">
        <v>9475</v>
      </c>
      <c r="AA38" s="7">
        <v>9380377.140994519</v>
      </c>
      <c r="AB38" s="7">
        <v>1841368.5694699464</v>
      </c>
      <c r="AC38" s="53">
        <v>-1983720</v>
      </c>
      <c r="AE38" s="37">
        <v>7396657.140994519</v>
      </c>
      <c r="AF38" s="134"/>
      <c r="AG38" s="136">
        <v>3798908.0007807207</v>
      </c>
      <c r="AI38" s="67">
        <v>1888806.4487841744</v>
      </c>
      <c r="AJ38" s="34">
        <v>0.20294997550614885</v>
      </c>
      <c r="AK38" s="61">
        <v>199.34632704846169</v>
      </c>
      <c r="AM38" s="6">
        <v>82</v>
      </c>
      <c r="AN38" s="6" t="s">
        <v>23</v>
      </c>
      <c r="AO38" s="7">
        <v>9475</v>
      </c>
      <c r="AP38" s="7">
        <v>12853540.361402752</v>
      </c>
      <c r="AQ38" s="7">
        <v>1689775.0779368</v>
      </c>
      <c r="AR38" s="53">
        <v>-1983720</v>
      </c>
      <c r="AT38" s="37">
        <f t="shared" si="1"/>
        <v>10869820.361402752</v>
      </c>
      <c r="AV38" s="67">
        <f t="shared" si="2"/>
        <v>1563061.668411687</v>
      </c>
      <c r="AW38" s="34">
        <f t="shared" si="3"/>
        <v>0.16794909161970981</v>
      </c>
      <c r="AX38" s="61">
        <f t="shared" si="4"/>
        <v>164.96693070308044</v>
      </c>
      <c r="AZ38" s="50">
        <v>208618.17335999999</v>
      </c>
      <c r="BA38" s="51">
        <v>205925.30400000003</v>
      </c>
      <c r="BB38" s="52">
        <f t="shared" si="5"/>
        <v>-2692.8693599999533</v>
      </c>
      <c r="BD38" s="70">
        <f t="shared" si="6"/>
        <v>10867127.492042752</v>
      </c>
      <c r="BE38" s="51"/>
      <c r="BF38" s="127">
        <v>5</v>
      </c>
      <c r="BG38" s="51"/>
      <c r="BH38" s="106" t="s">
        <v>23</v>
      </c>
      <c r="BI38" s="88">
        <v>9610</v>
      </c>
      <c r="BJ38" s="88">
        <v>11290478.692991065</v>
      </c>
      <c r="BK38" s="88">
        <v>1448714.1744299545</v>
      </c>
      <c r="BL38" s="88">
        <v>-1983720</v>
      </c>
      <c r="BN38" s="97">
        <f t="shared" si="7"/>
        <v>9306758.6929910649</v>
      </c>
      <c r="BP38" s="88">
        <v>-2692.8693599999533</v>
      </c>
      <c r="BR38" s="97">
        <f t="shared" si="8"/>
        <v>9304065.823631065</v>
      </c>
      <c r="BT38" s="110">
        <v>82</v>
      </c>
      <c r="BU38" s="53"/>
    </row>
    <row r="39" spans="1:73" x14ac:dyDescent="0.2">
      <c r="A39" s="6">
        <v>86</v>
      </c>
      <c r="B39" s="6" t="s">
        <v>24</v>
      </c>
      <c r="C39" s="7">
        <v>8417</v>
      </c>
      <c r="D39" s="7">
        <v>11951046.544384822</v>
      </c>
      <c r="E39" s="7">
        <v>3116274.2449594988</v>
      </c>
      <c r="F39" s="53">
        <v>-1211068</v>
      </c>
      <c r="H39" s="37">
        <f t="shared" si="0"/>
        <v>10739978.544384822</v>
      </c>
      <c r="I39" s="134"/>
      <c r="J39" s="61">
        <v>3786326.1410574177</v>
      </c>
      <c r="K39" s="136"/>
      <c r="L39" s="61">
        <f t="shared" si="9"/>
        <v>14526304.685442239</v>
      </c>
      <c r="N39" s="67">
        <f t="shared" si="10"/>
        <v>1357579.2345448714</v>
      </c>
      <c r="O39" s="34">
        <f t="shared" si="11"/>
        <v>0.10309116395560974</v>
      </c>
      <c r="P39" s="61">
        <f t="shared" si="12"/>
        <v>161.29015498929206</v>
      </c>
      <c r="R39" s="50">
        <v>1511547.044</v>
      </c>
      <c r="S39" s="51">
        <v>330215.48000000004</v>
      </c>
      <c r="T39" s="52">
        <f t="shared" si="13"/>
        <v>-1181331.564</v>
      </c>
      <c r="V39" s="70">
        <f t="shared" si="14"/>
        <v>13344973.12144224</v>
      </c>
      <c r="W39" s="51"/>
      <c r="X39" s="6">
        <v>86</v>
      </c>
      <c r="Y39" s="6" t="s">
        <v>24</v>
      </c>
      <c r="Z39" s="7">
        <v>8417</v>
      </c>
      <c r="AA39" s="7">
        <v>11971678.772750542</v>
      </c>
      <c r="AB39" s="7">
        <v>3139521.0080950554</v>
      </c>
      <c r="AC39" s="53">
        <v>-1211068</v>
      </c>
      <c r="AE39" s="37">
        <v>10760610.772750542</v>
      </c>
      <c r="AF39" s="134"/>
      <c r="AG39" s="136">
        <v>3786326.1410574177</v>
      </c>
      <c r="AI39" s="67">
        <v>1378211.4629105907</v>
      </c>
      <c r="AJ39" s="34">
        <v>0.10465792365780351</v>
      </c>
      <c r="AK39" s="61">
        <v>163.74141177504939</v>
      </c>
      <c r="AM39" s="6">
        <v>86</v>
      </c>
      <c r="AN39" s="6" t="s">
        <v>24</v>
      </c>
      <c r="AO39" s="7">
        <v>8417</v>
      </c>
      <c r="AP39" s="7">
        <v>15568292.723408796</v>
      </c>
      <c r="AQ39" s="7">
        <v>3127177.9471423524</v>
      </c>
      <c r="AR39" s="53">
        <v>-1211068</v>
      </c>
      <c r="AT39" s="37">
        <f t="shared" si="1"/>
        <v>14357224.723408796</v>
      </c>
      <c r="AV39" s="67">
        <f t="shared" si="2"/>
        <v>1188499.2725114282</v>
      </c>
      <c r="AW39" s="34">
        <f t="shared" si="3"/>
        <v>9.025165548048078E-2</v>
      </c>
      <c r="AX39" s="61">
        <f t="shared" si="4"/>
        <v>141.20224218978595</v>
      </c>
      <c r="AZ39" s="50">
        <v>1366076.7859200006</v>
      </c>
      <c r="BA39" s="51">
        <v>286513.37969999999</v>
      </c>
      <c r="BB39" s="52">
        <f t="shared" si="5"/>
        <v>-1079563.4062200007</v>
      </c>
      <c r="BD39" s="70">
        <f t="shared" si="6"/>
        <v>13277661.317188796</v>
      </c>
      <c r="BE39" s="51"/>
      <c r="BF39" s="127">
        <v>5</v>
      </c>
      <c r="BG39" s="51"/>
      <c r="BH39" s="106" t="s">
        <v>24</v>
      </c>
      <c r="BI39" s="88">
        <v>8504</v>
      </c>
      <c r="BJ39" s="88">
        <v>14379793.450897368</v>
      </c>
      <c r="BK39" s="88">
        <v>3236005.010464434</v>
      </c>
      <c r="BL39" s="88">
        <v>-1211068</v>
      </c>
      <c r="BN39" s="97">
        <f t="shared" si="7"/>
        <v>13168725.450897368</v>
      </c>
      <c r="BP39" s="88">
        <v>-1079563.4062200007</v>
      </c>
      <c r="BR39" s="97">
        <f t="shared" si="8"/>
        <v>12089162.044677367</v>
      </c>
      <c r="BT39" s="110">
        <v>86</v>
      </c>
      <c r="BU39" s="53"/>
    </row>
    <row r="40" spans="1:73" x14ac:dyDescent="0.2">
      <c r="A40" s="6">
        <v>90</v>
      </c>
      <c r="B40" s="6" t="s">
        <v>25</v>
      </c>
      <c r="C40" s="7">
        <v>3329</v>
      </c>
      <c r="D40" s="7">
        <v>12145817.159931488</v>
      </c>
      <c r="E40" s="7">
        <v>2405342.1429759697</v>
      </c>
      <c r="F40" s="53">
        <v>-240534</v>
      </c>
      <c r="H40" s="37">
        <f t="shared" si="0"/>
        <v>11905283.159931488</v>
      </c>
      <c r="I40" s="134"/>
      <c r="J40" s="61">
        <v>2037327.9047204526</v>
      </c>
      <c r="K40" s="136"/>
      <c r="L40" s="61">
        <f t="shared" si="9"/>
        <v>13942611.06465194</v>
      </c>
      <c r="N40" s="67">
        <f t="shared" si="10"/>
        <v>642030.17149584368</v>
      </c>
      <c r="O40" s="34">
        <f t="shared" si="11"/>
        <v>4.8270836939626048E-2</v>
      </c>
      <c r="P40" s="61">
        <f t="shared" si="12"/>
        <v>192.85976914864634</v>
      </c>
      <c r="R40" s="50">
        <v>31358.2</v>
      </c>
      <c r="S40" s="51">
        <v>31358.2</v>
      </c>
      <c r="T40" s="52">
        <f t="shared" si="13"/>
        <v>0</v>
      </c>
      <c r="V40" s="70">
        <f t="shared" si="14"/>
        <v>13942611.06465194</v>
      </c>
      <c r="W40" s="51"/>
      <c r="X40" s="6">
        <v>90</v>
      </c>
      <c r="Y40" s="6" t="s">
        <v>25</v>
      </c>
      <c r="Z40" s="7">
        <v>3329</v>
      </c>
      <c r="AA40" s="7">
        <v>12139477.972733812</v>
      </c>
      <c r="AB40" s="7">
        <v>2400048.9183959826</v>
      </c>
      <c r="AC40" s="53">
        <v>-240534</v>
      </c>
      <c r="AE40" s="37">
        <v>11898943.972733812</v>
      </c>
      <c r="AF40" s="134"/>
      <c r="AG40" s="136">
        <v>2037327.9047204526</v>
      </c>
      <c r="AI40" s="67">
        <v>635690.98429816961</v>
      </c>
      <c r="AJ40" s="34">
        <v>4.7794227139753627E-2</v>
      </c>
      <c r="AK40" s="61">
        <v>190.95553748818551</v>
      </c>
      <c r="AM40" s="6">
        <v>90</v>
      </c>
      <c r="AN40" s="6" t="s">
        <v>25</v>
      </c>
      <c r="AO40" s="7">
        <v>3329</v>
      </c>
      <c r="AP40" s="7">
        <v>14084080.175639292</v>
      </c>
      <c r="AQ40" s="7">
        <v>2418724.315847449</v>
      </c>
      <c r="AR40" s="53">
        <v>-240534</v>
      </c>
      <c r="AT40" s="37">
        <f t="shared" si="1"/>
        <v>13843546.175639292</v>
      </c>
      <c r="AV40" s="67">
        <f t="shared" si="2"/>
        <v>542965.28248319589</v>
      </c>
      <c r="AW40" s="34">
        <f t="shared" si="3"/>
        <v>4.0822674351206893E-2</v>
      </c>
      <c r="AX40" s="61">
        <f t="shared" si="4"/>
        <v>163.10161684685968</v>
      </c>
      <c r="AZ40" s="50">
        <v>6600.17</v>
      </c>
      <c r="BA40" s="51">
        <v>54121.394</v>
      </c>
      <c r="BB40" s="52">
        <f t="shared" si="5"/>
        <v>47521.224000000002</v>
      </c>
      <c r="BD40" s="70">
        <f t="shared" si="6"/>
        <v>13891067.399639292</v>
      </c>
      <c r="BE40" s="51"/>
      <c r="BF40" s="127">
        <v>10</v>
      </c>
      <c r="BG40" s="51"/>
      <c r="BH40" s="106" t="s">
        <v>25</v>
      </c>
      <c r="BI40" s="88">
        <v>3455</v>
      </c>
      <c r="BJ40" s="88">
        <v>13541114.893156096</v>
      </c>
      <c r="BK40" s="88">
        <v>2444164.009589348</v>
      </c>
      <c r="BL40" s="88">
        <v>-240534</v>
      </c>
      <c r="BN40" s="97">
        <f t="shared" si="7"/>
        <v>13300580.893156096</v>
      </c>
      <c r="BP40" s="88">
        <v>47521.224000000002</v>
      </c>
      <c r="BR40" s="97">
        <f t="shared" si="8"/>
        <v>13348102.117156096</v>
      </c>
      <c r="BT40" s="110">
        <v>90</v>
      </c>
      <c r="BU40" s="53"/>
    </row>
    <row r="41" spans="1:73" x14ac:dyDescent="0.2">
      <c r="A41" s="6">
        <v>91</v>
      </c>
      <c r="B41" s="6" t="s">
        <v>26</v>
      </c>
      <c r="C41" s="7">
        <v>648042</v>
      </c>
      <c r="D41" s="7">
        <v>50997359.157815635</v>
      </c>
      <c r="E41" s="7">
        <v>-375940966.54524451</v>
      </c>
      <c r="F41" s="53">
        <v>17464969</v>
      </c>
      <c r="H41" s="37">
        <f t="shared" si="0"/>
        <v>68462328.157815635</v>
      </c>
      <c r="I41" s="134"/>
      <c r="J41" s="61">
        <v>232220904.74843112</v>
      </c>
      <c r="K41" s="136"/>
      <c r="L41" s="61">
        <f t="shared" si="9"/>
        <v>300683232.90624678</v>
      </c>
      <c r="N41" s="67">
        <f t="shared" si="10"/>
        <v>97850144.572252572</v>
      </c>
      <c r="O41" s="34">
        <f t="shared" si="11"/>
        <v>0.48241707196770611</v>
      </c>
      <c r="P41" s="61">
        <f t="shared" si="12"/>
        <v>150.99352290785561</v>
      </c>
      <c r="R41" s="50">
        <v>83134671.583000004</v>
      </c>
      <c r="S41" s="51">
        <v>3819087.9100000015</v>
      </c>
      <c r="T41" s="52">
        <f t="shared" si="13"/>
        <v>-79315583.673000008</v>
      </c>
      <c r="V41" s="70">
        <f t="shared" si="14"/>
        <v>221367649.23324677</v>
      </c>
      <c r="W41" s="51"/>
      <c r="X41" s="6">
        <v>91</v>
      </c>
      <c r="Y41" s="6" t="s">
        <v>26</v>
      </c>
      <c r="Z41" s="7">
        <v>648042</v>
      </c>
      <c r="AA41" s="7">
        <v>49103939.431847513</v>
      </c>
      <c r="AB41" s="7">
        <v>-377631268.37229681</v>
      </c>
      <c r="AC41" s="53">
        <v>17464969</v>
      </c>
      <c r="AE41" s="37">
        <v>66568908.431847513</v>
      </c>
      <c r="AF41" s="134"/>
      <c r="AG41" s="136">
        <v>232220904.74843112</v>
      </c>
      <c r="AI41" s="67">
        <v>95956724.846284449</v>
      </c>
      <c r="AJ41" s="34">
        <v>0.47308220583950156</v>
      </c>
      <c r="AK41" s="61">
        <v>148.07176825928636</v>
      </c>
      <c r="AM41" s="6">
        <v>91</v>
      </c>
      <c r="AN41" s="6" t="s">
        <v>26</v>
      </c>
      <c r="AO41" s="7">
        <v>648042</v>
      </c>
      <c r="AP41" s="7">
        <v>265668044.6104992</v>
      </c>
      <c r="AQ41" s="7">
        <v>-377311151.71383494</v>
      </c>
      <c r="AR41" s="53">
        <v>17464969</v>
      </c>
      <c r="AT41" s="37">
        <f t="shared" si="1"/>
        <v>283133013.6104992</v>
      </c>
      <c r="AV41" s="67">
        <f t="shared" si="2"/>
        <v>80299925.276504993</v>
      </c>
      <c r="AW41" s="34">
        <f t="shared" si="3"/>
        <v>0.39589164635840618</v>
      </c>
      <c r="AX41" s="61">
        <f t="shared" si="4"/>
        <v>123.91160646455785</v>
      </c>
      <c r="AZ41" s="50">
        <v>77274352.108712032</v>
      </c>
      <c r="BA41" s="51">
        <v>4112103.9150999989</v>
      </c>
      <c r="BB41" s="52">
        <f t="shared" si="5"/>
        <v>-73162248.193612039</v>
      </c>
      <c r="BD41" s="70">
        <f t="shared" si="6"/>
        <v>209970765.41688716</v>
      </c>
      <c r="BE41" s="51"/>
      <c r="BF41" s="127">
        <v>1</v>
      </c>
      <c r="BG41" s="51"/>
      <c r="BH41" s="106" t="s">
        <v>26</v>
      </c>
      <c r="BI41" s="88">
        <v>643272</v>
      </c>
      <c r="BJ41" s="88">
        <v>185368119.33399421</v>
      </c>
      <c r="BK41" s="88">
        <v>-340603759.24172866</v>
      </c>
      <c r="BL41" s="88">
        <v>17464969</v>
      </c>
      <c r="BN41" s="97">
        <f t="shared" si="7"/>
        <v>202833088.33399421</v>
      </c>
      <c r="BP41" s="88">
        <v>-73162248.193612039</v>
      </c>
      <c r="BR41" s="97">
        <f t="shared" si="8"/>
        <v>129670840.14038217</v>
      </c>
      <c r="BT41" s="110">
        <v>91</v>
      </c>
      <c r="BU41" s="53"/>
    </row>
    <row r="42" spans="1:73" x14ac:dyDescent="0.2">
      <c r="A42" s="6">
        <v>92</v>
      </c>
      <c r="B42" s="6" t="s">
        <v>27</v>
      </c>
      <c r="C42" s="7">
        <v>228166</v>
      </c>
      <c r="D42" s="7">
        <v>132684873.26346382</v>
      </c>
      <c r="E42" s="7">
        <v>-38467506.017933093</v>
      </c>
      <c r="F42" s="53">
        <v>15613972</v>
      </c>
      <c r="H42" s="37">
        <f t="shared" si="0"/>
        <v>148298845.26346382</v>
      </c>
      <c r="I42" s="134"/>
      <c r="J42" s="61">
        <v>76527264.83837238</v>
      </c>
      <c r="K42" s="136"/>
      <c r="L42" s="61">
        <f t="shared" si="9"/>
        <v>224826110.1018362</v>
      </c>
      <c r="N42" s="67">
        <f t="shared" si="10"/>
        <v>52055159.695685863</v>
      </c>
      <c r="O42" s="34">
        <f t="shared" si="11"/>
        <v>0.3012957882868299</v>
      </c>
      <c r="P42" s="61">
        <f t="shared" si="12"/>
        <v>228.14599763192527</v>
      </c>
      <c r="R42" s="50">
        <v>9207379.6866000034</v>
      </c>
      <c r="S42" s="51">
        <v>3464808.42</v>
      </c>
      <c r="T42" s="52">
        <f t="shared" si="13"/>
        <v>-5742571.2666000035</v>
      </c>
      <c r="V42" s="70">
        <f t="shared" si="14"/>
        <v>219083538.83523619</v>
      </c>
      <c r="W42" s="51"/>
      <c r="X42" s="6">
        <v>92</v>
      </c>
      <c r="Y42" s="6" t="s">
        <v>27</v>
      </c>
      <c r="Z42" s="7">
        <v>228166</v>
      </c>
      <c r="AA42" s="7">
        <v>132522100.92948292</v>
      </c>
      <c r="AB42" s="7">
        <v>-38558954.449309066</v>
      </c>
      <c r="AC42" s="53">
        <v>15613972</v>
      </c>
      <c r="AE42" s="37">
        <v>148136072.92948294</v>
      </c>
      <c r="AF42" s="134"/>
      <c r="AG42" s="136">
        <v>76527264.83837238</v>
      </c>
      <c r="AI42" s="67">
        <v>51892387.361704975</v>
      </c>
      <c r="AJ42" s="34">
        <v>0.30035366037934175</v>
      </c>
      <c r="AK42" s="61">
        <v>227.43260328754053</v>
      </c>
      <c r="AM42" s="6">
        <v>92</v>
      </c>
      <c r="AN42" s="6" t="s">
        <v>27</v>
      </c>
      <c r="AO42" s="7">
        <v>228166</v>
      </c>
      <c r="AP42" s="7">
        <v>204671688.58488607</v>
      </c>
      <c r="AQ42" s="7">
        <v>-38043725.854430325</v>
      </c>
      <c r="AR42" s="53">
        <v>15613972</v>
      </c>
      <c r="AT42" s="37">
        <f t="shared" si="1"/>
        <v>220285660.58488607</v>
      </c>
      <c r="AV42" s="67">
        <f t="shared" si="2"/>
        <v>47514710.178735733</v>
      </c>
      <c r="AW42" s="34">
        <f t="shared" si="3"/>
        <v>0.27501562078021824</v>
      </c>
      <c r="AX42" s="61">
        <f t="shared" si="4"/>
        <v>208.24623378915234</v>
      </c>
      <c r="AZ42" s="50">
        <v>9063940.8591299914</v>
      </c>
      <c r="BA42" s="51">
        <v>2808372.335</v>
      </c>
      <c r="BB42" s="52">
        <f t="shared" si="5"/>
        <v>-6255568.5241299914</v>
      </c>
      <c r="BD42" s="70">
        <f t="shared" si="6"/>
        <v>214030092.06075609</v>
      </c>
      <c r="BE42" s="51"/>
      <c r="BF42" s="127">
        <v>1</v>
      </c>
      <c r="BG42" s="51"/>
      <c r="BH42" s="106" t="s">
        <v>27</v>
      </c>
      <c r="BI42" s="88">
        <v>223027</v>
      </c>
      <c r="BJ42" s="88">
        <v>157156978.40615034</v>
      </c>
      <c r="BK42" s="88">
        <v>-40394621.151077501</v>
      </c>
      <c r="BL42" s="88">
        <v>15613972</v>
      </c>
      <c r="BN42" s="97">
        <f t="shared" si="7"/>
        <v>172770950.40615034</v>
      </c>
      <c r="BP42" s="88">
        <v>-6255568.5241299914</v>
      </c>
      <c r="BR42" s="97">
        <f t="shared" si="8"/>
        <v>166515381.88202035</v>
      </c>
      <c r="BT42" s="110">
        <v>92</v>
      </c>
      <c r="BU42" s="53"/>
    </row>
    <row r="43" spans="1:73" x14ac:dyDescent="0.2">
      <c r="A43" s="6">
        <v>97</v>
      </c>
      <c r="B43" s="6" t="s">
        <v>28</v>
      </c>
      <c r="C43" s="7">
        <v>2152</v>
      </c>
      <c r="D43" s="7">
        <v>6238800.8568748338</v>
      </c>
      <c r="E43" s="7">
        <v>1604232.5308791241</v>
      </c>
      <c r="F43" s="53">
        <v>-448279</v>
      </c>
      <c r="H43" s="37">
        <f t="shared" si="0"/>
        <v>5790521.8568748338</v>
      </c>
      <c r="I43" s="134"/>
      <c r="J43" s="61">
        <v>1293755.5892893996</v>
      </c>
      <c r="K43" s="136"/>
      <c r="L43" s="61">
        <f t="shared" si="9"/>
        <v>7084277.4461642336</v>
      </c>
      <c r="N43" s="67">
        <f t="shared" si="10"/>
        <v>315098.82338212896</v>
      </c>
      <c r="O43" s="34">
        <f t="shared" si="11"/>
        <v>4.654904840620451E-2</v>
      </c>
      <c r="P43" s="61">
        <f t="shared" si="12"/>
        <v>146.42138632998558</v>
      </c>
      <c r="R43" s="50">
        <v>95697.045999999988</v>
      </c>
      <c r="S43" s="51">
        <v>104981.79999999999</v>
      </c>
      <c r="T43" s="52">
        <f t="shared" si="13"/>
        <v>9284.7540000000008</v>
      </c>
      <c r="V43" s="70">
        <f t="shared" si="14"/>
        <v>7093562.2001642333</v>
      </c>
      <c r="W43" s="51"/>
      <c r="X43" s="6">
        <v>97</v>
      </c>
      <c r="Y43" s="6" t="s">
        <v>28</v>
      </c>
      <c r="Z43" s="7">
        <v>2152</v>
      </c>
      <c r="AA43" s="7">
        <v>6223786.8095782464</v>
      </c>
      <c r="AB43" s="7">
        <v>1589889.1163988949</v>
      </c>
      <c r="AC43" s="53">
        <v>-448279</v>
      </c>
      <c r="AE43" s="37">
        <v>5775507.8095782464</v>
      </c>
      <c r="AF43" s="134"/>
      <c r="AG43" s="136">
        <v>1293755.5892893996</v>
      </c>
      <c r="AI43" s="67">
        <v>300084.77608554158</v>
      </c>
      <c r="AJ43" s="34">
        <v>4.4331047060213041E-2</v>
      </c>
      <c r="AK43" s="61">
        <v>139.44459855276097</v>
      </c>
      <c r="AM43" s="6">
        <v>97</v>
      </c>
      <c r="AN43" s="6" t="s">
        <v>28</v>
      </c>
      <c r="AO43" s="7">
        <v>2152</v>
      </c>
      <c r="AP43" s="7">
        <v>7420671.1549980463</v>
      </c>
      <c r="AQ43" s="7">
        <v>1563300.3078766062</v>
      </c>
      <c r="AR43" s="53">
        <v>-448279</v>
      </c>
      <c r="AT43" s="37">
        <f t="shared" si="1"/>
        <v>6972392.1549980463</v>
      </c>
      <c r="AV43" s="67">
        <f t="shared" si="2"/>
        <v>203213.5322159417</v>
      </c>
      <c r="AW43" s="34">
        <f t="shared" si="3"/>
        <v>3.002041215636023E-2</v>
      </c>
      <c r="AX43" s="61">
        <f t="shared" si="4"/>
        <v>94.43008002599521</v>
      </c>
      <c r="AZ43" s="50">
        <v>59872.782138000002</v>
      </c>
      <c r="BA43" s="51">
        <v>147843.80800000002</v>
      </c>
      <c r="BB43" s="52">
        <f t="shared" si="5"/>
        <v>87971.02586200001</v>
      </c>
      <c r="BD43" s="70">
        <f t="shared" si="6"/>
        <v>7060363.1808600463</v>
      </c>
      <c r="BE43" s="51"/>
      <c r="BF43" s="127">
        <v>10</v>
      </c>
      <c r="BG43" s="51"/>
      <c r="BH43" s="106" t="s">
        <v>28</v>
      </c>
      <c r="BI43" s="88">
        <v>2236</v>
      </c>
      <c r="BJ43" s="88">
        <v>7217457.6227821046</v>
      </c>
      <c r="BK43" s="88">
        <v>1581717.2433503026</v>
      </c>
      <c r="BL43" s="88">
        <v>-448279</v>
      </c>
      <c r="BN43" s="97">
        <f t="shared" si="7"/>
        <v>6769178.6227821046</v>
      </c>
      <c r="BP43" s="88">
        <v>87971.02586200001</v>
      </c>
      <c r="BR43" s="97">
        <f t="shared" si="8"/>
        <v>6857149.6486441046</v>
      </c>
      <c r="BT43" s="110">
        <v>97</v>
      </c>
      <c r="BU43" s="53"/>
    </row>
    <row r="44" spans="1:73" x14ac:dyDescent="0.2">
      <c r="A44" s="6">
        <v>98</v>
      </c>
      <c r="B44" s="6" t="s">
        <v>29</v>
      </c>
      <c r="C44" s="7">
        <v>23602</v>
      </c>
      <c r="D44" s="7">
        <v>36823666.66694653</v>
      </c>
      <c r="E44" s="7">
        <v>6855462.2781595457</v>
      </c>
      <c r="F44" s="53">
        <v>-4514470</v>
      </c>
      <c r="H44" s="37">
        <f t="shared" si="0"/>
        <v>32309196.66694653</v>
      </c>
      <c r="I44" s="134"/>
      <c r="J44" s="61">
        <v>9576242.2762254905</v>
      </c>
      <c r="K44" s="136"/>
      <c r="L44" s="61">
        <f t="shared" si="9"/>
        <v>41885438.943172023</v>
      </c>
      <c r="N44" s="67">
        <f t="shared" si="10"/>
        <v>5163393.7130434066</v>
      </c>
      <c r="O44" s="34">
        <f t="shared" si="11"/>
        <v>0.14060746564320165</v>
      </c>
      <c r="P44" s="61">
        <f t="shared" si="12"/>
        <v>218.76932942307459</v>
      </c>
      <c r="R44" s="50">
        <v>3354865.2074000007</v>
      </c>
      <c r="S44" s="51">
        <v>759550.13999999978</v>
      </c>
      <c r="T44" s="52">
        <f t="shared" si="13"/>
        <v>-2595315.067400001</v>
      </c>
      <c r="V44" s="70">
        <f t="shared" si="14"/>
        <v>39290123.875772022</v>
      </c>
      <c r="W44" s="51"/>
      <c r="X44" s="6">
        <v>98</v>
      </c>
      <c r="Y44" s="6" t="s">
        <v>29</v>
      </c>
      <c r="Z44" s="7">
        <v>23602</v>
      </c>
      <c r="AA44" s="7">
        <v>36883088.84415029</v>
      </c>
      <c r="AB44" s="7">
        <v>6922220.9968685787</v>
      </c>
      <c r="AC44" s="53">
        <v>-4514470</v>
      </c>
      <c r="AE44" s="37">
        <v>32368618.84415029</v>
      </c>
      <c r="AF44" s="134"/>
      <c r="AG44" s="136">
        <v>9576242.2762254905</v>
      </c>
      <c r="AI44" s="67">
        <v>5222815.8902471662</v>
      </c>
      <c r="AJ44" s="34">
        <v>0.14222562652806997</v>
      </c>
      <c r="AK44" s="61">
        <v>221.28700492530999</v>
      </c>
      <c r="AM44" s="6">
        <v>98</v>
      </c>
      <c r="AN44" s="6" t="s">
        <v>29</v>
      </c>
      <c r="AO44" s="7">
        <v>23602</v>
      </c>
      <c r="AP44" s="7">
        <v>46004806.866641574</v>
      </c>
      <c r="AQ44" s="7">
        <v>6971974.2300896579</v>
      </c>
      <c r="AR44" s="53">
        <v>-4514470</v>
      </c>
      <c r="AT44" s="37">
        <f t="shared" si="1"/>
        <v>41490336.866641574</v>
      </c>
      <c r="AV44" s="67">
        <f t="shared" si="2"/>
        <v>4768291.6365129575</v>
      </c>
      <c r="AW44" s="34">
        <f t="shared" si="3"/>
        <v>0.12984820444044359</v>
      </c>
      <c r="AX44" s="61">
        <f t="shared" si="4"/>
        <v>202.02913467133962</v>
      </c>
      <c r="AZ44" s="50">
        <v>3742015.2227580003</v>
      </c>
      <c r="BA44" s="51">
        <v>829179.35710000002</v>
      </c>
      <c r="BB44" s="52">
        <f t="shared" si="5"/>
        <v>-2912835.8656580001</v>
      </c>
      <c r="BD44" s="70">
        <f t="shared" si="6"/>
        <v>38577501.000983573</v>
      </c>
      <c r="BE44" s="51"/>
      <c r="BF44" s="127">
        <v>7</v>
      </c>
      <c r="BG44" s="51"/>
      <c r="BH44" s="106" t="s">
        <v>29</v>
      </c>
      <c r="BI44" s="88">
        <v>23782</v>
      </c>
      <c r="BJ44" s="88">
        <v>41236515.230128616</v>
      </c>
      <c r="BK44" s="88">
        <v>6577877.5605688002</v>
      </c>
      <c r="BL44" s="88">
        <v>-4514470</v>
      </c>
      <c r="BN44" s="97">
        <f t="shared" si="7"/>
        <v>36722045.230128616</v>
      </c>
      <c r="BP44" s="88">
        <v>-2912835.8656580001</v>
      </c>
      <c r="BR44" s="97">
        <f t="shared" si="8"/>
        <v>33809209.364470616</v>
      </c>
      <c r="BT44" s="110">
        <v>98</v>
      </c>
      <c r="BU44" s="53"/>
    </row>
    <row r="45" spans="1:73" x14ac:dyDescent="0.2">
      <c r="A45" s="6">
        <v>99</v>
      </c>
      <c r="B45" s="6" t="s">
        <v>30</v>
      </c>
      <c r="C45" s="7">
        <v>1666</v>
      </c>
      <c r="D45" s="7">
        <v>3985190.4024474202</v>
      </c>
      <c r="E45" s="7">
        <v>1430160.5523860783</v>
      </c>
      <c r="F45" s="53">
        <v>-373002</v>
      </c>
      <c r="H45" s="37">
        <f t="shared" si="0"/>
        <v>3612188.4024474202</v>
      </c>
      <c r="I45" s="134"/>
      <c r="J45" s="61">
        <v>1240605.6613559644</v>
      </c>
      <c r="K45" s="136"/>
      <c r="L45" s="61">
        <f t="shared" si="9"/>
        <v>4852794.0638033841</v>
      </c>
      <c r="N45" s="67">
        <f t="shared" si="10"/>
        <v>260826.39549467154</v>
      </c>
      <c r="O45" s="34">
        <f t="shared" si="11"/>
        <v>5.6800573160554861E-2</v>
      </c>
      <c r="P45" s="61">
        <f t="shared" si="12"/>
        <v>156.55846068107536</v>
      </c>
      <c r="R45" s="50">
        <v>105758.93799999999</v>
      </c>
      <c r="S45" s="51">
        <v>57262.8</v>
      </c>
      <c r="T45" s="52">
        <f t="shared" si="13"/>
        <v>-48496.137999999992</v>
      </c>
      <c r="V45" s="70">
        <f t="shared" si="14"/>
        <v>4804297.9258033838</v>
      </c>
      <c r="W45" s="51"/>
      <c r="X45" s="6">
        <v>99</v>
      </c>
      <c r="Y45" s="6" t="s">
        <v>30</v>
      </c>
      <c r="Z45" s="7">
        <v>1666</v>
      </c>
      <c r="AA45" s="7">
        <v>3985428.1725075701</v>
      </c>
      <c r="AB45" s="7">
        <v>1430918.4740953648</v>
      </c>
      <c r="AC45" s="53">
        <v>-373002</v>
      </c>
      <c r="AE45" s="37">
        <v>3612426.1725075701</v>
      </c>
      <c r="AF45" s="134"/>
      <c r="AG45" s="136">
        <v>1240605.6613559644</v>
      </c>
      <c r="AI45" s="67">
        <v>261064.16555482149</v>
      </c>
      <c r="AJ45" s="34">
        <v>5.6852352719411713E-2</v>
      </c>
      <c r="AK45" s="61">
        <v>156.70117980481481</v>
      </c>
      <c r="AM45" s="6">
        <v>99</v>
      </c>
      <c r="AN45" s="6" t="s">
        <v>30</v>
      </c>
      <c r="AO45" s="7">
        <v>1666</v>
      </c>
      <c r="AP45" s="7">
        <v>5280189.8340048846</v>
      </c>
      <c r="AQ45" s="7">
        <v>1552360.8510733431</v>
      </c>
      <c r="AR45" s="53">
        <v>-373002</v>
      </c>
      <c r="AT45" s="37">
        <f t="shared" si="1"/>
        <v>4907187.8340048846</v>
      </c>
      <c r="AV45" s="67">
        <f t="shared" si="2"/>
        <v>315220.16569617204</v>
      </c>
      <c r="AW45" s="34">
        <f t="shared" si="3"/>
        <v>6.8645989794669474E-2</v>
      </c>
      <c r="AX45" s="61">
        <f t="shared" si="4"/>
        <v>189.20778253071552</v>
      </c>
      <c r="AZ45" s="50">
        <v>108995.20738000001</v>
      </c>
      <c r="BA45" s="51">
        <v>51481.326000000001</v>
      </c>
      <c r="BB45" s="52">
        <f t="shared" si="5"/>
        <v>-57513.881380000006</v>
      </c>
      <c r="BD45" s="70">
        <f t="shared" si="6"/>
        <v>4849673.9526248844</v>
      </c>
      <c r="BE45" s="51"/>
      <c r="BF45" s="127">
        <v>4</v>
      </c>
      <c r="BG45" s="51"/>
      <c r="BH45" s="106" t="s">
        <v>30</v>
      </c>
      <c r="BI45" s="88">
        <v>1707</v>
      </c>
      <c r="BJ45" s="88">
        <v>4964969.6683087125</v>
      </c>
      <c r="BK45" s="88">
        <v>1431798.7705153292</v>
      </c>
      <c r="BL45" s="88">
        <v>-373002</v>
      </c>
      <c r="BN45" s="97">
        <f t="shared" si="7"/>
        <v>4591967.6683087125</v>
      </c>
      <c r="BP45" s="88">
        <v>-57513.881380000006</v>
      </c>
      <c r="BR45" s="97">
        <f t="shared" si="8"/>
        <v>4534453.7869287124</v>
      </c>
      <c r="BT45" s="110">
        <v>99</v>
      </c>
      <c r="BU45" s="53"/>
    </row>
    <row r="46" spans="1:73" x14ac:dyDescent="0.2">
      <c r="A46" s="6">
        <v>102</v>
      </c>
      <c r="B46" s="6" t="s">
        <v>31</v>
      </c>
      <c r="C46" s="7">
        <v>10091</v>
      </c>
      <c r="D46" s="7">
        <v>21466809.822645575</v>
      </c>
      <c r="E46" s="7">
        <v>7308846.8047976419</v>
      </c>
      <c r="F46" s="53">
        <v>612659</v>
      </c>
      <c r="H46" s="37">
        <f t="shared" si="0"/>
        <v>22079468.822645575</v>
      </c>
      <c r="I46" s="134"/>
      <c r="J46" s="61">
        <v>5542357.7115591737</v>
      </c>
      <c r="K46" s="136"/>
      <c r="L46" s="61">
        <f t="shared" si="9"/>
        <v>27621826.534204748</v>
      </c>
      <c r="N46" s="67">
        <f t="shared" si="10"/>
        <v>1950200.0537544489</v>
      </c>
      <c r="O46" s="34">
        <f t="shared" si="11"/>
        <v>7.5967140424062482E-2</v>
      </c>
      <c r="P46" s="61">
        <f t="shared" si="12"/>
        <v>193.26132729704182</v>
      </c>
      <c r="R46" s="50">
        <v>99896.317999999999</v>
      </c>
      <c r="S46" s="51">
        <v>307037.68000000005</v>
      </c>
      <c r="T46" s="52">
        <f t="shared" si="13"/>
        <v>207141.36200000005</v>
      </c>
      <c r="V46" s="70">
        <f t="shared" si="14"/>
        <v>27828967.896204747</v>
      </c>
      <c r="W46" s="51"/>
      <c r="X46" s="6">
        <v>102</v>
      </c>
      <c r="Y46" s="6" t="s">
        <v>31</v>
      </c>
      <c r="Z46" s="7">
        <v>10091</v>
      </c>
      <c r="AA46" s="7">
        <v>21461225.770465378</v>
      </c>
      <c r="AB46" s="7">
        <v>7306413.7272144146</v>
      </c>
      <c r="AC46" s="53">
        <v>612659</v>
      </c>
      <c r="AE46" s="37">
        <v>22073884.770465378</v>
      </c>
      <c r="AF46" s="134"/>
      <c r="AG46" s="136">
        <v>5542357.7115591737</v>
      </c>
      <c r="AI46" s="67">
        <v>1944616.0015742518</v>
      </c>
      <c r="AJ46" s="34">
        <v>7.5749621982663787E-2</v>
      </c>
      <c r="AK46" s="61">
        <v>192.70795774197322</v>
      </c>
      <c r="AM46" s="6">
        <v>102</v>
      </c>
      <c r="AN46" s="6" t="s">
        <v>31</v>
      </c>
      <c r="AO46" s="7">
        <v>10091</v>
      </c>
      <c r="AP46" s="7">
        <v>26827525.465686657</v>
      </c>
      <c r="AQ46" s="7">
        <v>7436145.0993343303</v>
      </c>
      <c r="AR46" s="53">
        <v>612659</v>
      </c>
      <c r="AT46" s="37">
        <f t="shared" si="1"/>
        <v>27440184.465686657</v>
      </c>
      <c r="AV46" s="67">
        <f t="shared" si="2"/>
        <v>1768557.9852363579</v>
      </c>
      <c r="AW46" s="34">
        <f t="shared" si="3"/>
        <v>6.8891544000266869E-2</v>
      </c>
      <c r="AX46" s="61">
        <f t="shared" si="4"/>
        <v>175.2609241141966</v>
      </c>
      <c r="AZ46" s="50">
        <v>96481.285059999995</v>
      </c>
      <c r="BA46" s="51">
        <v>285193.34570000001</v>
      </c>
      <c r="BB46" s="52">
        <f t="shared" si="5"/>
        <v>188712.06064000001</v>
      </c>
      <c r="BD46" s="70">
        <f t="shared" si="6"/>
        <v>27628896.526326656</v>
      </c>
      <c r="BE46" s="51"/>
      <c r="BF46" s="127">
        <v>4</v>
      </c>
      <c r="BG46" s="51"/>
      <c r="BH46" s="106" t="s">
        <v>31</v>
      </c>
      <c r="BI46" s="88">
        <v>10207</v>
      </c>
      <c r="BJ46" s="88">
        <v>25058967.480450299</v>
      </c>
      <c r="BK46" s="88">
        <v>7113394.5242339112</v>
      </c>
      <c r="BL46" s="88">
        <v>612659</v>
      </c>
      <c r="BN46" s="97">
        <f t="shared" si="7"/>
        <v>25671626.480450299</v>
      </c>
      <c r="BP46" s="88">
        <v>188712.06064000001</v>
      </c>
      <c r="BR46" s="97">
        <f t="shared" si="8"/>
        <v>25860338.541090298</v>
      </c>
      <c r="BT46" s="110">
        <v>102</v>
      </c>
      <c r="BU46" s="53"/>
    </row>
    <row r="47" spans="1:73" x14ac:dyDescent="0.2">
      <c r="A47" s="6">
        <v>103</v>
      </c>
      <c r="B47" s="6" t="s">
        <v>32</v>
      </c>
      <c r="C47" s="7">
        <v>2235</v>
      </c>
      <c r="D47" s="7">
        <v>4926416.2331007663</v>
      </c>
      <c r="E47" s="7">
        <v>1829654.2313146037</v>
      </c>
      <c r="F47" s="53">
        <v>-418890</v>
      </c>
      <c r="H47" s="37">
        <f t="shared" si="0"/>
        <v>4507526.2331007663</v>
      </c>
      <c r="I47" s="134"/>
      <c r="J47" s="61">
        <v>1314979.5922949037</v>
      </c>
      <c r="K47" s="136"/>
      <c r="L47" s="61">
        <f t="shared" si="9"/>
        <v>5822505.8253956698</v>
      </c>
      <c r="N47" s="67">
        <f t="shared" si="10"/>
        <v>511251.28012291994</v>
      </c>
      <c r="O47" s="34">
        <f t="shared" si="11"/>
        <v>9.6258101690485931E-2</v>
      </c>
      <c r="P47" s="61">
        <f t="shared" si="12"/>
        <v>228.7477763413512</v>
      </c>
      <c r="R47" s="50">
        <v>53172.600000000006</v>
      </c>
      <c r="S47" s="51">
        <v>55967.57</v>
      </c>
      <c r="T47" s="52">
        <f t="shared" si="13"/>
        <v>2794.9699999999939</v>
      </c>
      <c r="V47" s="70">
        <f t="shared" si="14"/>
        <v>5825300.7953956695</v>
      </c>
      <c r="W47" s="51"/>
      <c r="X47" s="6">
        <v>103</v>
      </c>
      <c r="Y47" s="6" t="s">
        <v>32</v>
      </c>
      <c r="Z47" s="7">
        <v>2235</v>
      </c>
      <c r="AA47" s="7">
        <v>4906360.6060753092</v>
      </c>
      <c r="AB47" s="7">
        <v>1810293.9160037911</v>
      </c>
      <c r="AC47" s="53">
        <v>-418890</v>
      </c>
      <c r="AE47" s="37">
        <v>4487470.6060753092</v>
      </c>
      <c r="AF47" s="134"/>
      <c r="AG47" s="136">
        <v>1314979.5922949037</v>
      </c>
      <c r="AI47" s="67">
        <v>491195.65309746284</v>
      </c>
      <c r="AJ47" s="34">
        <v>9.248203958415975E-2</v>
      </c>
      <c r="AK47" s="61">
        <v>219.77434143063215</v>
      </c>
      <c r="AM47" s="6">
        <v>103</v>
      </c>
      <c r="AN47" s="6" t="s">
        <v>32</v>
      </c>
      <c r="AO47" s="7">
        <v>2235</v>
      </c>
      <c r="AP47" s="7">
        <v>6247767.8239363283</v>
      </c>
      <c r="AQ47" s="7">
        <v>1901739.7876535407</v>
      </c>
      <c r="AR47" s="53">
        <v>-418890</v>
      </c>
      <c r="AT47" s="37">
        <f t="shared" si="1"/>
        <v>5828877.8239363283</v>
      </c>
      <c r="AV47" s="67">
        <f t="shared" si="2"/>
        <v>517623.27866357844</v>
      </c>
      <c r="AW47" s="34">
        <f t="shared" si="3"/>
        <v>9.7457817969633168E-2</v>
      </c>
      <c r="AX47" s="61">
        <f t="shared" si="4"/>
        <v>231.5987823998114</v>
      </c>
      <c r="AZ47" s="50">
        <v>27720.714000000004</v>
      </c>
      <c r="BA47" s="51">
        <v>59533.5334</v>
      </c>
      <c r="BB47" s="52">
        <f t="shared" si="5"/>
        <v>31812.819399999997</v>
      </c>
      <c r="BD47" s="70">
        <f t="shared" si="6"/>
        <v>5860690.6433363287</v>
      </c>
      <c r="BE47" s="51"/>
      <c r="BF47" s="127">
        <v>5</v>
      </c>
      <c r="BG47" s="51"/>
      <c r="BH47" s="106" t="s">
        <v>32</v>
      </c>
      <c r="BI47" s="88">
        <v>2290</v>
      </c>
      <c r="BJ47" s="88">
        <v>5730144.5452727498</v>
      </c>
      <c r="BK47" s="88">
        <v>1900707.0342999457</v>
      </c>
      <c r="BL47" s="88">
        <v>-418890</v>
      </c>
      <c r="BN47" s="97">
        <f t="shared" si="7"/>
        <v>5311254.5452727498</v>
      </c>
      <c r="BP47" s="88">
        <v>31812.819399999997</v>
      </c>
      <c r="BR47" s="97">
        <f t="shared" si="8"/>
        <v>5343067.3646727502</v>
      </c>
      <c r="BT47" s="110">
        <v>103</v>
      </c>
      <c r="BU47" s="53"/>
    </row>
    <row r="48" spans="1:73" x14ac:dyDescent="0.2">
      <c r="A48" s="6">
        <v>105</v>
      </c>
      <c r="B48" s="6" t="s">
        <v>33</v>
      </c>
      <c r="C48" s="7">
        <v>2287</v>
      </c>
      <c r="D48" s="7">
        <v>10390904.559851408</v>
      </c>
      <c r="E48" s="7">
        <v>2004647.326607307</v>
      </c>
      <c r="F48" s="53">
        <v>-481829</v>
      </c>
      <c r="H48" s="37">
        <f t="shared" si="0"/>
        <v>9909075.559851408</v>
      </c>
      <c r="I48" s="134"/>
      <c r="J48" s="61">
        <v>1422537.943501021</v>
      </c>
      <c r="K48" s="136"/>
      <c r="L48" s="61">
        <f t="shared" si="9"/>
        <v>11331613.50335243</v>
      </c>
      <c r="N48" s="67">
        <f t="shared" si="10"/>
        <v>428042.18693144619</v>
      </c>
      <c r="O48" s="34">
        <f t="shared" si="11"/>
        <v>3.9257063076829385E-2</v>
      </c>
      <c r="P48" s="61">
        <f t="shared" si="12"/>
        <v>187.16317749516668</v>
      </c>
      <c r="R48" s="50">
        <v>31358.2</v>
      </c>
      <c r="S48" s="51">
        <v>13634</v>
      </c>
      <c r="T48" s="52">
        <f t="shared" si="13"/>
        <v>-17724.2</v>
      </c>
      <c r="V48" s="70">
        <f t="shared" si="14"/>
        <v>11313889.30335243</v>
      </c>
      <c r="W48" s="51"/>
      <c r="X48" s="6">
        <v>105</v>
      </c>
      <c r="Y48" s="6" t="s">
        <v>33</v>
      </c>
      <c r="Z48" s="7">
        <v>2287</v>
      </c>
      <c r="AA48" s="7">
        <v>10384010.482351355</v>
      </c>
      <c r="AB48" s="7">
        <v>1998493.6772212959</v>
      </c>
      <c r="AC48" s="53">
        <v>-481829</v>
      </c>
      <c r="AE48" s="37">
        <v>9902181.4823513553</v>
      </c>
      <c r="AF48" s="134"/>
      <c r="AG48" s="136">
        <v>1422537.943501021</v>
      </c>
      <c r="AI48" s="67">
        <v>421148.10943139344</v>
      </c>
      <c r="AJ48" s="34">
        <v>3.8624786064097777E-2</v>
      </c>
      <c r="AK48" s="61">
        <v>184.14871422448337</v>
      </c>
      <c r="AM48" s="6">
        <v>105</v>
      </c>
      <c r="AN48" s="6" t="s">
        <v>33</v>
      </c>
      <c r="AO48" s="7">
        <v>2287</v>
      </c>
      <c r="AP48" s="7">
        <v>11770095.311404748</v>
      </c>
      <c r="AQ48" s="7">
        <v>2040850.1959079115</v>
      </c>
      <c r="AR48" s="53">
        <v>-481829</v>
      </c>
      <c r="AT48" s="37">
        <f t="shared" si="1"/>
        <v>11288266.311404748</v>
      </c>
      <c r="AV48" s="67">
        <f t="shared" si="2"/>
        <v>384694.99498376437</v>
      </c>
      <c r="AW48" s="34">
        <f t="shared" si="3"/>
        <v>3.5281559025014717E-2</v>
      </c>
      <c r="AX48" s="61">
        <f t="shared" si="4"/>
        <v>168.20944249399403</v>
      </c>
      <c r="AZ48" s="50">
        <v>14586.375700000001</v>
      </c>
      <c r="BA48" s="51">
        <v>13200.34</v>
      </c>
      <c r="BB48" s="52">
        <f t="shared" si="5"/>
        <v>-1386.0357000000004</v>
      </c>
      <c r="BD48" s="70">
        <f t="shared" si="6"/>
        <v>11286880.275704747</v>
      </c>
      <c r="BE48" s="51"/>
      <c r="BF48" s="127">
        <v>18</v>
      </c>
      <c r="BG48" s="51"/>
      <c r="BH48" s="106" t="s">
        <v>33</v>
      </c>
      <c r="BI48" s="88">
        <v>2326</v>
      </c>
      <c r="BJ48" s="88">
        <v>11385400.316420984</v>
      </c>
      <c r="BK48" s="88">
        <v>2108700.901671493</v>
      </c>
      <c r="BL48" s="88">
        <v>-481829</v>
      </c>
      <c r="BN48" s="97">
        <f t="shared" si="7"/>
        <v>10903571.316420984</v>
      </c>
      <c r="BP48" s="88">
        <v>-1386.0357000000004</v>
      </c>
      <c r="BR48" s="97">
        <f t="shared" si="8"/>
        <v>10902185.280720983</v>
      </c>
      <c r="BT48" s="110">
        <v>105</v>
      </c>
      <c r="BU48" s="53"/>
    </row>
    <row r="49" spans="1:73" x14ac:dyDescent="0.2">
      <c r="A49" s="6">
        <v>106</v>
      </c>
      <c r="B49" s="6" t="s">
        <v>34</v>
      </c>
      <c r="C49" s="7">
        <v>46504</v>
      </c>
      <c r="D49" s="7">
        <v>44797818.136378549</v>
      </c>
      <c r="E49" s="7">
        <v>-3162048.8793508364</v>
      </c>
      <c r="F49" s="53">
        <v>-2496595</v>
      </c>
      <c r="H49" s="37">
        <f t="shared" si="0"/>
        <v>42301223.136378549</v>
      </c>
      <c r="I49" s="134"/>
      <c r="J49" s="61">
        <v>17386602.222949848</v>
      </c>
      <c r="K49" s="136"/>
      <c r="L49" s="61">
        <f t="shared" si="9"/>
        <v>59687825.359328397</v>
      </c>
      <c r="N49" s="67">
        <f t="shared" si="10"/>
        <v>8708963.2544406578</v>
      </c>
      <c r="O49" s="34">
        <f t="shared" si="11"/>
        <v>0.17083479102617438</v>
      </c>
      <c r="P49" s="61">
        <f t="shared" si="12"/>
        <v>187.27342281181529</v>
      </c>
      <c r="R49" s="50">
        <v>1311000.4477999995</v>
      </c>
      <c r="S49" s="51">
        <v>1322702.5099999998</v>
      </c>
      <c r="T49" s="52">
        <f t="shared" si="13"/>
        <v>11702.062200000277</v>
      </c>
      <c r="V49" s="70">
        <f t="shared" si="14"/>
        <v>59699527.421528399</v>
      </c>
      <c r="W49" s="51"/>
      <c r="X49" s="6">
        <v>106</v>
      </c>
      <c r="Y49" s="6" t="s">
        <v>34</v>
      </c>
      <c r="Z49" s="7">
        <v>46504</v>
      </c>
      <c r="AA49" s="7">
        <v>44771779.434241638</v>
      </c>
      <c r="AB49" s="7">
        <v>-3173572.9158266936</v>
      </c>
      <c r="AC49" s="53">
        <v>-2496595</v>
      </c>
      <c r="AE49" s="37">
        <v>42275184.434241638</v>
      </c>
      <c r="AF49" s="134"/>
      <c r="AG49" s="136">
        <v>17386602.222949848</v>
      </c>
      <c r="AI49" s="67">
        <v>8682924.5523037463</v>
      </c>
      <c r="AJ49" s="34">
        <v>0.17032401653922455</v>
      </c>
      <c r="AK49" s="61">
        <v>186.71349888834823</v>
      </c>
      <c r="AM49" s="6">
        <v>106</v>
      </c>
      <c r="AN49" s="6" t="s">
        <v>34</v>
      </c>
      <c r="AO49" s="7">
        <v>46504</v>
      </c>
      <c r="AP49" s="7">
        <v>61263400.571849905</v>
      </c>
      <c r="AQ49" s="7">
        <v>-3118262.4732657527</v>
      </c>
      <c r="AR49" s="53">
        <v>-2496595</v>
      </c>
      <c r="AT49" s="37">
        <f t="shared" si="1"/>
        <v>58766805.571849905</v>
      </c>
      <c r="AV49" s="67">
        <f t="shared" si="2"/>
        <v>7787943.4669621661</v>
      </c>
      <c r="AW49" s="34">
        <f t="shared" si="3"/>
        <v>0.15276809142853495</v>
      </c>
      <c r="AX49" s="61">
        <f t="shared" si="4"/>
        <v>167.4682493325771</v>
      </c>
      <c r="AZ49" s="50">
        <v>1221203.0544200004</v>
      </c>
      <c r="BA49" s="51">
        <v>1295217.3608000006</v>
      </c>
      <c r="BB49" s="52">
        <f t="shared" si="5"/>
        <v>74014.306380000198</v>
      </c>
      <c r="BD49" s="70">
        <f t="shared" si="6"/>
        <v>58840819.878229909</v>
      </c>
      <c r="BE49" s="51"/>
      <c r="BF49" s="127">
        <v>1</v>
      </c>
      <c r="BG49" s="51"/>
      <c r="BH49" s="106" t="s">
        <v>34</v>
      </c>
      <c r="BI49" s="88">
        <v>46739</v>
      </c>
      <c r="BJ49" s="88">
        <v>53475457.104887739</v>
      </c>
      <c r="BK49" s="88">
        <v>-3728373.5243226821</v>
      </c>
      <c r="BL49" s="88">
        <v>-2496595</v>
      </c>
      <c r="BN49" s="97">
        <f t="shared" si="7"/>
        <v>50978862.104887739</v>
      </c>
      <c r="BP49" s="88">
        <v>74014.306380000198</v>
      </c>
      <c r="BR49" s="97">
        <f t="shared" si="8"/>
        <v>51052876.411267743</v>
      </c>
      <c r="BT49" s="110">
        <v>106</v>
      </c>
      <c r="BU49" s="53"/>
    </row>
    <row r="50" spans="1:73" x14ac:dyDescent="0.2">
      <c r="A50" s="6">
        <v>108</v>
      </c>
      <c r="B50" s="6" t="s">
        <v>35</v>
      </c>
      <c r="C50" s="7">
        <v>10510</v>
      </c>
      <c r="D50" s="7">
        <v>18903333.436089594</v>
      </c>
      <c r="E50" s="7">
        <v>5441189.4681419488</v>
      </c>
      <c r="F50" s="53">
        <v>-1133271</v>
      </c>
      <c r="H50" s="37">
        <f t="shared" si="0"/>
        <v>17770062.436089594</v>
      </c>
      <c r="I50" s="134"/>
      <c r="J50" s="61">
        <v>4703042.2392879985</v>
      </c>
      <c r="K50" s="136"/>
      <c r="L50" s="61">
        <f t="shared" si="9"/>
        <v>22473104.675377592</v>
      </c>
      <c r="N50" s="67">
        <f t="shared" si="10"/>
        <v>1012103.4956848696</v>
      </c>
      <c r="O50" s="34">
        <f t="shared" si="11"/>
        <v>4.7160124880034175E-2</v>
      </c>
      <c r="P50" s="61">
        <f t="shared" si="12"/>
        <v>96.299095688379595</v>
      </c>
      <c r="R50" s="50">
        <v>309505.43400000001</v>
      </c>
      <c r="S50" s="51">
        <v>219507.39999999997</v>
      </c>
      <c r="T50" s="52">
        <f t="shared" si="13"/>
        <v>-89998.034000000043</v>
      </c>
      <c r="V50" s="70">
        <f t="shared" si="14"/>
        <v>22383106.641377591</v>
      </c>
      <c r="W50" s="51"/>
      <c r="X50" s="6">
        <v>108</v>
      </c>
      <c r="Y50" s="6" t="s">
        <v>35</v>
      </c>
      <c r="Z50" s="7">
        <v>10510</v>
      </c>
      <c r="AA50" s="7">
        <v>19688031.433937456</v>
      </c>
      <c r="AB50" s="7">
        <v>6229157.0621533366</v>
      </c>
      <c r="AC50" s="53">
        <v>-1133271</v>
      </c>
      <c r="AE50" s="37">
        <v>18554760.433937456</v>
      </c>
      <c r="AF50" s="134"/>
      <c r="AG50" s="136">
        <v>4703042.2392879985</v>
      </c>
      <c r="AI50" s="67">
        <v>1796801.4935327321</v>
      </c>
      <c r="AJ50" s="34">
        <v>8.3724029391179525E-2</v>
      </c>
      <c r="AK50" s="61">
        <v>170.961131639651</v>
      </c>
      <c r="AM50" s="6">
        <v>108</v>
      </c>
      <c r="AN50" s="6" t="s">
        <v>35</v>
      </c>
      <c r="AO50" s="7">
        <v>10510</v>
      </c>
      <c r="AP50" s="7">
        <v>24180601.715144604</v>
      </c>
      <c r="AQ50" s="7">
        <v>6274582.9445830379</v>
      </c>
      <c r="AR50" s="53">
        <v>-1133271</v>
      </c>
      <c r="AT50" s="37">
        <f t="shared" si="1"/>
        <v>23047330.715144604</v>
      </c>
      <c r="AV50" s="67">
        <f t="shared" si="2"/>
        <v>1586329.5354518816</v>
      </c>
      <c r="AW50" s="34">
        <f t="shared" si="3"/>
        <v>7.3916846757034402E-2</v>
      </c>
      <c r="AX50" s="61">
        <f t="shared" si="4"/>
        <v>150.93525551397542</v>
      </c>
      <c r="AZ50" s="50">
        <v>302974.20367999998</v>
      </c>
      <c r="BA50" s="51">
        <v>216485.576</v>
      </c>
      <c r="BB50" s="52">
        <f t="shared" si="5"/>
        <v>-86488.627679999976</v>
      </c>
      <c r="BD50" s="70">
        <f t="shared" si="6"/>
        <v>22960842.087464605</v>
      </c>
      <c r="BE50" s="51"/>
      <c r="BF50" s="127">
        <v>6</v>
      </c>
      <c r="BG50" s="51"/>
      <c r="BH50" s="106" t="s">
        <v>35</v>
      </c>
      <c r="BI50" s="88">
        <v>10599</v>
      </c>
      <c r="BJ50" s="88">
        <v>22594272.179692723</v>
      </c>
      <c r="BK50" s="88">
        <v>5839401.763519384</v>
      </c>
      <c r="BL50" s="88">
        <v>-1133271</v>
      </c>
      <c r="BN50" s="97">
        <f t="shared" si="7"/>
        <v>21461001.179692723</v>
      </c>
      <c r="BP50" s="88">
        <v>-86488.627679999976</v>
      </c>
      <c r="BR50" s="97">
        <f t="shared" si="8"/>
        <v>21374512.552012723</v>
      </c>
      <c r="BT50" s="110">
        <v>108</v>
      </c>
      <c r="BU50" s="53"/>
    </row>
    <row r="51" spans="1:73" x14ac:dyDescent="0.2">
      <c r="A51" s="6">
        <v>109</v>
      </c>
      <c r="B51" s="6" t="s">
        <v>36</v>
      </c>
      <c r="C51" s="7">
        <v>67532</v>
      </c>
      <c r="D51" s="7">
        <v>88683479.465882361</v>
      </c>
      <c r="E51" s="7">
        <v>9417158.0553071965</v>
      </c>
      <c r="F51" s="53">
        <v>-12529617</v>
      </c>
      <c r="H51" s="37">
        <f t="shared" si="0"/>
        <v>76153862.465882361</v>
      </c>
      <c r="I51" s="134"/>
      <c r="J51" s="61">
        <v>27846811.499436349</v>
      </c>
      <c r="K51" s="136"/>
      <c r="L51" s="61">
        <f t="shared" si="9"/>
        <v>104000673.96531871</v>
      </c>
      <c r="N51" s="67">
        <f t="shared" si="10"/>
        <v>15938382.166257933</v>
      </c>
      <c r="O51" s="34">
        <f t="shared" si="11"/>
        <v>0.18098986343242005</v>
      </c>
      <c r="P51" s="61">
        <f t="shared" si="12"/>
        <v>236.0122929316166</v>
      </c>
      <c r="R51" s="50">
        <v>798447.94200000016</v>
      </c>
      <c r="S51" s="51">
        <v>755528.10999999987</v>
      </c>
      <c r="T51" s="52">
        <f t="shared" si="13"/>
        <v>-42919.832000000286</v>
      </c>
      <c r="V51" s="70">
        <f t="shared" si="14"/>
        <v>103957754.13331871</v>
      </c>
      <c r="W51" s="51"/>
      <c r="X51" s="6">
        <v>109</v>
      </c>
      <c r="Y51" s="6" t="s">
        <v>36</v>
      </c>
      <c r="Z51" s="7">
        <v>67532</v>
      </c>
      <c r="AA51" s="7">
        <v>88724532.154862329</v>
      </c>
      <c r="AB51" s="7">
        <v>9479308.8490044065</v>
      </c>
      <c r="AC51" s="53">
        <v>-12529617</v>
      </c>
      <c r="AE51" s="37">
        <v>76194915.154862329</v>
      </c>
      <c r="AF51" s="134"/>
      <c r="AG51" s="136">
        <v>27846811.499436349</v>
      </c>
      <c r="AI51" s="67">
        <v>15979434.855237901</v>
      </c>
      <c r="AJ51" s="34">
        <v>0.18145604127246129</v>
      </c>
      <c r="AK51" s="61">
        <v>236.62019272697242</v>
      </c>
      <c r="AM51" s="6">
        <v>109</v>
      </c>
      <c r="AN51" s="6" t="s">
        <v>36</v>
      </c>
      <c r="AO51" s="7">
        <v>67532</v>
      </c>
      <c r="AP51" s="7">
        <v>115072135.54298121</v>
      </c>
      <c r="AQ51" s="7">
        <v>9518824.5098605175</v>
      </c>
      <c r="AR51" s="53">
        <v>-12529617</v>
      </c>
      <c r="AT51" s="37">
        <f t="shared" si="1"/>
        <v>102542518.54298121</v>
      </c>
      <c r="AV51" s="67">
        <f t="shared" si="2"/>
        <v>14480226.743920431</v>
      </c>
      <c r="AW51" s="34">
        <f t="shared" si="3"/>
        <v>0.16443163638031583</v>
      </c>
      <c r="AX51" s="61">
        <f t="shared" si="4"/>
        <v>214.42022661731372</v>
      </c>
      <c r="AZ51" s="50">
        <v>764392.0883800002</v>
      </c>
      <c r="BA51" s="51">
        <v>951744.51400000008</v>
      </c>
      <c r="BB51" s="52">
        <f t="shared" si="5"/>
        <v>187352.42561999988</v>
      </c>
      <c r="BD51" s="70">
        <f t="shared" si="6"/>
        <v>102729870.96860121</v>
      </c>
      <c r="BE51" s="51"/>
      <c r="BF51" s="127">
        <v>5</v>
      </c>
      <c r="BG51" s="51"/>
      <c r="BH51" s="106" t="s">
        <v>36</v>
      </c>
      <c r="BI51" s="88">
        <v>67662</v>
      </c>
      <c r="BJ51" s="88">
        <v>100591908.79906078</v>
      </c>
      <c r="BK51" s="88">
        <v>7708278.0431413632</v>
      </c>
      <c r="BL51" s="88">
        <v>-12529617</v>
      </c>
      <c r="BN51" s="97">
        <f t="shared" si="7"/>
        <v>88062291.799060777</v>
      </c>
      <c r="BP51" s="88">
        <v>187352.42561999988</v>
      </c>
      <c r="BR51" s="97">
        <f t="shared" si="8"/>
        <v>88249644.224680781</v>
      </c>
      <c r="BT51" s="110">
        <v>109</v>
      </c>
      <c r="BU51" s="53"/>
    </row>
    <row r="52" spans="1:73" x14ac:dyDescent="0.2">
      <c r="A52" s="6">
        <v>111</v>
      </c>
      <c r="B52" s="6" t="s">
        <v>37</v>
      </c>
      <c r="C52" s="7">
        <v>18889</v>
      </c>
      <c r="D52" s="7">
        <v>41368280.84595307</v>
      </c>
      <c r="E52" s="7">
        <v>9355948.8792008404</v>
      </c>
      <c r="F52" s="53">
        <v>-2081153</v>
      </c>
      <c r="H52" s="37">
        <f t="shared" si="0"/>
        <v>39287127.84595307</v>
      </c>
      <c r="I52" s="134"/>
      <c r="J52" s="61">
        <v>8738681.2668048162</v>
      </c>
      <c r="K52" s="136"/>
      <c r="L52" s="61">
        <f t="shared" si="9"/>
        <v>48025809.112757884</v>
      </c>
      <c r="N52" s="67">
        <f t="shared" si="10"/>
        <v>5308513.4265051112</v>
      </c>
      <c r="O52" s="34">
        <f t="shared" si="11"/>
        <v>0.12427082148398945</v>
      </c>
      <c r="P52" s="61">
        <f t="shared" si="12"/>
        <v>281.03729294854736</v>
      </c>
      <c r="R52" s="50">
        <v>399121.71600000007</v>
      </c>
      <c r="S52" s="51">
        <v>583535.19999999995</v>
      </c>
      <c r="T52" s="52">
        <f t="shared" si="13"/>
        <v>184413.48399999988</v>
      </c>
      <c r="V52" s="70">
        <f t="shared" si="14"/>
        <v>48210222.596757881</v>
      </c>
      <c r="W52" s="51"/>
      <c r="X52" s="6">
        <v>111</v>
      </c>
      <c r="Y52" s="6" t="s">
        <v>37</v>
      </c>
      <c r="Z52" s="7">
        <v>18889</v>
      </c>
      <c r="AA52" s="7">
        <v>41358947.624967255</v>
      </c>
      <c r="AB52" s="7">
        <v>9352512.7020474989</v>
      </c>
      <c r="AC52" s="53">
        <v>-2081153</v>
      </c>
      <c r="AE52" s="37">
        <v>39277794.624967255</v>
      </c>
      <c r="AF52" s="134"/>
      <c r="AG52" s="136">
        <v>8738681.2668048162</v>
      </c>
      <c r="AI52" s="67">
        <v>5299180.2055192962</v>
      </c>
      <c r="AJ52" s="34">
        <v>0.12405233337897539</v>
      </c>
      <c r="AK52" s="61">
        <v>280.54318415582065</v>
      </c>
      <c r="AM52" s="6">
        <v>111</v>
      </c>
      <c r="AN52" s="6" t="s">
        <v>37</v>
      </c>
      <c r="AO52" s="7">
        <v>18889</v>
      </c>
      <c r="AP52" s="7">
        <v>48971355.350610584</v>
      </c>
      <c r="AQ52" s="7">
        <v>8684646.4455707837</v>
      </c>
      <c r="AR52" s="53">
        <v>-2081153</v>
      </c>
      <c r="AT52" s="37">
        <f t="shared" si="1"/>
        <v>46890202.350610584</v>
      </c>
      <c r="AV52" s="67">
        <f t="shared" si="2"/>
        <v>4172906.6643578112</v>
      </c>
      <c r="AW52" s="34">
        <f t="shared" si="3"/>
        <v>9.7686583322284859E-2</v>
      </c>
      <c r="AX52" s="61">
        <f t="shared" si="4"/>
        <v>220.91728859959824</v>
      </c>
      <c r="AZ52" s="50">
        <v>336278.66149999999</v>
      </c>
      <c r="BA52" s="51">
        <v>421354.85279999994</v>
      </c>
      <c r="BB52" s="52">
        <f t="shared" si="5"/>
        <v>85076.191299999948</v>
      </c>
      <c r="BD52" s="70">
        <f t="shared" si="6"/>
        <v>46975278.541910581</v>
      </c>
      <c r="BE52" s="51"/>
      <c r="BF52" s="127">
        <v>7</v>
      </c>
      <c r="BG52" s="51"/>
      <c r="BH52" s="106" t="s">
        <v>37</v>
      </c>
      <c r="BI52" s="88">
        <v>19128</v>
      </c>
      <c r="BJ52" s="88">
        <v>44798448.686252773</v>
      </c>
      <c r="BK52" s="88">
        <v>8503754.9657544885</v>
      </c>
      <c r="BL52" s="88">
        <v>-2081153</v>
      </c>
      <c r="BN52" s="97">
        <f t="shared" si="7"/>
        <v>42717295.686252773</v>
      </c>
      <c r="BP52" s="88">
        <v>85076.191299999948</v>
      </c>
      <c r="BR52" s="97">
        <f t="shared" si="8"/>
        <v>42802371.87755277</v>
      </c>
      <c r="BT52" s="110">
        <v>111</v>
      </c>
      <c r="BU52" s="53"/>
    </row>
    <row r="53" spans="1:73" x14ac:dyDescent="0.2">
      <c r="A53" s="6">
        <v>139</v>
      </c>
      <c r="B53" s="6" t="s">
        <v>38</v>
      </c>
      <c r="C53" s="7">
        <v>9862</v>
      </c>
      <c r="D53" s="7">
        <v>26491838.090219788</v>
      </c>
      <c r="E53" s="7">
        <v>9016912.2460260838</v>
      </c>
      <c r="F53" s="53">
        <v>-287720</v>
      </c>
      <c r="H53" s="37">
        <f t="shared" si="0"/>
        <v>26204118.090219788</v>
      </c>
      <c r="I53" s="134"/>
      <c r="J53" s="61">
        <v>3982069.8350724196</v>
      </c>
      <c r="K53" s="136"/>
      <c r="L53" s="61">
        <f t="shared" si="9"/>
        <v>30186187.925292209</v>
      </c>
      <c r="N53" s="67">
        <f t="shared" si="10"/>
        <v>3066417.9417806566</v>
      </c>
      <c r="O53" s="34">
        <f t="shared" si="11"/>
        <v>0.11306946716896922</v>
      </c>
      <c r="P53" s="61">
        <f t="shared" si="12"/>
        <v>310.93266495443686</v>
      </c>
      <c r="R53" s="50">
        <v>247729.78000000006</v>
      </c>
      <c r="S53" s="51">
        <v>163744.34000000003</v>
      </c>
      <c r="T53" s="52">
        <f t="shared" si="13"/>
        <v>-83985.440000000031</v>
      </c>
      <c r="V53" s="70">
        <f t="shared" si="14"/>
        <v>30102202.485292207</v>
      </c>
      <c r="W53" s="51"/>
      <c r="X53" s="6">
        <v>139</v>
      </c>
      <c r="Y53" s="6" t="s">
        <v>38</v>
      </c>
      <c r="Z53" s="7">
        <v>9862</v>
      </c>
      <c r="AA53" s="7">
        <v>26497746.194908578</v>
      </c>
      <c r="AB53" s="7">
        <v>9025889.4688095599</v>
      </c>
      <c r="AC53" s="53">
        <v>-287720</v>
      </c>
      <c r="AE53" s="37">
        <v>26210026.194908578</v>
      </c>
      <c r="AF53" s="134"/>
      <c r="AG53" s="136">
        <v>3982069.8350724196</v>
      </c>
      <c r="AI53" s="67">
        <v>3072326.0464694463</v>
      </c>
      <c r="AJ53" s="34">
        <v>0.11328731948454497</v>
      </c>
      <c r="AK53" s="61">
        <v>311.53174269615153</v>
      </c>
      <c r="AM53" s="6">
        <v>139</v>
      </c>
      <c r="AN53" s="6" t="s">
        <v>38</v>
      </c>
      <c r="AO53" s="7">
        <v>9862</v>
      </c>
      <c r="AP53" s="7">
        <v>30430668.645412773</v>
      </c>
      <c r="AQ53" s="7">
        <v>9207564.3152613882</v>
      </c>
      <c r="AR53" s="53">
        <v>-287720</v>
      </c>
      <c r="AT53" s="37">
        <f t="shared" si="1"/>
        <v>30142948.645412773</v>
      </c>
      <c r="AV53" s="67">
        <f t="shared" si="2"/>
        <v>3023178.6619012207</v>
      </c>
      <c r="AW53" s="34">
        <f t="shared" si="3"/>
        <v>0.11147508491920366</v>
      </c>
      <c r="AX53" s="61">
        <f t="shared" si="4"/>
        <v>306.54823178880764</v>
      </c>
      <c r="AZ53" s="50">
        <v>83228.143700000001</v>
      </c>
      <c r="BA53" s="51">
        <v>129429.3337</v>
      </c>
      <c r="BB53" s="52">
        <f t="shared" si="5"/>
        <v>46201.19</v>
      </c>
      <c r="BD53" s="70">
        <f t="shared" si="6"/>
        <v>30189149.835412774</v>
      </c>
      <c r="BE53" s="51"/>
      <c r="BF53" s="127">
        <v>17</v>
      </c>
      <c r="BG53" s="51"/>
      <c r="BH53" s="106" t="s">
        <v>38</v>
      </c>
      <c r="BI53" s="88">
        <v>9966</v>
      </c>
      <c r="BJ53" s="88">
        <v>27407489.983511552</v>
      </c>
      <c r="BK53" s="88">
        <v>7595083.7386478977</v>
      </c>
      <c r="BL53" s="88">
        <v>-287720</v>
      </c>
      <c r="BN53" s="97">
        <f t="shared" si="7"/>
        <v>27119769.983511552</v>
      </c>
      <c r="BP53" s="88">
        <v>46201.19</v>
      </c>
      <c r="BR53" s="97">
        <f t="shared" si="8"/>
        <v>27165971.173511554</v>
      </c>
      <c r="BT53" s="110">
        <v>139</v>
      </c>
      <c r="BU53" s="53"/>
    </row>
    <row r="54" spans="1:73" x14ac:dyDescent="0.2">
      <c r="A54" s="6">
        <v>140</v>
      </c>
      <c r="B54" s="6" t="s">
        <v>39</v>
      </c>
      <c r="C54" s="7">
        <v>21472</v>
      </c>
      <c r="D54" s="7">
        <v>48653413.936293364</v>
      </c>
      <c r="E54" s="7">
        <v>10694889.539568121</v>
      </c>
      <c r="F54" s="53">
        <v>-1169772</v>
      </c>
      <c r="H54" s="37">
        <f t="shared" si="0"/>
        <v>47483641.936293364</v>
      </c>
      <c r="I54" s="134"/>
      <c r="J54" s="61">
        <v>10175954.978298394</v>
      </c>
      <c r="K54" s="136"/>
      <c r="L54" s="61">
        <f t="shared" si="9"/>
        <v>57659596.914591759</v>
      </c>
      <c r="N54" s="67">
        <f t="shared" si="10"/>
        <v>4054208.0119192153</v>
      </c>
      <c r="O54" s="34">
        <f t="shared" si="11"/>
        <v>7.5630605334850748E-2</v>
      </c>
      <c r="P54" s="61">
        <f t="shared" si="12"/>
        <v>188.81371143438969</v>
      </c>
      <c r="R54" s="50">
        <v>372767.19400000008</v>
      </c>
      <c r="S54" s="51">
        <v>376571.08000000007</v>
      </c>
      <c r="T54" s="52">
        <f t="shared" si="13"/>
        <v>3803.8859999999986</v>
      </c>
      <c r="V54" s="70">
        <f t="shared" si="14"/>
        <v>57663400.800591759</v>
      </c>
      <c r="W54" s="51"/>
      <c r="X54" s="6">
        <v>140</v>
      </c>
      <c r="Y54" s="6" t="s">
        <v>39</v>
      </c>
      <c r="Z54" s="7">
        <v>21472</v>
      </c>
      <c r="AA54" s="7">
        <v>48666433.656657837</v>
      </c>
      <c r="AB54" s="7">
        <v>10714623.575761592</v>
      </c>
      <c r="AC54" s="53">
        <v>-1169772</v>
      </c>
      <c r="AE54" s="37">
        <v>47496661.656657837</v>
      </c>
      <c r="AF54" s="134"/>
      <c r="AG54" s="136">
        <v>10175954.978298394</v>
      </c>
      <c r="AI54" s="67">
        <v>4067227.7322836891</v>
      </c>
      <c r="AJ54" s="34">
        <v>7.5873486146481706E-2</v>
      </c>
      <c r="AK54" s="61">
        <v>189.42006949905408</v>
      </c>
      <c r="AM54" s="6">
        <v>140</v>
      </c>
      <c r="AN54" s="6" t="s">
        <v>39</v>
      </c>
      <c r="AO54" s="7">
        <v>21472</v>
      </c>
      <c r="AP54" s="7">
        <v>58386759.21601066</v>
      </c>
      <c r="AQ54" s="7">
        <v>10809809.41300592</v>
      </c>
      <c r="AR54" s="53">
        <v>-1169772</v>
      </c>
      <c r="AT54" s="37">
        <f t="shared" si="1"/>
        <v>57216987.21601066</v>
      </c>
      <c r="AV54" s="67">
        <f t="shared" si="2"/>
        <v>3611598.3133381158</v>
      </c>
      <c r="AW54" s="34">
        <f t="shared" si="3"/>
        <v>6.7373791838269012E-2</v>
      </c>
      <c r="AX54" s="61">
        <f t="shared" si="4"/>
        <v>168.20036854219987</v>
      </c>
      <c r="AZ54" s="50">
        <v>343512.44782</v>
      </c>
      <c r="BA54" s="51">
        <v>312980.06139999995</v>
      </c>
      <c r="BB54" s="52">
        <f t="shared" si="5"/>
        <v>-30532.386420000053</v>
      </c>
      <c r="BD54" s="70">
        <f t="shared" si="6"/>
        <v>57186454.829590663</v>
      </c>
      <c r="BE54" s="51"/>
      <c r="BF54" s="127">
        <v>11</v>
      </c>
      <c r="BG54" s="51"/>
      <c r="BH54" s="106" t="s">
        <v>39</v>
      </c>
      <c r="BI54" s="88">
        <v>21639</v>
      </c>
      <c r="BJ54" s="88">
        <v>54775160.902672544</v>
      </c>
      <c r="BK54" s="88">
        <v>11158906.975916123</v>
      </c>
      <c r="BL54" s="88">
        <v>-1169772</v>
      </c>
      <c r="BN54" s="97">
        <f t="shared" si="7"/>
        <v>53605388.902672544</v>
      </c>
      <c r="BP54" s="88">
        <v>-30532.386420000053</v>
      </c>
      <c r="BR54" s="97">
        <f t="shared" si="8"/>
        <v>53574856.516252548</v>
      </c>
      <c r="BT54" s="110">
        <v>140</v>
      </c>
      <c r="BU54" s="53"/>
    </row>
    <row r="55" spans="1:73" x14ac:dyDescent="0.2">
      <c r="A55" s="6">
        <v>142</v>
      </c>
      <c r="B55" s="6" t="s">
        <v>40</v>
      </c>
      <c r="C55" s="7">
        <v>6765</v>
      </c>
      <c r="D55" s="7">
        <v>14619623.666449917</v>
      </c>
      <c r="E55" s="7">
        <v>4260195.8735238221</v>
      </c>
      <c r="F55" s="53">
        <v>-792034</v>
      </c>
      <c r="H55" s="37">
        <f t="shared" si="0"/>
        <v>13827589.666449917</v>
      </c>
      <c r="I55" s="134"/>
      <c r="J55" s="61">
        <v>3250680.5515115098</v>
      </c>
      <c r="K55" s="136"/>
      <c r="L55" s="61">
        <f t="shared" si="9"/>
        <v>17078270.217961427</v>
      </c>
      <c r="N55" s="67">
        <f t="shared" si="10"/>
        <v>2027036.2987335101</v>
      </c>
      <c r="O55" s="34">
        <f t="shared" si="11"/>
        <v>0.13467575546374147</v>
      </c>
      <c r="P55" s="61">
        <f t="shared" si="12"/>
        <v>299.63581651640948</v>
      </c>
      <c r="R55" s="50">
        <v>153477.93799999999</v>
      </c>
      <c r="S55" s="51">
        <v>424153.74000000005</v>
      </c>
      <c r="T55" s="52">
        <f t="shared" si="13"/>
        <v>270675.80200000003</v>
      </c>
      <c r="V55" s="70">
        <f t="shared" si="14"/>
        <v>17348946.019961428</v>
      </c>
      <c r="W55" s="51"/>
      <c r="X55" s="6">
        <v>142</v>
      </c>
      <c r="Y55" s="6" t="s">
        <v>40</v>
      </c>
      <c r="Z55" s="7">
        <v>6765</v>
      </c>
      <c r="AA55" s="7">
        <v>14674072.068401288</v>
      </c>
      <c r="AB55" s="7">
        <v>4316752.8370756395</v>
      </c>
      <c r="AC55" s="53">
        <v>-792034</v>
      </c>
      <c r="AE55" s="37">
        <v>13882038.068401288</v>
      </c>
      <c r="AF55" s="134"/>
      <c r="AG55" s="136">
        <v>3250680.5515115098</v>
      </c>
      <c r="AI55" s="67">
        <v>2081484.7006848827</v>
      </c>
      <c r="AJ55" s="34">
        <v>0.13829329288582717</v>
      </c>
      <c r="AK55" s="61">
        <v>307.68436078120959</v>
      </c>
      <c r="AM55" s="6">
        <v>142</v>
      </c>
      <c r="AN55" s="6" t="s">
        <v>40</v>
      </c>
      <c r="AO55" s="7">
        <v>6765</v>
      </c>
      <c r="AP55" s="7">
        <v>17789522.245082363</v>
      </c>
      <c r="AQ55" s="7">
        <v>4358080.469428285</v>
      </c>
      <c r="AR55" s="53">
        <v>-792034</v>
      </c>
      <c r="AT55" s="37">
        <f t="shared" si="1"/>
        <v>16997488.245082363</v>
      </c>
      <c r="AV55" s="67">
        <f t="shared" si="2"/>
        <v>1946254.3258544467</v>
      </c>
      <c r="AW55" s="34">
        <f t="shared" si="3"/>
        <v>0.12930862255539802</v>
      </c>
      <c r="AX55" s="61">
        <f t="shared" si="4"/>
        <v>287.69465275010299</v>
      </c>
      <c r="AZ55" s="50">
        <v>188421.65315999999</v>
      </c>
      <c r="BA55" s="51">
        <v>522865.46739999996</v>
      </c>
      <c r="BB55" s="52">
        <f t="shared" si="5"/>
        <v>334443.81423999998</v>
      </c>
      <c r="BD55" s="70">
        <f t="shared" si="6"/>
        <v>17331932.059322365</v>
      </c>
      <c r="BE55" s="51"/>
      <c r="BF55" s="127">
        <v>8</v>
      </c>
      <c r="BG55" s="51"/>
      <c r="BH55" s="106" t="s">
        <v>40</v>
      </c>
      <c r="BI55" s="88">
        <v>6820</v>
      </c>
      <c r="BJ55" s="88">
        <v>15843267.919227917</v>
      </c>
      <c r="BK55" s="88">
        <v>4072350.190817215</v>
      </c>
      <c r="BL55" s="88">
        <v>-792034</v>
      </c>
      <c r="BN55" s="97">
        <f t="shared" si="7"/>
        <v>15051233.919227917</v>
      </c>
      <c r="BP55" s="88">
        <v>334443.81423999998</v>
      </c>
      <c r="BR55" s="97">
        <f t="shared" si="8"/>
        <v>15385677.733467916</v>
      </c>
      <c r="BT55" s="110">
        <v>142</v>
      </c>
      <c r="BU55" s="53"/>
    </row>
    <row r="56" spans="1:73" x14ac:dyDescent="0.2">
      <c r="A56" s="6">
        <v>143</v>
      </c>
      <c r="B56" s="6" t="s">
        <v>41</v>
      </c>
      <c r="C56" s="7">
        <v>7003</v>
      </c>
      <c r="D56" s="7">
        <v>15490994.301106766</v>
      </c>
      <c r="E56" s="7">
        <v>5225732.1915326109</v>
      </c>
      <c r="F56" s="53">
        <v>-59221</v>
      </c>
      <c r="H56" s="37">
        <f t="shared" si="0"/>
        <v>15431773.301106766</v>
      </c>
      <c r="I56" s="134"/>
      <c r="J56" s="61">
        <v>3677649.892730799</v>
      </c>
      <c r="K56" s="136"/>
      <c r="L56" s="61">
        <f t="shared" si="9"/>
        <v>19109423.193837564</v>
      </c>
      <c r="N56" s="67">
        <f t="shared" si="10"/>
        <v>1696742.8353553265</v>
      </c>
      <c r="O56" s="34">
        <f t="shared" si="11"/>
        <v>9.7442943902016341E-2</v>
      </c>
      <c r="P56" s="61">
        <f t="shared" si="12"/>
        <v>242.28799590965679</v>
      </c>
      <c r="R56" s="50">
        <v>85894.200000000012</v>
      </c>
      <c r="S56" s="51">
        <v>354756.68</v>
      </c>
      <c r="T56" s="52">
        <f t="shared" si="13"/>
        <v>268862.48</v>
      </c>
      <c r="V56" s="70">
        <f t="shared" si="14"/>
        <v>19378285.673837565</v>
      </c>
      <c r="W56" s="51"/>
      <c r="X56" s="6">
        <v>143</v>
      </c>
      <c r="Y56" s="6" t="s">
        <v>41</v>
      </c>
      <c r="Z56" s="7">
        <v>7003</v>
      </c>
      <c r="AA56" s="7">
        <v>15471586.926690599</v>
      </c>
      <c r="AB56" s="7">
        <v>5208509.5031015556</v>
      </c>
      <c r="AC56" s="53">
        <v>-59221</v>
      </c>
      <c r="AE56" s="37">
        <v>15412365.926690599</v>
      </c>
      <c r="AF56" s="134"/>
      <c r="AG56" s="136">
        <v>3677649.892730799</v>
      </c>
      <c r="AI56" s="67">
        <v>1677335.4609391615</v>
      </c>
      <c r="AJ56" s="34">
        <v>9.6328389794514385E-2</v>
      </c>
      <c r="AK56" s="61">
        <v>239.5167015477883</v>
      </c>
      <c r="AM56" s="6">
        <v>143</v>
      </c>
      <c r="AN56" s="6" t="s">
        <v>41</v>
      </c>
      <c r="AO56" s="7">
        <v>7003</v>
      </c>
      <c r="AP56" s="7">
        <v>18911132.138442013</v>
      </c>
      <c r="AQ56" s="7">
        <v>5158215.9418468783</v>
      </c>
      <c r="AR56" s="53">
        <v>-59221</v>
      </c>
      <c r="AT56" s="37">
        <f t="shared" si="1"/>
        <v>18851911.138442013</v>
      </c>
      <c r="AV56" s="67">
        <f t="shared" si="2"/>
        <v>1439230.7799597755</v>
      </c>
      <c r="AW56" s="34">
        <f t="shared" si="3"/>
        <v>8.2654177893909539E-2</v>
      </c>
      <c r="AX56" s="61">
        <f t="shared" si="4"/>
        <v>205.51631871480444</v>
      </c>
      <c r="AZ56" s="50">
        <v>66001.7</v>
      </c>
      <c r="BA56" s="51">
        <v>320900.26540000003</v>
      </c>
      <c r="BB56" s="52">
        <f t="shared" si="5"/>
        <v>254898.56540000002</v>
      </c>
      <c r="BD56" s="70">
        <f t="shared" si="6"/>
        <v>19106809.703842014</v>
      </c>
      <c r="BE56" s="51"/>
      <c r="BF56" s="127">
        <v>6</v>
      </c>
      <c r="BG56" s="51"/>
      <c r="BH56" s="106" t="s">
        <v>41</v>
      </c>
      <c r="BI56" s="88">
        <v>7119</v>
      </c>
      <c r="BJ56" s="88">
        <v>17471901.358482238</v>
      </c>
      <c r="BK56" s="88">
        <v>4688067.9018213795</v>
      </c>
      <c r="BL56" s="88">
        <v>-59221</v>
      </c>
      <c r="BN56" s="97">
        <f t="shared" si="7"/>
        <v>17412680.358482238</v>
      </c>
      <c r="BP56" s="88">
        <v>254898.56540000002</v>
      </c>
      <c r="BR56" s="97">
        <f t="shared" si="8"/>
        <v>17667578.923882239</v>
      </c>
      <c r="BT56" s="110">
        <v>143</v>
      </c>
      <c r="BU56" s="53"/>
    </row>
    <row r="57" spans="1:73" x14ac:dyDescent="0.2">
      <c r="A57" s="6">
        <v>145</v>
      </c>
      <c r="B57" s="6" t="s">
        <v>42</v>
      </c>
      <c r="C57" s="7">
        <v>12187</v>
      </c>
      <c r="D57" s="7">
        <v>26242657.392273344</v>
      </c>
      <c r="E57" s="7">
        <v>8151691.9607894067</v>
      </c>
      <c r="F57" s="53">
        <v>-392515</v>
      </c>
      <c r="H57" s="37">
        <f t="shared" si="0"/>
        <v>25850142.392273344</v>
      </c>
      <c r="I57" s="134"/>
      <c r="J57" s="61">
        <v>5743334.122155237</v>
      </c>
      <c r="K57" s="136"/>
      <c r="L57" s="61">
        <f t="shared" si="9"/>
        <v>31593476.514428582</v>
      </c>
      <c r="N57" s="67">
        <f t="shared" si="10"/>
        <v>2838287.4205904566</v>
      </c>
      <c r="O57" s="34">
        <f t="shared" si="11"/>
        <v>9.8705225388299248E-2</v>
      </c>
      <c r="P57" s="61">
        <f t="shared" si="12"/>
        <v>232.89467634286177</v>
      </c>
      <c r="R57" s="50">
        <v>343331.38800000004</v>
      </c>
      <c r="S57" s="51">
        <v>238731.34</v>
      </c>
      <c r="T57" s="52">
        <f t="shared" si="13"/>
        <v>-104600.04800000004</v>
      </c>
      <c r="V57" s="70">
        <f t="shared" si="14"/>
        <v>31488876.466428582</v>
      </c>
      <c r="W57" s="51"/>
      <c r="X57" s="6">
        <v>145</v>
      </c>
      <c r="Y57" s="6" t="s">
        <v>42</v>
      </c>
      <c r="Z57" s="7">
        <v>12187</v>
      </c>
      <c r="AA57" s="7">
        <v>26281309.127250411</v>
      </c>
      <c r="AB57" s="7">
        <v>8194132.6003354294</v>
      </c>
      <c r="AC57" s="53">
        <v>-392515</v>
      </c>
      <c r="AE57" s="37">
        <v>25888794.127250411</v>
      </c>
      <c r="AF57" s="134"/>
      <c r="AG57" s="136">
        <v>5743334.122155237</v>
      </c>
      <c r="AI57" s="67">
        <v>2876939.1555675231</v>
      </c>
      <c r="AJ57" s="34">
        <v>0.10004939095267557</v>
      </c>
      <c r="AK57" s="61">
        <v>236.06623086629384</v>
      </c>
      <c r="AM57" s="6">
        <v>145</v>
      </c>
      <c r="AN57" s="6" t="s">
        <v>42</v>
      </c>
      <c r="AO57" s="7">
        <v>12187</v>
      </c>
      <c r="AP57" s="7">
        <v>31811424.34281661</v>
      </c>
      <c r="AQ57" s="7">
        <v>8277923.8857994629</v>
      </c>
      <c r="AR57" s="53">
        <v>-392515</v>
      </c>
      <c r="AT57" s="37">
        <f t="shared" si="1"/>
        <v>31418909.34281661</v>
      </c>
      <c r="AV57" s="67">
        <f t="shared" si="2"/>
        <v>2663720.2489784844</v>
      </c>
      <c r="AW57" s="34">
        <f t="shared" si="3"/>
        <v>9.2634419488108535E-2</v>
      </c>
      <c r="AX57" s="61">
        <f t="shared" si="4"/>
        <v>218.5706284547866</v>
      </c>
      <c r="AZ57" s="50">
        <v>286684.98412000004</v>
      </c>
      <c r="BA57" s="51">
        <v>247044.36310000002</v>
      </c>
      <c r="BB57" s="52">
        <f t="shared" si="5"/>
        <v>-39640.621020000021</v>
      </c>
      <c r="BD57" s="70">
        <f t="shared" si="6"/>
        <v>31379268.721796609</v>
      </c>
      <c r="BE57" s="51"/>
      <c r="BF57" s="127">
        <v>14</v>
      </c>
      <c r="BG57" s="51"/>
      <c r="BH57" s="106" t="s">
        <v>42</v>
      </c>
      <c r="BI57" s="88">
        <v>12205</v>
      </c>
      <c r="BJ57" s="88">
        <v>29147704.093838125</v>
      </c>
      <c r="BK57" s="88">
        <v>7936136.7467578202</v>
      </c>
      <c r="BL57" s="88">
        <v>-392515</v>
      </c>
      <c r="BN57" s="97">
        <f t="shared" si="7"/>
        <v>28755189.093838125</v>
      </c>
      <c r="BP57" s="88">
        <v>-39640.621020000021</v>
      </c>
      <c r="BR57" s="97">
        <f t="shared" si="8"/>
        <v>28715548.472818125</v>
      </c>
      <c r="BT57" s="110">
        <v>145</v>
      </c>
      <c r="BU57" s="53"/>
    </row>
    <row r="58" spans="1:73" x14ac:dyDescent="0.2">
      <c r="A58" s="6">
        <v>146</v>
      </c>
      <c r="B58" s="6" t="s">
        <v>43</v>
      </c>
      <c r="C58" s="7">
        <v>4973</v>
      </c>
      <c r="D58" s="7">
        <v>19678410.280004703</v>
      </c>
      <c r="E58" s="7">
        <v>3156360.610261003</v>
      </c>
      <c r="F58" s="53">
        <v>-24079</v>
      </c>
      <c r="H58" s="37">
        <f t="shared" si="0"/>
        <v>19654331.280004703</v>
      </c>
      <c r="I58" s="134"/>
      <c r="J58" s="61">
        <v>2951381.3117041918</v>
      </c>
      <c r="K58" s="136"/>
      <c r="L58" s="61">
        <f t="shared" si="9"/>
        <v>22605712.591708895</v>
      </c>
      <c r="N58" s="67">
        <f t="shared" si="10"/>
        <v>1260059.9739392363</v>
      </c>
      <c r="O58" s="34">
        <f t="shared" si="11"/>
        <v>5.9031222727304745E-2</v>
      </c>
      <c r="P58" s="61">
        <f t="shared" si="12"/>
        <v>253.38024812773702</v>
      </c>
      <c r="R58" s="50">
        <v>65511.37</v>
      </c>
      <c r="S58" s="51">
        <v>110435.4</v>
      </c>
      <c r="T58" s="52">
        <f t="shared" si="13"/>
        <v>44924.029999999992</v>
      </c>
      <c r="V58" s="70">
        <f t="shared" si="14"/>
        <v>22650636.621708896</v>
      </c>
      <c r="W58" s="51"/>
      <c r="X58" s="6">
        <v>146</v>
      </c>
      <c r="Y58" s="6" t="s">
        <v>43</v>
      </c>
      <c r="Z58" s="7">
        <v>4973</v>
      </c>
      <c r="AA58" s="7">
        <v>19659116.518898021</v>
      </c>
      <c r="AB58" s="7">
        <v>3138647.711817509</v>
      </c>
      <c r="AC58" s="53">
        <v>-24079</v>
      </c>
      <c r="AE58" s="37">
        <v>19635037.518898021</v>
      </c>
      <c r="AF58" s="134"/>
      <c r="AG58" s="136">
        <v>2951381.3117041918</v>
      </c>
      <c r="AI58" s="67">
        <v>1240766.2128325552</v>
      </c>
      <c r="AJ58" s="34">
        <v>5.8127349631823956E-2</v>
      </c>
      <c r="AK58" s="61">
        <v>249.50054551227734</v>
      </c>
      <c r="AM58" s="6">
        <v>146</v>
      </c>
      <c r="AN58" s="6" t="s">
        <v>43</v>
      </c>
      <c r="AO58" s="7">
        <v>4973</v>
      </c>
      <c r="AP58" s="7">
        <v>22476611.060371801</v>
      </c>
      <c r="AQ58" s="7">
        <v>3165762.7288681455</v>
      </c>
      <c r="AR58" s="53">
        <v>-24079</v>
      </c>
      <c r="AT58" s="37">
        <f t="shared" si="1"/>
        <v>22452532.060371801</v>
      </c>
      <c r="AV58" s="67">
        <f t="shared" si="2"/>
        <v>1106879.4426021427</v>
      </c>
      <c r="AW58" s="34">
        <f t="shared" si="3"/>
        <v>5.1855029331860134E-2</v>
      </c>
      <c r="AX58" s="61">
        <f t="shared" si="4"/>
        <v>222.57780868734017</v>
      </c>
      <c r="AZ58" s="50">
        <v>40921.054000000004</v>
      </c>
      <c r="BA58" s="51">
        <v>88442.278000000006</v>
      </c>
      <c r="BB58" s="52">
        <f t="shared" si="5"/>
        <v>47521.224000000002</v>
      </c>
      <c r="BD58" s="70">
        <f t="shared" si="6"/>
        <v>22500053.284371801</v>
      </c>
      <c r="BE58" s="51"/>
      <c r="BF58" s="127">
        <v>12</v>
      </c>
      <c r="BG58" s="51"/>
      <c r="BH58" s="106" t="s">
        <v>43</v>
      </c>
      <c r="BI58" s="88">
        <v>5128</v>
      </c>
      <c r="BJ58" s="88">
        <v>21369731.617769659</v>
      </c>
      <c r="BK58" s="88">
        <v>3038863.3475035783</v>
      </c>
      <c r="BL58" s="88">
        <v>-24079</v>
      </c>
      <c r="BN58" s="97">
        <f t="shared" si="7"/>
        <v>21345652.617769659</v>
      </c>
      <c r="BP58" s="88">
        <v>47521.224000000002</v>
      </c>
      <c r="BR58" s="97">
        <f t="shared" si="8"/>
        <v>21393173.841769658</v>
      </c>
      <c r="BT58" s="110">
        <v>146</v>
      </c>
      <c r="BU58" s="53"/>
    </row>
    <row r="59" spans="1:73" x14ac:dyDescent="0.2">
      <c r="A59" s="6">
        <v>148</v>
      </c>
      <c r="B59" s="6" t="s">
        <v>44</v>
      </c>
      <c r="C59" s="7">
        <v>6930</v>
      </c>
      <c r="D59" s="7">
        <v>22866686.522723757</v>
      </c>
      <c r="E59" s="7">
        <v>1802316.720266592</v>
      </c>
      <c r="F59" s="53">
        <v>-310176</v>
      </c>
      <c r="H59" s="37">
        <f t="shared" si="0"/>
        <v>22556510.522723757</v>
      </c>
      <c r="I59" s="134"/>
      <c r="J59" s="61">
        <v>3178576.6603598818</v>
      </c>
      <c r="K59" s="136"/>
      <c r="L59" s="61">
        <f t="shared" si="9"/>
        <v>25735087.183083639</v>
      </c>
      <c r="N59" s="67">
        <f t="shared" si="10"/>
        <v>2623422.2019553259</v>
      </c>
      <c r="O59" s="34">
        <f t="shared" si="11"/>
        <v>0.11351074031652264</v>
      </c>
      <c r="P59" s="61">
        <f t="shared" si="12"/>
        <v>378.56020230235583</v>
      </c>
      <c r="R59" s="50">
        <v>92711.200000000012</v>
      </c>
      <c r="S59" s="51">
        <v>122842.34</v>
      </c>
      <c r="T59" s="52">
        <f t="shared" si="13"/>
        <v>30131.139999999985</v>
      </c>
      <c r="V59" s="70">
        <f t="shared" si="14"/>
        <v>25765218.323083639</v>
      </c>
      <c r="W59" s="51"/>
      <c r="X59" s="6">
        <v>148</v>
      </c>
      <c r="Y59" s="6" t="s">
        <v>44</v>
      </c>
      <c r="Z59" s="7">
        <v>6930</v>
      </c>
      <c r="AA59" s="7">
        <v>22880731.621006243</v>
      </c>
      <c r="AB59" s="7">
        <v>1818616.6049862746</v>
      </c>
      <c r="AC59" s="53">
        <v>-310176</v>
      </c>
      <c r="AE59" s="37">
        <v>22570555.621006243</v>
      </c>
      <c r="AF59" s="134"/>
      <c r="AG59" s="136">
        <v>3178576.6603598818</v>
      </c>
      <c r="AI59" s="67">
        <v>2637467.3002378121</v>
      </c>
      <c r="AJ59" s="34">
        <v>0.1141184463512871</v>
      </c>
      <c r="AK59" s="61">
        <v>380.58691201122832</v>
      </c>
      <c r="AM59" s="6">
        <v>148</v>
      </c>
      <c r="AN59" s="6" t="s">
        <v>44</v>
      </c>
      <c r="AO59" s="7">
        <v>6930</v>
      </c>
      <c r="AP59" s="7">
        <v>25598701.63618182</v>
      </c>
      <c r="AQ59" s="7">
        <v>1554444.8601914353</v>
      </c>
      <c r="AR59" s="53">
        <v>-310176</v>
      </c>
      <c r="AT59" s="37">
        <f t="shared" si="1"/>
        <v>25288525.63618182</v>
      </c>
      <c r="AV59" s="67">
        <f t="shared" si="2"/>
        <v>2176860.6550535075</v>
      </c>
      <c r="AW59" s="34">
        <f t="shared" si="3"/>
        <v>9.4188828750806558E-2</v>
      </c>
      <c r="AX59" s="61">
        <f t="shared" si="4"/>
        <v>314.1213066455278</v>
      </c>
      <c r="AZ59" s="50">
        <v>47521.224000000002</v>
      </c>
      <c r="BA59" s="51">
        <v>47587.225700000003</v>
      </c>
      <c r="BB59" s="52">
        <f t="shared" si="5"/>
        <v>66.00170000000071</v>
      </c>
      <c r="BD59" s="70">
        <f t="shared" si="6"/>
        <v>25288591.637881819</v>
      </c>
      <c r="BE59" s="51"/>
      <c r="BF59" s="127">
        <v>19</v>
      </c>
      <c r="BG59" s="51"/>
      <c r="BH59" s="106" t="s">
        <v>44</v>
      </c>
      <c r="BI59" s="88">
        <v>6869</v>
      </c>
      <c r="BJ59" s="88">
        <v>23421840.981128313</v>
      </c>
      <c r="BK59" s="88">
        <v>1411406.0037204034</v>
      </c>
      <c r="BL59" s="88">
        <v>-310176</v>
      </c>
      <c r="BN59" s="97">
        <f t="shared" si="7"/>
        <v>23111664.981128313</v>
      </c>
      <c r="BP59" s="88">
        <v>66.00170000000071</v>
      </c>
      <c r="BR59" s="97">
        <f t="shared" si="8"/>
        <v>23111730.982828312</v>
      </c>
      <c r="BT59" s="110">
        <v>148</v>
      </c>
      <c r="BU59" s="53"/>
    </row>
    <row r="60" spans="1:73" x14ac:dyDescent="0.2">
      <c r="A60" s="6">
        <v>149</v>
      </c>
      <c r="B60" s="6" t="s">
        <v>45</v>
      </c>
      <c r="C60" s="7">
        <v>5403</v>
      </c>
      <c r="D60" s="7">
        <v>6290804.4066460039</v>
      </c>
      <c r="E60" s="7">
        <v>-429256.07501881785</v>
      </c>
      <c r="F60" s="53">
        <v>-1103939</v>
      </c>
      <c r="H60" s="37">
        <f t="shared" si="0"/>
        <v>5186865.4066460039</v>
      </c>
      <c r="I60" s="134"/>
      <c r="J60" s="61">
        <v>2257812.8067589565</v>
      </c>
      <c r="K60" s="136"/>
      <c r="L60" s="61">
        <f t="shared" si="9"/>
        <v>7444678.2134049609</v>
      </c>
      <c r="N60" s="67">
        <f t="shared" si="10"/>
        <v>813894.13192971982</v>
      </c>
      <c r="O60" s="34">
        <f t="shared" si="11"/>
        <v>0.12274477979211196</v>
      </c>
      <c r="P60" s="61">
        <f t="shared" si="12"/>
        <v>150.63744807138994</v>
      </c>
      <c r="R60" s="50">
        <v>2522821.7260000003</v>
      </c>
      <c r="S60" s="51">
        <v>74987</v>
      </c>
      <c r="T60" s="52">
        <f t="shared" si="13"/>
        <v>-2447834.7260000003</v>
      </c>
      <c r="V60" s="70">
        <f t="shared" si="14"/>
        <v>4996843.4874049611</v>
      </c>
      <c r="W60" s="51"/>
      <c r="X60" s="6">
        <v>149</v>
      </c>
      <c r="Y60" s="6" t="s">
        <v>45</v>
      </c>
      <c r="Z60" s="7">
        <v>5403</v>
      </c>
      <c r="AA60" s="7">
        <v>6296367.0611678166</v>
      </c>
      <c r="AB60" s="7">
        <v>-422015.66969739739</v>
      </c>
      <c r="AC60" s="53">
        <v>-1103939</v>
      </c>
      <c r="AE60" s="37">
        <v>5192428.0611678166</v>
      </c>
      <c r="AF60" s="134"/>
      <c r="AG60" s="136">
        <v>2257812.8067589565</v>
      </c>
      <c r="AI60" s="67">
        <v>819456.78645153157</v>
      </c>
      <c r="AJ60" s="34">
        <v>0.12358369332834855</v>
      </c>
      <c r="AK60" s="61">
        <v>151.66699730733509</v>
      </c>
      <c r="AM60" s="6">
        <v>149</v>
      </c>
      <c r="AN60" s="6" t="s">
        <v>45</v>
      </c>
      <c r="AO60" s="7">
        <v>5403</v>
      </c>
      <c r="AP60" s="7">
        <v>8434425.2622942179</v>
      </c>
      <c r="AQ60" s="7">
        <v>-419426.16352022701</v>
      </c>
      <c r="AR60" s="53">
        <v>-1103939</v>
      </c>
      <c r="AT60" s="37">
        <f t="shared" si="1"/>
        <v>7330486.2622942179</v>
      </c>
      <c r="AV60" s="67">
        <f t="shared" si="2"/>
        <v>699702.18081897683</v>
      </c>
      <c r="AW60" s="34">
        <f t="shared" si="3"/>
        <v>0.10552329441306503</v>
      </c>
      <c r="AX60" s="61">
        <f t="shared" si="4"/>
        <v>129.50253207828555</v>
      </c>
      <c r="AZ60" s="50">
        <v>2389578.3481599996</v>
      </c>
      <c r="BA60" s="51">
        <v>75505.944799999997</v>
      </c>
      <c r="BB60" s="52">
        <f t="shared" si="5"/>
        <v>-2314072.4033599994</v>
      </c>
      <c r="BD60" s="70">
        <f t="shared" si="6"/>
        <v>5016413.8589342181</v>
      </c>
      <c r="BE60" s="51"/>
      <c r="BF60" s="127">
        <v>1</v>
      </c>
      <c r="BG60" s="51"/>
      <c r="BH60" s="106" t="s">
        <v>45</v>
      </c>
      <c r="BI60" s="88">
        <v>5481</v>
      </c>
      <c r="BJ60" s="88">
        <v>7734723.0814752411</v>
      </c>
      <c r="BK60" s="88">
        <v>-356987.75931868184</v>
      </c>
      <c r="BL60" s="88">
        <v>-1103939</v>
      </c>
      <c r="BN60" s="97">
        <f t="shared" si="7"/>
        <v>6630784.0814752411</v>
      </c>
      <c r="BP60" s="88">
        <v>-2314072.4033599994</v>
      </c>
      <c r="BR60" s="97">
        <f t="shared" si="8"/>
        <v>4316711.6781152412</v>
      </c>
      <c r="BT60" s="110">
        <v>149</v>
      </c>
      <c r="BU60" s="53"/>
    </row>
    <row r="61" spans="1:73" x14ac:dyDescent="0.2">
      <c r="A61" s="6">
        <v>151</v>
      </c>
      <c r="B61" s="6" t="s">
        <v>46</v>
      </c>
      <c r="C61" s="7">
        <v>1976</v>
      </c>
      <c r="D61" s="7">
        <v>7026252.1290907171</v>
      </c>
      <c r="E61" s="7">
        <v>1983986.0759522188</v>
      </c>
      <c r="F61" s="53">
        <v>-457861</v>
      </c>
      <c r="H61" s="37">
        <f t="shared" si="0"/>
        <v>6568391.1290907171</v>
      </c>
      <c r="I61" s="134"/>
      <c r="J61" s="61">
        <v>1396703.3279760384</v>
      </c>
      <c r="K61" s="136"/>
      <c r="L61" s="61">
        <f t="shared" si="9"/>
        <v>7965094.4570667557</v>
      </c>
      <c r="N61" s="67">
        <f t="shared" si="10"/>
        <v>235397.63525061682</v>
      </c>
      <c r="O61" s="34">
        <f t="shared" si="11"/>
        <v>3.0453669875671621E-2</v>
      </c>
      <c r="P61" s="61">
        <f t="shared" si="12"/>
        <v>119.12835792035264</v>
      </c>
      <c r="R61" s="50">
        <v>49791.368000000002</v>
      </c>
      <c r="S61" s="51">
        <v>35448.400000000001</v>
      </c>
      <c r="T61" s="52">
        <f t="shared" si="13"/>
        <v>-14342.968000000001</v>
      </c>
      <c r="V61" s="70">
        <f t="shared" si="14"/>
        <v>7950751.4890667554</v>
      </c>
      <c r="W61" s="51"/>
      <c r="X61" s="6">
        <v>151</v>
      </c>
      <c r="Y61" s="6" t="s">
        <v>46</v>
      </c>
      <c r="Z61" s="7">
        <v>1976</v>
      </c>
      <c r="AA61" s="7">
        <v>7029840.3146967962</v>
      </c>
      <c r="AB61" s="7">
        <v>1988193.1249913422</v>
      </c>
      <c r="AC61" s="53">
        <v>-457861</v>
      </c>
      <c r="AE61" s="37">
        <v>6571979.3146967962</v>
      </c>
      <c r="AF61" s="134"/>
      <c r="AG61" s="136">
        <v>1396703.3279760384</v>
      </c>
      <c r="AI61" s="67">
        <v>238985.82085669599</v>
      </c>
      <c r="AJ61" s="34">
        <v>3.091787768210873E-2</v>
      </c>
      <c r="AK61" s="61">
        <v>120.94424132423886</v>
      </c>
      <c r="AM61" s="6">
        <v>151</v>
      </c>
      <c r="AN61" s="6" t="s">
        <v>46</v>
      </c>
      <c r="AO61" s="7">
        <v>1976</v>
      </c>
      <c r="AP61" s="7">
        <v>8356759.2570297923</v>
      </c>
      <c r="AQ61" s="7">
        <v>1992524.7970777212</v>
      </c>
      <c r="AR61" s="53">
        <v>-457861</v>
      </c>
      <c r="AT61" s="37">
        <f t="shared" si="1"/>
        <v>7898898.2570297923</v>
      </c>
      <c r="AV61" s="67">
        <f t="shared" si="2"/>
        <v>169201.43521365337</v>
      </c>
      <c r="AW61" s="34">
        <f t="shared" si="3"/>
        <v>2.188978935578724E-2</v>
      </c>
      <c r="AX61" s="61">
        <f t="shared" si="4"/>
        <v>85.628256687071541</v>
      </c>
      <c r="AZ61" s="50">
        <v>54174.195359999998</v>
      </c>
      <c r="BA61" s="51">
        <v>34320.884000000005</v>
      </c>
      <c r="BB61" s="52">
        <f t="shared" si="5"/>
        <v>-19853.311359999992</v>
      </c>
      <c r="BD61" s="70">
        <f t="shared" si="6"/>
        <v>7879044.9456697926</v>
      </c>
      <c r="BE61" s="51"/>
      <c r="BF61" s="127">
        <v>14</v>
      </c>
      <c r="BG61" s="51"/>
      <c r="BH61" s="106" t="s">
        <v>46</v>
      </c>
      <c r="BI61" s="88">
        <v>2032</v>
      </c>
      <c r="BJ61" s="88">
        <v>8187557.8218161389</v>
      </c>
      <c r="BK61" s="88">
        <v>1901092.0492722923</v>
      </c>
      <c r="BL61" s="88">
        <v>-457861</v>
      </c>
      <c r="BN61" s="97">
        <f t="shared" si="7"/>
        <v>7729696.8218161389</v>
      </c>
      <c r="BP61" s="88">
        <v>-19853.311359999992</v>
      </c>
      <c r="BR61" s="97">
        <f t="shared" si="8"/>
        <v>7709843.5104561392</v>
      </c>
      <c r="BT61" s="110">
        <v>151</v>
      </c>
      <c r="BU61" s="53"/>
    </row>
    <row r="62" spans="1:73" x14ac:dyDescent="0.2">
      <c r="A62" s="6">
        <v>152</v>
      </c>
      <c r="B62" s="6" t="s">
        <v>47</v>
      </c>
      <c r="C62" s="7">
        <v>4601</v>
      </c>
      <c r="D62" s="7">
        <v>11773957.690086752</v>
      </c>
      <c r="E62" s="7">
        <v>3636924.4729227419</v>
      </c>
      <c r="F62" s="53">
        <v>-219353</v>
      </c>
      <c r="H62" s="37">
        <f t="shared" si="0"/>
        <v>11554604.690086752</v>
      </c>
      <c r="I62" s="134"/>
      <c r="J62" s="61">
        <v>2544133.8974510049</v>
      </c>
      <c r="K62" s="136"/>
      <c r="L62" s="61">
        <f t="shared" si="9"/>
        <v>14098738.587537758</v>
      </c>
      <c r="N62" s="67">
        <f t="shared" si="10"/>
        <v>1121174.0952946544</v>
      </c>
      <c r="O62" s="34">
        <f t="shared" si="11"/>
        <v>8.6393259379662329E-2</v>
      </c>
      <c r="P62" s="61">
        <f t="shared" si="12"/>
        <v>243.68052494993574</v>
      </c>
      <c r="R62" s="50">
        <v>107776.77</v>
      </c>
      <c r="S62" s="51">
        <v>174515.20000000001</v>
      </c>
      <c r="T62" s="52">
        <f t="shared" si="13"/>
        <v>66738.430000000008</v>
      </c>
      <c r="V62" s="70">
        <f t="shared" si="14"/>
        <v>14165477.017537758</v>
      </c>
      <c r="W62" s="51"/>
      <c r="X62" s="6">
        <v>152</v>
      </c>
      <c r="Y62" s="6" t="s">
        <v>47</v>
      </c>
      <c r="Z62" s="7">
        <v>4601</v>
      </c>
      <c r="AA62" s="7">
        <v>11780622.760621151</v>
      </c>
      <c r="AB62" s="7">
        <v>3645021.2802065574</v>
      </c>
      <c r="AC62" s="53">
        <v>-219353</v>
      </c>
      <c r="AE62" s="37">
        <v>11561269.760621151</v>
      </c>
      <c r="AF62" s="134"/>
      <c r="AG62" s="136">
        <v>2544133.8974510049</v>
      </c>
      <c r="AI62" s="67">
        <v>1127839.1658290513</v>
      </c>
      <c r="AJ62" s="34">
        <v>8.6906843460741706E-2</v>
      </c>
      <c r="AK62" s="61">
        <v>245.12913841100877</v>
      </c>
      <c r="AM62" s="6">
        <v>152</v>
      </c>
      <c r="AN62" s="6" t="s">
        <v>47</v>
      </c>
      <c r="AO62" s="7">
        <v>4601</v>
      </c>
      <c r="AP62" s="7">
        <v>14350471.188172173</v>
      </c>
      <c r="AQ62" s="7">
        <v>3803931.4452942284</v>
      </c>
      <c r="AR62" s="53">
        <v>-219353</v>
      </c>
      <c r="AT62" s="37">
        <f t="shared" si="1"/>
        <v>14131118.188172173</v>
      </c>
      <c r="AV62" s="67">
        <f t="shared" si="2"/>
        <v>1153553.6959290691</v>
      </c>
      <c r="AW62" s="34">
        <f t="shared" si="3"/>
        <v>8.8888303858444817E-2</v>
      </c>
      <c r="AX62" s="61">
        <f t="shared" si="4"/>
        <v>250.7180386718255</v>
      </c>
      <c r="AZ62" s="50">
        <v>141930.05568000002</v>
      </c>
      <c r="BA62" s="51">
        <v>159922.11909999998</v>
      </c>
      <c r="BB62" s="52">
        <f t="shared" si="5"/>
        <v>17992.063419999962</v>
      </c>
      <c r="BD62" s="70">
        <f t="shared" si="6"/>
        <v>14149110.251592172</v>
      </c>
      <c r="BE62" s="51"/>
      <c r="BF62" s="127">
        <v>15</v>
      </c>
      <c r="BG62" s="51"/>
      <c r="BH62" s="106" t="s">
        <v>47</v>
      </c>
      <c r="BI62" s="88">
        <v>4673</v>
      </c>
      <c r="BJ62" s="88">
        <v>13196917.492243104</v>
      </c>
      <c r="BK62" s="88">
        <v>3556415.2216766328</v>
      </c>
      <c r="BL62" s="88">
        <v>-219353</v>
      </c>
      <c r="BN62" s="97">
        <f t="shared" si="7"/>
        <v>12977564.492243104</v>
      </c>
      <c r="BP62" s="88">
        <v>17992.063419999962</v>
      </c>
      <c r="BR62" s="97">
        <f t="shared" si="8"/>
        <v>12995556.555663103</v>
      </c>
      <c r="BT62" s="110">
        <v>152</v>
      </c>
      <c r="BU62" s="53"/>
    </row>
    <row r="63" spans="1:73" x14ac:dyDescent="0.2">
      <c r="A63" s="6">
        <v>153</v>
      </c>
      <c r="B63" s="6" t="s">
        <v>48</v>
      </c>
      <c r="C63" s="7">
        <v>26932</v>
      </c>
      <c r="D63" s="7">
        <v>52264902.43039947</v>
      </c>
      <c r="E63" s="7">
        <v>7517438.7281066477</v>
      </c>
      <c r="F63" s="53">
        <v>-1620748</v>
      </c>
      <c r="H63" s="37">
        <f t="shared" si="0"/>
        <v>50644154.43039947</v>
      </c>
      <c r="I63" s="134"/>
      <c r="J63" s="61">
        <v>10863266.479891468</v>
      </c>
      <c r="K63" s="136"/>
      <c r="L63" s="61">
        <f t="shared" si="9"/>
        <v>61507420.910290942</v>
      </c>
      <c r="N63" s="67">
        <f t="shared" si="10"/>
        <v>6326033.5510277227</v>
      </c>
      <c r="O63" s="34">
        <f t="shared" si="11"/>
        <v>0.11464071227208426</v>
      </c>
      <c r="P63" s="61">
        <f t="shared" si="12"/>
        <v>234.88911150407407</v>
      </c>
      <c r="R63" s="50">
        <v>1368869.9608</v>
      </c>
      <c r="S63" s="51">
        <v>570105.71</v>
      </c>
      <c r="T63" s="52">
        <f t="shared" si="13"/>
        <v>-798764.25080000004</v>
      </c>
      <c r="V63" s="70">
        <f t="shared" si="14"/>
        <v>60708656.659490943</v>
      </c>
      <c r="W63" s="51"/>
      <c r="X63" s="6">
        <v>153</v>
      </c>
      <c r="Y63" s="6" t="s">
        <v>48</v>
      </c>
      <c r="Z63" s="7">
        <v>26932</v>
      </c>
      <c r="AA63" s="7">
        <v>52289624.600673549</v>
      </c>
      <c r="AB63" s="7">
        <v>7550576.6517336965</v>
      </c>
      <c r="AC63" s="53">
        <v>-1620748</v>
      </c>
      <c r="AE63" s="37">
        <v>50668876.600673549</v>
      </c>
      <c r="AF63" s="134"/>
      <c r="AG63" s="136">
        <v>10863266.479891468</v>
      </c>
      <c r="AI63" s="67">
        <v>6350755.7213018015</v>
      </c>
      <c r="AJ63" s="34">
        <v>0.11508872874026625</v>
      </c>
      <c r="AK63" s="61">
        <v>235.80705930869604</v>
      </c>
      <c r="AM63" s="6">
        <v>153</v>
      </c>
      <c r="AN63" s="6" t="s">
        <v>48</v>
      </c>
      <c r="AO63" s="7">
        <v>26932</v>
      </c>
      <c r="AP63" s="7">
        <v>62377121.073891163</v>
      </c>
      <c r="AQ63" s="7">
        <v>7254697.8857403509</v>
      </c>
      <c r="AR63" s="53">
        <v>-1620748</v>
      </c>
      <c r="AT63" s="37">
        <f t="shared" si="1"/>
        <v>60756373.073891163</v>
      </c>
      <c r="AV63" s="67">
        <f t="shared" si="2"/>
        <v>5574985.7146279439</v>
      </c>
      <c r="AW63" s="34">
        <f t="shared" si="3"/>
        <v>0.10103018393378758</v>
      </c>
      <c r="AX63" s="61">
        <f t="shared" si="4"/>
        <v>207.0022914981414</v>
      </c>
      <c r="AZ63" s="50">
        <v>1433880.3323300001</v>
      </c>
      <c r="BA63" s="51">
        <v>491184.65139999992</v>
      </c>
      <c r="BB63" s="52">
        <f t="shared" si="5"/>
        <v>-942695.68093000026</v>
      </c>
      <c r="BD63" s="70">
        <f t="shared" si="6"/>
        <v>59813677.392961159</v>
      </c>
      <c r="BE63" s="51"/>
      <c r="BF63" s="127">
        <v>9</v>
      </c>
      <c r="BG63" s="51"/>
      <c r="BH63" s="106" t="s">
        <v>48</v>
      </c>
      <c r="BI63" s="88">
        <v>27269</v>
      </c>
      <c r="BJ63" s="88">
        <v>56802135.359263219</v>
      </c>
      <c r="BK63" s="88">
        <v>6589364.3269692669</v>
      </c>
      <c r="BL63" s="88">
        <v>-1620748</v>
      </c>
      <c r="BN63" s="97">
        <f t="shared" si="7"/>
        <v>55181387.359263219</v>
      </c>
      <c r="BP63" s="88">
        <v>-942695.68093000026</v>
      </c>
      <c r="BR63" s="97">
        <f t="shared" si="8"/>
        <v>54238691.678333215</v>
      </c>
      <c r="BT63" s="110">
        <v>153</v>
      </c>
      <c r="BU63" s="53"/>
    </row>
    <row r="64" spans="1:73" x14ac:dyDescent="0.2">
      <c r="A64" s="6">
        <v>165</v>
      </c>
      <c r="B64" s="6" t="s">
        <v>49</v>
      </c>
      <c r="C64" s="7">
        <v>16447</v>
      </c>
      <c r="D64" s="7">
        <v>23136719.791343119</v>
      </c>
      <c r="E64" s="7">
        <v>5183080.3696694179</v>
      </c>
      <c r="F64" s="53">
        <v>-2279269</v>
      </c>
      <c r="H64" s="37">
        <f t="shared" si="0"/>
        <v>20857450.791343119</v>
      </c>
      <c r="I64" s="134"/>
      <c r="J64" s="61">
        <v>6622738.1422467176</v>
      </c>
      <c r="K64" s="136"/>
      <c r="L64" s="61">
        <f t="shared" si="9"/>
        <v>27480188.933589838</v>
      </c>
      <c r="N64" s="67">
        <f t="shared" si="10"/>
        <v>3954260.8743830137</v>
      </c>
      <c r="O64" s="34">
        <f t="shared" si="11"/>
        <v>0.16808097280717144</v>
      </c>
      <c r="P64" s="61">
        <f t="shared" si="12"/>
        <v>240.42444667009264</v>
      </c>
      <c r="R64" s="50">
        <v>362323.55000000005</v>
      </c>
      <c r="S64" s="51">
        <v>486938.31000000011</v>
      </c>
      <c r="T64" s="52">
        <f t="shared" si="13"/>
        <v>124614.76000000007</v>
      </c>
      <c r="V64" s="70">
        <f t="shared" si="14"/>
        <v>27604803.69358984</v>
      </c>
      <c r="W64" s="51"/>
      <c r="X64" s="6">
        <v>165</v>
      </c>
      <c r="Y64" s="6" t="s">
        <v>49</v>
      </c>
      <c r="Z64" s="7">
        <v>16447</v>
      </c>
      <c r="AA64" s="7">
        <v>23142679.342251945</v>
      </c>
      <c r="AB64" s="7">
        <v>5194159.4044473758</v>
      </c>
      <c r="AC64" s="53">
        <v>-2279269</v>
      </c>
      <c r="AE64" s="37">
        <v>20863410.342251945</v>
      </c>
      <c r="AF64" s="134"/>
      <c r="AG64" s="136">
        <v>6622738.1422467176</v>
      </c>
      <c r="AI64" s="67">
        <v>3960220.42529184</v>
      </c>
      <c r="AJ64" s="34">
        <v>0.1683342912264843</v>
      </c>
      <c r="AK64" s="61">
        <v>240.78679548196266</v>
      </c>
      <c r="AM64" s="6">
        <v>165</v>
      </c>
      <c r="AN64" s="6" t="s">
        <v>49</v>
      </c>
      <c r="AO64" s="7">
        <v>16447</v>
      </c>
      <c r="AP64" s="7">
        <v>29300980.459388047</v>
      </c>
      <c r="AQ64" s="7">
        <v>5046702.5907168174</v>
      </c>
      <c r="AR64" s="53">
        <v>-2279269</v>
      </c>
      <c r="AT64" s="37">
        <f t="shared" si="1"/>
        <v>27021711.459388047</v>
      </c>
      <c r="AV64" s="67">
        <f t="shared" si="2"/>
        <v>3495783.4001812227</v>
      </c>
      <c r="AW64" s="34">
        <f t="shared" si="3"/>
        <v>0.14859279478299497</v>
      </c>
      <c r="AX64" s="61">
        <f t="shared" si="4"/>
        <v>212.548391814995</v>
      </c>
      <c r="AZ64" s="50">
        <v>419295.59976000001</v>
      </c>
      <c r="BA64" s="51">
        <v>455543.73339999997</v>
      </c>
      <c r="BB64" s="52">
        <f t="shared" si="5"/>
        <v>36248.133639999956</v>
      </c>
      <c r="BD64" s="70">
        <f t="shared" si="6"/>
        <v>27057959.593028046</v>
      </c>
      <c r="BE64" s="51"/>
      <c r="BF64" s="127">
        <v>5</v>
      </c>
      <c r="BG64" s="51"/>
      <c r="BH64" s="106" t="s">
        <v>49</v>
      </c>
      <c r="BI64" s="88">
        <v>16607</v>
      </c>
      <c r="BJ64" s="88">
        <v>25805197.059206825</v>
      </c>
      <c r="BK64" s="88">
        <v>3974159.5917574354</v>
      </c>
      <c r="BL64" s="88">
        <v>-2279269</v>
      </c>
      <c r="BN64" s="97">
        <f t="shared" si="7"/>
        <v>23525928.059206825</v>
      </c>
      <c r="BP64" s="88">
        <v>36248.133639999956</v>
      </c>
      <c r="BR64" s="97">
        <f t="shared" si="8"/>
        <v>23562176.192846823</v>
      </c>
      <c r="BT64" s="110">
        <v>165</v>
      </c>
      <c r="BU64" s="53"/>
    </row>
    <row r="65" spans="1:73" x14ac:dyDescent="0.2">
      <c r="A65" s="6">
        <v>167</v>
      </c>
      <c r="B65" s="6" t="s">
        <v>50</v>
      </c>
      <c r="C65" s="7">
        <v>76551</v>
      </c>
      <c r="D65" s="7">
        <v>126556958.93421914</v>
      </c>
      <c r="E65" s="7">
        <v>41070901.716859475</v>
      </c>
      <c r="F65" s="53">
        <v>-2176731</v>
      </c>
      <c r="H65" s="37">
        <f t="shared" si="0"/>
        <v>124380227.93421914</v>
      </c>
      <c r="I65" s="134"/>
      <c r="J65" s="61">
        <v>34133436.268661752</v>
      </c>
      <c r="K65" s="136"/>
      <c r="L65" s="61">
        <f t="shared" si="9"/>
        <v>158513664.20288089</v>
      </c>
      <c r="N65" s="67">
        <f t="shared" si="10"/>
        <v>16484538.558591902</v>
      </c>
      <c r="O65" s="34">
        <f t="shared" si="11"/>
        <v>0.11606449370023808</v>
      </c>
      <c r="P65" s="61">
        <f t="shared" si="12"/>
        <v>215.34060376209197</v>
      </c>
      <c r="R65" s="50">
        <v>10576973.6128</v>
      </c>
      <c r="S65" s="51">
        <v>329942.80000000005</v>
      </c>
      <c r="T65" s="52">
        <f t="shared" si="13"/>
        <v>-10247030.812799999</v>
      </c>
      <c r="V65" s="70">
        <f t="shared" si="14"/>
        <v>148266633.3900809</v>
      </c>
      <c r="W65" s="51"/>
      <c r="X65" s="6">
        <v>167</v>
      </c>
      <c r="Y65" s="6" t="s">
        <v>50</v>
      </c>
      <c r="Z65" s="7">
        <v>76551</v>
      </c>
      <c r="AA65" s="7">
        <v>126476039.22102804</v>
      </c>
      <c r="AB65" s="7">
        <v>41013934.431980997</v>
      </c>
      <c r="AC65" s="53">
        <v>-2176731</v>
      </c>
      <c r="AE65" s="37">
        <v>124299308.22102804</v>
      </c>
      <c r="AF65" s="134"/>
      <c r="AG65" s="136">
        <v>34133436.268661752</v>
      </c>
      <c r="AI65" s="67">
        <v>16403618.84540081</v>
      </c>
      <c r="AJ65" s="34">
        <v>0.11549475342461493</v>
      </c>
      <c r="AK65" s="61">
        <v>214.28353444632742</v>
      </c>
      <c r="AM65" s="6">
        <v>167</v>
      </c>
      <c r="AN65" s="6" t="s">
        <v>50</v>
      </c>
      <c r="AO65" s="7">
        <v>76551</v>
      </c>
      <c r="AP65" s="7">
        <v>158524225.00364441</v>
      </c>
      <c r="AQ65" s="7">
        <v>40921875.322150633</v>
      </c>
      <c r="AR65" s="53">
        <v>-2176731</v>
      </c>
      <c r="AT65" s="37">
        <f t="shared" si="1"/>
        <v>156347494.00364441</v>
      </c>
      <c r="AV65" s="67">
        <f t="shared" si="2"/>
        <v>14318368.35935542</v>
      </c>
      <c r="AW65" s="34">
        <f t="shared" si="3"/>
        <v>0.1008129022438375</v>
      </c>
      <c r="AX65" s="61">
        <f t="shared" si="4"/>
        <v>187.04351816900393</v>
      </c>
      <c r="AZ65" s="50">
        <v>10043250.323117999</v>
      </c>
      <c r="BA65" s="51">
        <v>302287.78600000002</v>
      </c>
      <c r="BB65" s="52">
        <f t="shared" si="5"/>
        <v>-9740962.537117999</v>
      </c>
      <c r="BD65" s="70">
        <f t="shared" si="6"/>
        <v>146606531.46652642</v>
      </c>
      <c r="BE65" s="51"/>
      <c r="BF65" s="127">
        <v>12</v>
      </c>
      <c r="BG65" s="51"/>
      <c r="BH65" s="106" t="s">
        <v>50</v>
      </c>
      <c r="BI65" s="88">
        <v>76067</v>
      </c>
      <c r="BJ65" s="88">
        <v>144205856.64428899</v>
      </c>
      <c r="BK65" s="88">
        <v>39380060.104313701</v>
      </c>
      <c r="BL65" s="88">
        <v>-2176731</v>
      </c>
      <c r="BN65" s="97">
        <f t="shared" si="7"/>
        <v>142029125.64428899</v>
      </c>
      <c r="BP65" s="88">
        <v>-9740962.537117999</v>
      </c>
      <c r="BR65" s="97">
        <f t="shared" si="8"/>
        <v>132288163.10717098</v>
      </c>
      <c r="BT65" s="110">
        <v>167</v>
      </c>
      <c r="BU65" s="53"/>
    </row>
    <row r="66" spans="1:73" x14ac:dyDescent="0.2">
      <c r="A66" s="6">
        <v>169</v>
      </c>
      <c r="B66" s="6" t="s">
        <v>51</v>
      </c>
      <c r="C66" s="7">
        <v>5195</v>
      </c>
      <c r="D66" s="7">
        <v>8616806.034829136</v>
      </c>
      <c r="E66" s="7">
        <v>2377779.9832574632</v>
      </c>
      <c r="F66" s="53">
        <v>-938995</v>
      </c>
      <c r="H66" s="37">
        <f t="shared" si="0"/>
        <v>7677811.034829136</v>
      </c>
      <c r="I66" s="134"/>
      <c r="J66" s="61">
        <v>2471867.9352098666</v>
      </c>
      <c r="K66" s="136"/>
      <c r="L66" s="61">
        <f t="shared" si="9"/>
        <v>10149678.970039003</v>
      </c>
      <c r="N66" s="67">
        <f t="shared" si="10"/>
        <v>897138.9215849191</v>
      </c>
      <c r="O66" s="34">
        <f t="shared" si="11"/>
        <v>9.6961365947809464E-2</v>
      </c>
      <c r="P66" s="61">
        <f t="shared" si="12"/>
        <v>172.69276642635594</v>
      </c>
      <c r="R66" s="50">
        <v>229828.33800000005</v>
      </c>
      <c r="S66" s="51">
        <v>185490.57000000004</v>
      </c>
      <c r="T66" s="52">
        <f t="shared" si="13"/>
        <v>-44337.768000000011</v>
      </c>
      <c r="V66" s="70">
        <f t="shared" si="14"/>
        <v>10105341.202039003</v>
      </c>
      <c r="W66" s="51"/>
      <c r="X66" s="6">
        <v>169</v>
      </c>
      <c r="Y66" s="6" t="s">
        <v>51</v>
      </c>
      <c r="Z66" s="7">
        <v>5195</v>
      </c>
      <c r="AA66" s="7">
        <v>8622555.1914754882</v>
      </c>
      <c r="AB66" s="7">
        <v>2385147.5343612218</v>
      </c>
      <c r="AC66" s="53">
        <v>-938995</v>
      </c>
      <c r="AE66" s="37">
        <v>7683560.1914754882</v>
      </c>
      <c r="AF66" s="134"/>
      <c r="AG66" s="136">
        <v>2471867.9352098666</v>
      </c>
      <c r="AI66" s="67">
        <v>902888.07823127136</v>
      </c>
      <c r="AJ66" s="34">
        <v>9.7582725770760229E-2</v>
      </c>
      <c r="AK66" s="61">
        <v>173.79943758061046</v>
      </c>
      <c r="AM66" s="6">
        <v>169</v>
      </c>
      <c r="AN66" s="6" t="s">
        <v>51</v>
      </c>
      <c r="AO66" s="7">
        <v>5195</v>
      </c>
      <c r="AP66" s="7">
        <v>10900344.362547399</v>
      </c>
      <c r="AQ66" s="7">
        <v>2304515.0852307584</v>
      </c>
      <c r="AR66" s="53">
        <v>-938995</v>
      </c>
      <c r="AT66" s="37">
        <f t="shared" si="1"/>
        <v>9961349.3625473995</v>
      </c>
      <c r="AV66" s="67">
        <f t="shared" si="2"/>
        <v>708809.31409331597</v>
      </c>
      <c r="AW66" s="34">
        <f t="shared" si="3"/>
        <v>7.6606997687272263E-2</v>
      </c>
      <c r="AX66" s="61">
        <f t="shared" si="4"/>
        <v>136.44067643759692</v>
      </c>
      <c r="AZ66" s="50">
        <v>204671.27170000001</v>
      </c>
      <c r="BA66" s="51">
        <v>170416.38939999999</v>
      </c>
      <c r="BB66" s="52">
        <f t="shared" si="5"/>
        <v>-34254.882300000027</v>
      </c>
      <c r="BD66" s="70">
        <f t="shared" si="6"/>
        <v>9927094.4802473988</v>
      </c>
      <c r="BE66" s="51"/>
      <c r="BF66" s="127">
        <v>5</v>
      </c>
      <c r="BG66" s="51"/>
      <c r="BH66" s="106" t="s">
        <v>51</v>
      </c>
      <c r="BI66" s="88">
        <v>5286</v>
      </c>
      <c r="BJ66" s="88">
        <v>10191535.048454084</v>
      </c>
      <c r="BK66" s="88">
        <v>2344028.0438478626</v>
      </c>
      <c r="BL66" s="88">
        <v>-938995</v>
      </c>
      <c r="BN66" s="97">
        <f t="shared" si="7"/>
        <v>9252540.0484540835</v>
      </c>
      <c r="BP66" s="88">
        <v>-34254.882300000027</v>
      </c>
      <c r="BR66" s="97">
        <f t="shared" si="8"/>
        <v>9218285.1661540829</v>
      </c>
      <c r="BT66" s="110">
        <v>169</v>
      </c>
      <c r="BU66" s="53"/>
    </row>
    <row r="67" spans="1:73" x14ac:dyDescent="0.2">
      <c r="A67" s="6">
        <v>171</v>
      </c>
      <c r="B67" s="6" t="s">
        <v>52</v>
      </c>
      <c r="C67" s="7">
        <v>4812</v>
      </c>
      <c r="D67" s="7">
        <v>10443118.917120229</v>
      </c>
      <c r="E67" s="7">
        <v>2945857.6072196867</v>
      </c>
      <c r="F67" s="53">
        <v>-317540</v>
      </c>
      <c r="H67" s="37">
        <f t="shared" si="0"/>
        <v>10125578.917120229</v>
      </c>
      <c r="I67" s="134"/>
      <c r="J67" s="61">
        <v>2609595.20660898</v>
      </c>
      <c r="K67" s="136"/>
      <c r="L67" s="61">
        <f t="shared" si="9"/>
        <v>12735174.12372921</v>
      </c>
      <c r="N67" s="67">
        <f t="shared" si="10"/>
        <v>1307399.7245015558</v>
      </c>
      <c r="O67" s="34">
        <f t="shared" si="11"/>
        <v>0.11440545453801716</v>
      </c>
      <c r="P67" s="61">
        <f t="shared" si="12"/>
        <v>271.69570334612547</v>
      </c>
      <c r="R67" s="50">
        <v>161890.11600000001</v>
      </c>
      <c r="S67" s="51">
        <v>4158.37</v>
      </c>
      <c r="T67" s="52">
        <f t="shared" si="13"/>
        <v>-157731.74600000001</v>
      </c>
      <c r="V67" s="70">
        <f t="shared" si="14"/>
        <v>12577442.377729211</v>
      </c>
      <c r="W67" s="51"/>
      <c r="X67" s="6">
        <v>171</v>
      </c>
      <c r="Y67" s="6" t="s">
        <v>52</v>
      </c>
      <c r="Z67" s="7">
        <v>4812</v>
      </c>
      <c r="AA67" s="7">
        <v>10447806.332788877</v>
      </c>
      <c r="AB67" s="7">
        <v>2952043.3424566505</v>
      </c>
      <c r="AC67" s="53">
        <v>-317540</v>
      </c>
      <c r="AE67" s="37">
        <v>10130266.332788877</v>
      </c>
      <c r="AF67" s="134"/>
      <c r="AG67" s="136">
        <v>2609595.20660898</v>
      </c>
      <c r="AI67" s="67">
        <v>1312087.1401702035</v>
      </c>
      <c r="AJ67" s="34">
        <v>0.11481563201482879</v>
      </c>
      <c r="AK67" s="61">
        <v>272.66981300295168</v>
      </c>
      <c r="AM67" s="6">
        <v>171</v>
      </c>
      <c r="AN67" s="6" t="s">
        <v>52</v>
      </c>
      <c r="AO67" s="7">
        <v>4812</v>
      </c>
      <c r="AP67" s="7">
        <v>12821523.195744839</v>
      </c>
      <c r="AQ67" s="7">
        <v>2857417.8003834006</v>
      </c>
      <c r="AR67" s="53">
        <v>-317540</v>
      </c>
      <c r="AT67" s="37">
        <f t="shared" si="1"/>
        <v>12503983.195744839</v>
      </c>
      <c r="AV67" s="67">
        <f t="shared" si="2"/>
        <v>1076208.796517184</v>
      </c>
      <c r="AW67" s="34">
        <f t="shared" si="3"/>
        <v>9.4174837454782057E-2</v>
      </c>
      <c r="AX67" s="61">
        <f t="shared" si="4"/>
        <v>223.65103834521696</v>
      </c>
      <c r="AZ67" s="50">
        <v>147183.791</v>
      </c>
      <c r="BA67" s="51">
        <v>52801.36</v>
      </c>
      <c r="BB67" s="52">
        <f t="shared" si="5"/>
        <v>-94382.430999999997</v>
      </c>
      <c r="BD67" s="70">
        <f t="shared" si="6"/>
        <v>12409600.764744839</v>
      </c>
      <c r="BE67" s="51"/>
      <c r="BF67" s="127">
        <v>10</v>
      </c>
      <c r="BG67" s="51"/>
      <c r="BH67" s="106" t="s">
        <v>52</v>
      </c>
      <c r="BI67" s="88">
        <v>4917</v>
      </c>
      <c r="BJ67" s="88">
        <v>11745314.399227655</v>
      </c>
      <c r="BK67" s="88">
        <v>2933333.4780094908</v>
      </c>
      <c r="BL67" s="88">
        <v>-317540</v>
      </c>
      <c r="BN67" s="97">
        <f t="shared" si="7"/>
        <v>11427774.399227655</v>
      </c>
      <c r="BP67" s="88">
        <v>-94382.430999999997</v>
      </c>
      <c r="BR67" s="97">
        <f t="shared" si="8"/>
        <v>11333391.968227655</v>
      </c>
      <c r="BT67" s="110">
        <v>171</v>
      </c>
      <c r="BU67" s="53"/>
    </row>
    <row r="68" spans="1:73" x14ac:dyDescent="0.2">
      <c r="A68" s="6">
        <v>172</v>
      </c>
      <c r="B68" s="6" t="s">
        <v>53</v>
      </c>
      <c r="C68" s="7">
        <v>4467</v>
      </c>
      <c r="D68" s="7">
        <v>13102714.029548422</v>
      </c>
      <c r="E68" s="7">
        <v>3505327.078702067</v>
      </c>
      <c r="F68" s="53">
        <v>-57099</v>
      </c>
      <c r="H68" s="37">
        <f t="shared" si="0"/>
        <v>13045615.029548422</v>
      </c>
      <c r="I68" s="134"/>
      <c r="J68" s="61">
        <v>2630473.1204879959</v>
      </c>
      <c r="K68" s="136"/>
      <c r="L68" s="61">
        <f t="shared" si="9"/>
        <v>15676088.150036417</v>
      </c>
      <c r="N68" s="67">
        <f t="shared" si="10"/>
        <v>667292.35592654161</v>
      </c>
      <c r="O68" s="34">
        <f t="shared" si="11"/>
        <v>4.4460086277435869E-2</v>
      </c>
      <c r="P68" s="61">
        <f t="shared" si="12"/>
        <v>149.38266306839972</v>
      </c>
      <c r="R68" s="50">
        <v>321626.06</v>
      </c>
      <c r="S68" s="51">
        <v>290608.71000000002</v>
      </c>
      <c r="T68" s="52">
        <f t="shared" si="13"/>
        <v>-31017.349999999977</v>
      </c>
      <c r="V68" s="70">
        <f t="shared" si="14"/>
        <v>15645070.800036417</v>
      </c>
      <c r="W68" s="51"/>
      <c r="X68" s="6">
        <v>172</v>
      </c>
      <c r="Y68" s="6" t="s">
        <v>53</v>
      </c>
      <c r="Z68" s="7">
        <v>4467</v>
      </c>
      <c r="AA68" s="7">
        <v>13105023.439274084</v>
      </c>
      <c r="AB68" s="7">
        <v>3509035.5007355968</v>
      </c>
      <c r="AC68" s="53">
        <v>-57099</v>
      </c>
      <c r="AE68" s="37">
        <v>13047924.439274084</v>
      </c>
      <c r="AF68" s="134"/>
      <c r="AG68" s="136">
        <v>2630473.1204879959</v>
      </c>
      <c r="AI68" s="67">
        <v>669601.76565220393</v>
      </c>
      <c r="AJ68" s="34">
        <v>4.4613956698310579E-2</v>
      </c>
      <c r="AK68" s="61">
        <v>149.89965651493262</v>
      </c>
      <c r="AM68" s="6">
        <v>172</v>
      </c>
      <c r="AN68" s="6" t="s">
        <v>53</v>
      </c>
      <c r="AO68" s="7">
        <v>4467</v>
      </c>
      <c r="AP68" s="7">
        <v>15693404.073802281</v>
      </c>
      <c r="AQ68" s="7">
        <v>3609857.9481065799</v>
      </c>
      <c r="AR68" s="53">
        <v>-57099</v>
      </c>
      <c r="AT68" s="37">
        <f t="shared" si="1"/>
        <v>15636305.073802281</v>
      </c>
      <c r="AV68" s="67">
        <f t="shared" si="2"/>
        <v>627509.27969240583</v>
      </c>
      <c r="AW68" s="34">
        <f t="shared" si="3"/>
        <v>4.1809435500392948E-2</v>
      </c>
      <c r="AX68" s="61">
        <f t="shared" si="4"/>
        <v>140.47666883644635</v>
      </c>
      <c r="AZ68" s="50">
        <v>345914.90969999996</v>
      </c>
      <c r="BA68" s="51">
        <v>294565.5871</v>
      </c>
      <c r="BB68" s="52">
        <f t="shared" si="5"/>
        <v>-51349.322599999956</v>
      </c>
      <c r="BD68" s="70">
        <f t="shared" si="6"/>
        <v>15584955.751202282</v>
      </c>
      <c r="BE68" s="51"/>
      <c r="BF68" s="127">
        <v>13</v>
      </c>
      <c r="BG68" s="51"/>
      <c r="BH68" s="106" t="s">
        <v>53</v>
      </c>
      <c r="BI68" s="88">
        <v>4567</v>
      </c>
      <c r="BJ68" s="88">
        <v>15065894.794109875</v>
      </c>
      <c r="BK68" s="88">
        <v>3677339.8671328686</v>
      </c>
      <c r="BL68" s="88">
        <v>-57099</v>
      </c>
      <c r="BN68" s="97">
        <f t="shared" si="7"/>
        <v>15008795.794109875</v>
      </c>
      <c r="BP68" s="88">
        <v>-51349.322599999956</v>
      </c>
      <c r="BR68" s="97">
        <f t="shared" si="8"/>
        <v>14957446.471509876</v>
      </c>
      <c r="BT68" s="110">
        <v>172</v>
      </c>
      <c r="BU68" s="53"/>
    </row>
    <row r="69" spans="1:73" x14ac:dyDescent="0.2">
      <c r="A69" s="6">
        <v>176</v>
      </c>
      <c r="B69" s="6" t="s">
        <v>54</v>
      </c>
      <c r="C69" s="7">
        <v>4709</v>
      </c>
      <c r="D69" s="7">
        <v>18690407.460696645</v>
      </c>
      <c r="E69" s="7">
        <v>4784819.6225299882</v>
      </c>
      <c r="F69" s="53">
        <v>-314843</v>
      </c>
      <c r="H69" s="37">
        <f t="shared" si="0"/>
        <v>18375564.460696645</v>
      </c>
      <c r="I69" s="134"/>
      <c r="J69" s="61">
        <v>2831990.1593799121</v>
      </c>
      <c r="K69" s="136"/>
      <c r="L69" s="61">
        <f t="shared" si="9"/>
        <v>21207554.620076556</v>
      </c>
      <c r="N69" s="67">
        <f t="shared" si="10"/>
        <v>1191080.010827899</v>
      </c>
      <c r="O69" s="34">
        <f t="shared" si="11"/>
        <v>5.9504984473017934E-2</v>
      </c>
      <c r="P69" s="61">
        <f t="shared" si="12"/>
        <v>252.9369315837543</v>
      </c>
      <c r="R69" s="50">
        <v>184195.34</v>
      </c>
      <c r="S69" s="51">
        <v>64079.8</v>
      </c>
      <c r="T69" s="52">
        <f t="shared" si="13"/>
        <v>-120115.54</v>
      </c>
      <c r="V69" s="70">
        <f t="shared" si="14"/>
        <v>21087439.080076557</v>
      </c>
      <c r="W69" s="51"/>
      <c r="X69" s="6">
        <v>176</v>
      </c>
      <c r="Y69" s="6" t="s">
        <v>54</v>
      </c>
      <c r="Z69" s="7">
        <v>4709</v>
      </c>
      <c r="AA69" s="7">
        <v>18665735.196853142</v>
      </c>
      <c r="AB69" s="7">
        <v>4761638.4140824713</v>
      </c>
      <c r="AC69" s="53">
        <v>-314843</v>
      </c>
      <c r="AE69" s="37">
        <v>18350892.196853142</v>
      </c>
      <c r="AF69" s="134"/>
      <c r="AG69" s="136">
        <v>2831990.1593799121</v>
      </c>
      <c r="AI69" s="67">
        <v>1166407.7469843961</v>
      </c>
      <c r="AJ69" s="34">
        <v>5.8272386609251103E-2</v>
      </c>
      <c r="AK69" s="61">
        <v>247.69754660955536</v>
      </c>
      <c r="AM69" s="6">
        <v>176</v>
      </c>
      <c r="AN69" s="6" t="s">
        <v>54</v>
      </c>
      <c r="AO69" s="7">
        <v>4709</v>
      </c>
      <c r="AP69" s="7">
        <v>21371115.150758859</v>
      </c>
      <c r="AQ69" s="7">
        <v>4794002.6903430559</v>
      </c>
      <c r="AR69" s="53">
        <v>-314843</v>
      </c>
      <c r="AT69" s="37">
        <f t="shared" si="1"/>
        <v>21056272.150758859</v>
      </c>
      <c r="AV69" s="67">
        <f t="shared" si="2"/>
        <v>1039797.541510202</v>
      </c>
      <c r="AW69" s="34">
        <f t="shared" si="3"/>
        <v>5.1947086677778975E-2</v>
      </c>
      <c r="AX69" s="61">
        <f t="shared" si="4"/>
        <v>220.81069048846931</v>
      </c>
      <c r="AZ69" s="50">
        <v>210083.41109999997</v>
      </c>
      <c r="BA69" s="51">
        <v>72601.87</v>
      </c>
      <c r="BB69" s="52">
        <f t="shared" si="5"/>
        <v>-137481.54109999997</v>
      </c>
      <c r="BD69" s="70">
        <f t="shared" si="6"/>
        <v>20918790.60965886</v>
      </c>
      <c r="BE69" s="51"/>
      <c r="BF69" s="127">
        <v>12</v>
      </c>
      <c r="BG69" s="51"/>
      <c r="BH69" s="106" t="s">
        <v>54</v>
      </c>
      <c r="BI69" s="88">
        <v>4817</v>
      </c>
      <c r="BJ69" s="88">
        <v>20331317.609248657</v>
      </c>
      <c r="BK69" s="88">
        <v>4673295.5003528008</v>
      </c>
      <c r="BL69" s="88">
        <v>-314843</v>
      </c>
      <c r="BN69" s="97">
        <f t="shared" si="7"/>
        <v>20016474.609248657</v>
      </c>
      <c r="BP69" s="88">
        <v>-137481.54109999997</v>
      </c>
      <c r="BR69" s="97">
        <f t="shared" si="8"/>
        <v>19878993.068148658</v>
      </c>
      <c r="BT69" s="110">
        <v>176</v>
      </c>
      <c r="BU69" s="53"/>
    </row>
    <row r="70" spans="1:73" x14ac:dyDescent="0.2">
      <c r="A70" s="6">
        <v>177</v>
      </c>
      <c r="B70" s="6" t="s">
        <v>55</v>
      </c>
      <c r="C70" s="7">
        <v>1884</v>
      </c>
      <c r="D70" s="7">
        <v>3969061.5807964653</v>
      </c>
      <c r="E70" s="7">
        <v>762045.90194618027</v>
      </c>
      <c r="F70" s="53">
        <v>-424208</v>
      </c>
      <c r="H70" s="37">
        <f t="shared" si="0"/>
        <v>3544853.5807964653</v>
      </c>
      <c r="I70" s="134"/>
      <c r="J70" s="61">
        <v>1015833.6367956954</v>
      </c>
      <c r="K70" s="136"/>
      <c r="L70" s="61">
        <f t="shared" si="9"/>
        <v>4560687.2175921611</v>
      </c>
      <c r="N70" s="67">
        <f t="shared" si="10"/>
        <v>229744.17552231625</v>
      </c>
      <c r="O70" s="34">
        <f t="shared" si="11"/>
        <v>5.3047147766809903E-2</v>
      </c>
      <c r="P70" s="61">
        <f t="shared" si="12"/>
        <v>121.94489146619759</v>
      </c>
      <c r="R70" s="50">
        <v>70896.800000000003</v>
      </c>
      <c r="S70" s="51">
        <v>21814.400000000001</v>
      </c>
      <c r="T70" s="52">
        <f t="shared" si="13"/>
        <v>-49082.400000000001</v>
      </c>
      <c r="V70" s="70">
        <f t="shared" si="14"/>
        <v>4511604.8175921608</v>
      </c>
      <c r="W70" s="51"/>
      <c r="X70" s="6">
        <v>177</v>
      </c>
      <c r="Y70" s="6" t="s">
        <v>55</v>
      </c>
      <c r="Z70" s="7">
        <v>1884</v>
      </c>
      <c r="AA70" s="7">
        <v>3961461.1295858077</v>
      </c>
      <c r="AB70" s="7">
        <v>755034.03917638399</v>
      </c>
      <c r="AC70" s="53">
        <v>-424208</v>
      </c>
      <c r="AE70" s="37">
        <v>3537253.1295858077</v>
      </c>
      <c r="AF70" s="134"/>
      <c r="AG70" s="136">
        <v>1015833.6367956954</v>
      </c>
      <c r="AI70" s="67">
        <v>222143.72431165818</v>
      </c>
      <c r="AJ70" s="34">
        <v>5.1292229464530485E-2</v>
      </c>
      <c r="AK70" s="61">
        <v>117.91068169408608</v>
      </c>
      <c r="AM70" s="6">
        <v>177</v>
      </c>
      <c r="AN70" s="6" t="s">
        <v>55</v>
      </c>
      <c r="AO70" s="7">
        <v>1884</v>
      </c>
      <c r="AP70" s="7">
        <v>4921521.2884214781</v>
      </c>
      <c r="AQ70" s="7">
        <v>754787.2591736808</v>
      </c>
      <c r="AR70" s="53">
        <v>-424208</v>
      </c>
      <c r="AT70" s="37">
        <f t="shared" si="1"/>
        <v>4497313.2884214781</v>
      </c>
      <c r="AV70" s="67">
        <f t="shared" si="2"/>
        <v>166370.24635163322</v>
      </c>
      <c r="AW70" s="34">
        <f t="shared" si="3"/>
        <v>3.8414323332250873E-2</v>
      </c>
      <c r="AX70" s="61">
        <f t="shared" si="4"/>
        <v>88.306924815091946</v>
      </c>
      <c r="AZ70" s="50">
        <v>21186.545700000002</v>
      </c>
      <c r="BA70" s="51">
        <v>52801.36</v>
      </c>
      <c r="BB70" s="52">
        <f t="shared" si="5"/>
        <v>31614.814299999998</v>
      </c>
      <c r="BD70" s="70">
        <f t="shared" si="6"/>
        <v>4528928.1027214779</v>
      </c>
      <c r="BE70" s="51"/>
      <c r="BF70" s="127">
        <v>6</v>
      </c>
      <c r="BG70" s="51"/>
      <c r="BH70" s="106" t="s">
        <v>55</v>
      </c>
      <c r="BI70" s="88">
        <v>1904</v>
      </c>
      <c r="BJ70" s="88">
        <v>4755151.0420698449</v>
      </c>
      <c r="BK70" s="88">
        <v>886926.60915773094</v>
      </c>
      <c r="BL70" s="88">
        <v>-424208</v>
      </c>
      <c r="BN70" s="97">
        <f t="shared" si="7"/>
        <v>4330943.0420698449</v>
      </c>
      <c r="BP70" s="88">
        <v>31614.814299999998</v>
      </c>
      <c r="BR70" s="97">
        <f t="shared" si="8"/>
        <v>4362557.8563698446</v>
      </c>
      <c r="BT70" s="110">
        <v>177</v>
      </c>
      <c r="BU70" s="53"/>
    </row>
    <row r="71" spans="1:73" x14ac:dyDescent="0.2">
      <c r="A71" s="6">
        <v>178</v>
      </c>
      <c r="B71" s="6" t="s">
        <v>56</v>
      </c>
      <c r="C71" s="7">
        <v>6225</v>
      </c>
      <c r="D71" s="7">
        <v>19324346.26261897</v>
      </c>
      <c r="E71" s="7">
        <v>5146731.6387598095</v>
      </c>
      <c r="F71" s="53">
        <v>-570287</v>
      </c>
      <c r="H71" s="37">
        <f t="shared" si="0"/>
        <v>18754059.26261897</v>
      </c>
      <c r="I71" s="134"/>
      <c r="J71" s="61">
        <v>3796971.5219139475</v>
      </c>
      <c r="K71" s="136"/>
      <c r="L71" s="61">
        <f t="shared" si="9"/>
        <v>22551030.78453292</v>
      </c>
      <c r="N71" s="67">
        <f t="shared" si="10"/>
        <v>1560662.4783193991</v>
      </c>
      <c r="O71" s="34">
        <f t="shared" si="11"/>
        <v>7.4351362279689748E-2</v>
      </c>
      <c r="P71" s="61">
        <f t="shared" si="12"/>
        <v>250.70883185853799</v>
      </c>
      <c r="R71" s="50">
        <v>128527.71799999999</v>
      </c>
      <c r="S71" s="51">
        <v>98164.800000000003</v>
      </c>
      <c r="T71" s="52">
        <f t="shared" si="13"/>
        <v>-30362.917999999991</v>
      </c>
      <c r="V71" s="70">
        <f t="shared" si="14"/>
        <v>22520667.866532918</v>
      </c>
      <c r="W71" s="51"/>
      <c r="X71" s="6">
        <v>178</v>
      </c>
      <c r="Y71" s="6" t="s">
        <v>56</v>
      </c>
      <c r="Z71" s="7">
        <v>6225</v>
      </c>
      <c r="AA71" s="7">
        <v>19310911.458829138</v>
      </c>
      <c r="AB71" s="7">
        <v>5135245.6787037076</v>
      </c>
      <c r="AC71" s="53">
        <v>-570287</v>
      </c>
      <c r="AE71" s="37">
        <v>18740624.458829138</v>
      </c>
      <c r="AF71" s="134"/>
      <c r="AG71" s="136">
        <v>3796971.5219139475</v>
      </c>
      <c r="AI71" s="67">
        <v>1547227.6745295674</v>
      </c>
      <c r="AJ71" s="34">
        <v>7.3711316159781756E-2</v>
      </c>
      <c r="AK71" s="61">
        <v>248.55063044651683</v>
      </c>
      <c r="AM71" s="6">
        <v>178</v>
      </c>
      <c r="AN71" s="6" t="s">
        <v>56</v>
      </c>
      <c r="AO71" s="7">
        <v>6225</v>
      </c>
      <c r="AP71" s="7">
        <v>22859935.874359548</v>
      </c>
      <c r="AQ71" s="7">
        <v>5094440.5393602792</v>
      </c>
      <c r="AR71" s="53">
        <v>-570287</v>
      </c>
      <c r="AT71" s="37">
        <f t="shared" si="1"/>
        <v>22289648.874359548</v>
      </c>
      <c r="AV71" s="67">
        <f t="shared" si="2"/>
        <v>1299280.5681460276</v>
      </c>
      <c r="AW71" s="34">
        <f t="shared" si="3"/>
        <v>6.1898893301525232E-2</v>
      </c>
      <c r="AX71" s="61">
        <f t="shared" si="4"/>
        <v>208.71976998329762</v>
      </c>
      <c r="AZ71" s="50">
        <v>106289.13768</v>
      </c>
      <c r="BA71" s="51">
        <v>75307.939700000003</v>
      </c>
      <c r="BB71" s="52">
        <f t="shared" si="5"/>
        <v>-30981.197979999997</v>
      </c>
      <c r="BD71" s="70">
        <f t="shared" si="6"/>
        <v>22258667.676379547</v>
      </c>
      <c r="BE71" s="51"/>
      <c r="BF71" s="127">
        <v>10</v>
      </c>
      <c r="BG71" s="51"/>
      <c r="BH71" s="106" t="s">
        <v>56</v>
      </c>
      <c r="BI71" s="88">
        <v>6334</v>
      </c>
      <c r="BJ71" s="88">
        <v>21560655.30621352</v>
      </c>
      <c r="BK71" s="88">
        <v>5067023.0164496424</v>
      </c>
      <c r="BL71" s="88">
        <v>-570287</v>
      </c>
      <c r="BN71" s="97">
        <f t="shared" si="7"/>
        <v>20990368.30621352</v>
      </c>
      <c r="BP71" s="88">
        <v>-30981.197979999997</v>
      </c>
      <c r="BR71" s="97">
        <f t="shared" si="8"/>
        <v>20959387.108233519</v>
      </c>
      <c r="BT71" s="110">
        <v>178</v>
      </c>
      <c r="BU71" s="53"/>
    </row>
    <row r="72" spans="1:73" x14ac:dyDescent="0.2">
      <c r="A72" s="6">
        <v>179</v>
      </c>
      <c r="B72" s="6" t="s">
        <v>57</v>
      </c>
      <c r="C72" s="7">
        <v>141305</v>
      </c>
      <c r="D72" s="7">
        <v>164568963.06173003</v>
      </c>
      <c r="E72" s="7">
        <v>52760801.082510985</v>
      </c>
      <c r="F72" s="53">
        <v>-21922071</v>
      </c>
      <c r="H72" s="37">
        <f t="shared" si="0"/>
        <v>142646892.06173003</v>
      </c>
      <c r="I72" s="134"/>
      <c r="J72" s="61">
        <v>56945422.049859181</v>
      </c>
      <c r="K72" s="136"/>
      <c r="L72" s="61">
        <f t="shared" si="9"/>
        <v>199592314.11158919</v>
      </c>
      <c r="N72" s="67">
        <f t="shared" si="10"/>
        <v>32042083.116931677</v>
      </c>
      <c r="O72" s="34">
        <f t="shared" si="11"/>
        <v>0.19123866870677944</v>
      </c>
      <c r="P72" s="61">
        <f t="shared" si="12"/>
        <v>226.75831086608173</v>
      </c>
      <c r="R72" s="50">
        <v>10888379.626399998</v>
      </c>
      <c r="S72" s="51">
        <v>879802.0199999999</v>
      </c>
      <c r="T72" s="52">
        <f t="shared" si="13"/>
        <v>-10008577.606399998</v>
      </c>
      <c r="V72" s="70">
        <f t="shared" si="14"/>
        <v>189583736.50518918</v>
      </c>
      <c r="W72" s="51"/>
      <c r="X72" s="6">
        <v>179</v>
      </c>
      <c r="Y72" s="6" t="s">
        <v>57</v>
      </c>
      <c r="Z72" s="7">
        <v>141305</v>
      </c>
      <c r="AA72" s="7">
        <v>164555605.06130585</v>
      </c>
      <c r="AB72" s="7">
        <v>52791610.688060671</v>
      </c>
      <c r="AC72" s="53">
        <v>-21922071</v>
      </c>
      <c r="AE72" s="37">
        <v>142633534.06130585</v>
      </c>
      <c r="AF72" s="134"/>
      <c r="AG72" s="136">
        <v>56945422.049859181</v>
      </c>
      <c r="AI72" s="67">
        <v>32028725.11650753</v>
      </c>
      <c r="AJ72" s="34">
        <v>0.19115894335907418</v>
      </c>
      <c r="AK72" s="61">
        <v>226.66377776092517</v>
      </c>
      <c r="AM72" s="6">
        <v>179</v>
      </c>
      <c r="AN72" s="6" t="s">
        <v>57</v>
      </c>
      <c r="AO72" s="7">
        <v>141305</v>
      </c>
      <c r="AP72" s="7">
        <v>217794855.71528974</v>
      </c>
      <c r="AQ72" s="7">
        <v>52479728.120945357</v>
      </c>
      <c r="AR72" s="53">
        <v>-21922071</v>
      </c>
      <c r="AT72" s="37">
        <f t="shared" si="1"/>
        <v>195872784.71528974</v>
      </c>
      <c r="AV72" s="67">
        <f t="shared" si="2"/>
        <v>28322553.720632225</v>
      </c>
      <c r="AW72" s="34">
        <f t="shared" si="3"/>
        <v>0.16903918038486807</v>
      </c>
      <c r="AX72" s="61">
        <f t="shared" si="4"/>
        <v>200.43560893550989</v>
      </c>
      <c r="AZ72" s="50">
        <v>10261247.338047996</v>
      </c>
      <c r="BA72" s="51">
        <v>906269.34270000004</v>
      </c>
      <c r="BB72" s="52">
        <f t="shared" si="5"/>
        <v>-9354977.9953479953</v>
      </c>
      <c r="BD72" s="70">
        <f t="shared" si="6"/>
        <v>186517806.71994174</v>
      </c>
      <c r="BE72" s="51"/>
      <c r="BF72" s="127">
        <v>13</v>
      </c>
      <c r="BG72" s="51"/>
      <c r="BH72" s="106" t="s">
        <v>57</v>
      </c>
      <c r="BI72" s="88">
        <v>140188</v>
      </c>
      <c r="BJ72" s="88">
        <v>189472301.99465752</v>
      </c>
      <c r="BK72" s="88">
        <v>45992992.175187379</v>
      </c>
      <c r="BL72" s="88">
        <v>-21922071</v>
      </c>
      <c r="BN72" s="97">
        <f t="shared" si="7"/>
        <v>167550230.99465752</v>
      </c>
      <c r="BP72" s="88">
        <v>-9354977.9953479953</v>
      </c>
      <c r="BR72" s="97">
        <f t="shared" si="8"/>
        <v>158195252.99930951</v>
      </c>
      <c r="BT72" s="110">
        <v>179</v>
      </c>
      <c r="BU72" s="53"/>
    </row>
    <row r="73" spans="1:73" x14ac:dyDescent="0.2">
      <c r="A73" s="6">
        <v>181</v>
      </c>
      <c r="B73" s="6" t="s">
        <v>58</v>
      </c>
      <c r="C73" s="7">
        <v>1809</v>
      </c>
      <c r="D73" s="7">
        <v>4591552.2208025604</v>
      </c>
      <c r="E73" s="7">
        <v>1867996.4650927314</v>
      </c>
      <c r="F73" s="53">
        <v>-379169</v>
      </c>
      <c r="H73" s="37">
        <f t="shared" si="0"/>
        <v>4212383.2208025604</v>
      </c>
      <c r="I73" s="134"/>
      <c r="J73" s="61">
        <v>1175003.1966796755</v>
      </c>
      <c r="K73" s="136"/>
      <c r="L73" s="61">
        <f t="shared" si="9"/>
        <v>5387386.4174822364</v>
      </c>
      <c r="N73" s="67">
        <f t="shared" si="10"/>
        <v>39520.180500741117</v>
      </c>
      <c r="O73" s="34">
        <f t="shared" si="11"/>
        <v>7.3898969700198699E-3</v>
      </c>
      <c r="P73" s="61">
        <f t="shared" si="12"/>
        <v>21.84642371516922</v>
      </c>
      <c r="R73" s="50">
        <v>100482.58</v>
      </c>
      <c r="S73" s="51">
        <v>24541.200000000001</v>
      </c>
      <c r="T73" s="52">
        <f t="shared" si="13"/>
        <v>-75941.38</v>
      </c>
      <c r="V73" s="70">
        <f t="shared" si="14"/>
        <v>5311445.0374822365</v>
      </c>
      <c r="W73" s="51"/>
      <c r="X73" s="6">
        <v>181</v>
      </c>
      <c r="Y73" s="6" t="s">
        <v>58</v>
      </c>
      <c r="Z73" s="7">
        <v>1809</v>
      </c>
      <c r="AA73" s="7">
        <v>4593160.1712340983</v>
      </c>
      <c r="AB73" s="7">
        <v>1870167.0461518622</v>
      </c>
      <c r="AC73" s="53">
        <v>-379169</v>
      </c>
      <c r="AE73" s="37">
        <v>4213991.1712340983</v>
      </c>
      <c r="AF73" s="134"/>
      <c r="AG73" s="136">
        <v>1175003.1966796755</v>
      </c>
      <c r="AI73" s="67">
        <v>41128.130932278</v>
      </c>
      <c r="AJ73" s="34">
        <v>7.690568370590364E-3</v>
      </c>
      <c r="AK73" s="61">
        <v>22.735285203028191</v>
      </c>
      <c r="AM73" s="6">
        <v>181</v>
      </c>
      <c r="AN73" s="6" t="s">
        <v>58</v>
      </c>
      <c r="AO73" s="7">
        <v>1809</v>
      </c>
      <c r="AP73" s="7">
        <v>5794070.0520915352</v>
      </c>
      <c r="AQ73" s="7">
        <v>1957036.5461006579</v>
      </c>
      <c r="AR73" s="53">
        <v>-379169</v>
      </c>
      <c r="AT73" s="37">
        <f t="shared" si="1"/>
        <v>5414901.0520915352</v>
      </c>
      <c r="AV73" s="67">
        <f t="shared" si="2"/>
        <v>67034.815110039897</v>
      </c>
      <c r="AW73" s="34">
        <f t="shared" si="3"/>
        <v>1.2534871318673159E-2</v>
      </c>
      <c r="AX73" s="61">
        <f t="shared" si="4"/>
        <v>37.056282537335491</v>
      </c>
      <c r="AZ73" s="50">
        <v>112268.89170000002</v>
      </c>
      <c r="BA73" s="51">
        <v>23760.612000000001</v>
      </c>
      <c r="BB73" s="52">
        <f t="shared" si="5"/>
        <v>-88508.279700000014</v>
      </c>
      <c r="BD73" s="70">
        <f t="shared" si="6"/>
        <v>5326392.7723915353</v>
      </c>
      <c r="BE73" s="51"/>
      <c r="BF73" s="127">
        <v>4</v>
      </c>
      <c r="BG73" s="51"/>
      <c r="BH73" s="106" t="s">
        <v>58</v>
      </c>
      <c r="BI73" s="88">
        <v>1867</v>
      </c>
      <c r="BJ73" s="88">
        <v>5727035.2369814953</v>
      </c>
      <c r="BK73" s="88">
        <v>1951441.6254984702</v>
      </c>
      <c r="BL73" s="88">
        <v>-379169</v>
      </c>
      <c r="BN73" s="97">
        <f t="shared" si="7"/>
        <v>5347866.2369814953</v>
      </c>
      <c r="BP73" s="88">
        <v>-88508.279700000014</v>
      </c>
      <c r="BR73" s="97">
        <f t="shared" si="8"/>
        <v>5259357.9572814954</v>
      </c>
      <c r="BT73" s="110">
        <v>181</v>
      </c>
      <c r="BU73" s="53"/>
    </row>
    <row r="74" spans="1:73" x14ac:dyDescent="0.2">
      <c r="A74" s="6">
        <v>182</v>
      </c>
      <c r="B74" s="6" t="s">
        <v>59</v>
      </c>
      <c r="C74" s="7">
        <v>20607</v>
      </c>
      <c r="D74" s="7">
        <v>38781385.856494427</v>
      </c>
      <c r="E74" s="7">
        <v>4089110.2903294931</v>
      </c>
      <c r="F74" s="53">
        <v>-1848782</v>
      </c>
      <c r="H74" s="37">
        <f t="shared" si="0"/>
        <v>36932603.856494427</v>
      </c>
      <c r="I74" s="134"/>
      <c r="J74" s="61">
        <v>9211889.4314479809</v>
      </c>
      <c r="K74" s="136"/>
      <c r="L74" s="61">
        <f t="shared" si="9"/>
        <v>46144493.28794241</v>
      </c>
      <c r="N74" s="67">
        <f t="shared" si="10"/>
        <v>4482552.9256042168</v>
      </c>
      <c r="O74" s="34">
        <f t="shared" si="11"/>
        <v>0.1075934746826238</v>
      </c>
      <c r="P74" s="61">
        <f t="shared" si="12"/>
        <v>217.52574006911325</v>
      </c>
      <c r="R74" s="50">
        <v>324039.27799999999</v>
      </c>
      <c r="S74" s="51">
        <v>297357.54000000004</v>
      </c>
      <c r="T74" s="52">
        <f t="shared" si="13"/>
        <v>-26681.737999999954</v>
      </c>
      <c r="V74" s="70">
        <f t="shared" si="14"/>
        <v>46117811.549942411</v>
      </c>
      <c r="W74" s="51"/>
      <c r="X74" s="6">
        <v>182</v>
      </c>
      <c r="Y74" s="6" t="s">
        <v>59</v>
      </c>
      <c r="Z74" s="7">
        <v>20607</v>
      </c>
      <c r="AA74" s="7">
        <v>38734655.11395067</v>
      </c>
      <c r="AB74" s="7">
        <v>4048816.5912252106</v>
      </c>
      <c r="AC74" s="53">
        <v>-1848782</v>
      </c>
      <c r="AE74" s="37">
        <v>36885873.11395067</v>
      </c>
      <c r="AF74" s="134"/>
      <c r="AG74" s="136">
        <v>9211889.4314479809</v>
      </c>
      <c r="AI74" s="67">
        <v>4435822.1830604598</v>
      </c>
      <c r="AJ74" s="34">
        <v>0.10647180962964414</v>
      </c>
      <c r="AK74" s="61">
        <v>215.25802800312806</v>
      </c>
      <c r="AM74" s="6">
        <v>182</v>
      </c>
      <c r="AN74" s="6" t="s">
        <v>59</v>
      </c>
      <c r="AO74" s="7">
        <v>20607</v>
      </c>
      <c r="AP74" s="7">
        <v>47206976.383967608</v>
      </c>
      <c r="AQ74" s="7">
        <v>3785917.9459705446</v>
      </c>
      <c r="AR74" s="53">
        <v>-1848782</v>
      </c>
      <c r="AT74" s="37">
        <f t="shared" si="1"/>
        <v>45358194.383967608</v>
      </c>
      <c r="AV74" s="67">
        <f t="shared" si="2"/>
        <v>3696254.0216294155</v>
      </c>
      <c r="AW74" s="34">
        <f t="shared" si="3"/>
        <v>8.8720160162553949E-2</v>
      </c>
      <c r="AX74" s="61">
        <f t="shared" si="4"/>
        <v>179.36885629297888</v>
      </c>
      <c r="AZ74" s="50">
        <v>353386.30213999999</v>
      </c>
      <c r="BA74" s="51">
        <v>303739.82340000005</v>
      </c>
      <c r="BB74" s="52">
        <f t="shared" si="5"/>
        <v>-49646.478739999933</v>
      </c>
      <c r="BD74" s="70">
        <f t="shared" si="6"/>
        <v>45308547.905227609</v>
      </c>
      <c r="BE74" s="51"/>
      <c r="BF74" s="127">
        <v>13</v>
      </c>
      <c r="BG74" s="51"/>
      <c r="BH74" s="106" t="s">
        <v>59</v>
      </c>
      <c r="BI74" s="88">
        <v>20877</v>
      </c>
      <c r="BJ74" s="88">
        <v>43510722.362338193</v>
      </c>
      <c r="BK74" s="88">
        <v>3525694.3914590506</v>
      </c>
      <c r="BL74" s="88">
        <v>-1848782</v>
      </c>
      <c r="BN74" s="97">
        <f t="shared" si="7"/>
        <v>41661940.362338193</v>
      </c>
      <c r="BP74" s="88">
        <v>-49646.478739999933</v>
      </c>
      <c r="BR74" s="97">
        <f t="shared" si="8"/>
        <v>41612293.883598194</v>
      </c>
      <c r="BT74" s="110">
        <v>182</v>
      </c>
      <c r="BU74" s="53"/>
    </row>
    <row r="75" spans="1:73" x14ac:dyDescent="0.2">
      <c r="A75" s="6">
        <v>186</v>
      </c>
      <c r="B75" s="6" t="s">
        <v>60</v>
      </c>
      <c r="C75" s="7">
        <v>43410</v>
      </c>
      <c r="D75" s="7">
        <v>23079713.973671101</v>
      </c>
      <c r="E75" s="7">
        <v>-5285056.6547949659</v>
      </c>
      <c r="F75" s="53">
        <v>-859654</v>
      </c>
      <c r="H75" s="37">
        <f t="shared" si="0"/>
        <v>22220059.973671101</v>
      </c>
      <c r="I75" s="134"/>
      <c r="J75" s="61">
        <v>13796656.668598453</v>
      </c>
      <c r="K75" s="136"/>
      <c r="L75" s="61">
        <f t="shared" si="9"/>
        <v>36016716.642269552</v>
      </c>
      <c r="N75" s="67">
        <f t="shared" si="10"/>
        <v>8738603.4119910598</v>
      </c>
      <c r="O75" s="34">
        <f t="shared" si="11"/>
        <v>0.32035219365140249</v>
      </c>
      <c r="P75" s="61">
        <f t="shared" si="12"/>
        <v>201.30392563904769</v>
      </c>
      <c r="R75" s="50">
        <v>2363756.5747999996</v>
      </c>
      <c r="S75" s="51">
        <v>746325.16</v>
      </c>
      <c r="T75" s="52">
        <f t="shared" si="13"/>
        <v>-1617431.4147999994</v>
      </c>
      <c r="V75" s="70">
        <f t="shared" si="14"/>
        <v>34399285.227469549</v>
      </c>
      <c r="W75" s="51"/>
      <c r="X75" s="6">
        <v>186</v>
      </c>
      <c r="Y75" s="6" t="s">
        <v>60</v>
      </c>
      <c r="Z75" s="7">
        <v>43410</v>
      </c>
      <c r="AA75" s="7">
        <v>23115686.933539663</v>
      </c>
      <c r="AB75" s="7">
        <v>-5235584.6317486838</v>
      </c>
      <c r="AC75" s="53">
        <v>-859654</v>
      </c>
      <c r="AE75" s="37">
        <v>22256032.933539663</v>
      </c>
      <c r="AF75" s="134"/>
      <c r="AG75" s="136">
        <v>13796656.668598453</v>
      </c>
      <c r="AI75" s="67">
        <v>8774576.371859625</v>
      </c>
      <c r="AJ75" s="34">
        <v>0.32167094174680361</v>
      </c>
      <c r="AK75" s="61">
        <v>202.13260474221664</v>
      </c>
      <c r="AM75" s="6">
        <v>186</v>
      </c>
      <c r="AN75" s="6" t="s">
        <v>60</v>
      </c>
      <c r="AO75" s="7">
        <v>43410</v>
      </c>
      <c r="AP75" s="7">
        <v>36188640.134738185</v>
      </c>
      <c r="AQ75" s="7">
        <v>-5134166.4556042822</v>
      </c>
      <c r="AR75" s="53">
        <v>-859654</v>
      </c>
      <c r="AT75" s="37">
        <f t="shared" si="1"/>
        <v>35328986.134738185</v>
      </c>
      <c r="AV75" s="67">
        <f t="shared" si="2"/>
        <v>8050872.9044596925</v>
      </c>
      <c r="AW75" s="34">
        <f t="shared" si="3"/>
        <v>0.29514038733160203</v>
      </c>
      <c r="AX75" s="61">
        <f t="shared" si="4"/>
        <v>185.46125096659048</v>
      </c>
      <c r="AZ75" s="50">
        <v>2119255.1854700004</v>
      </c>
      <c r="BA75" s="51">
        <v>785882.24190000002</v>
      </c>
      <c r="BB75" s="52">
        <f t="shared" si="5"/>
        <v>-1333372.9435700004</v>
      </c>
      <c r="BD75" s="70">
        <f t="shared" si="6"/>
        <v>33995613.191168182</v>
      </c>
      <c r="BE75" s="51"/>
      <c r="BF75" s="127">
        <v>1</v>
      </c>
      <c r="BG75" s="51"/>
      <c r="BH75" s="106" t="s">
        <v>60</v>
      </c>
      <c r="BI75" s="88">
        <v>42572</v>
      </c>
      <c r="BJ75" s="88">
        <v>28137767.230278492</v>
      </c>
      <c r="BK75" s="88">
        <v>-5639365.897119062</v>
      </c>
      <c r="BL75" s="88">
        <v>-859654</v>
      </c>
      <c r="BN75" s="97">
        <f t="shared" si="7"/>
        <v>27278113.230278492</v>
      </c>
      <c r="BP75" s="88">
        <v>-1333372.9435700004</v>
      </c>
      <c r="BR75" s="97">
        <f t="shared" si="8"/>
        <v>25944740.286708493</v>
      </c>
      <c r="BT75" s="110">
        <v>186</v>
      </c>
      <c r="BU75" s="53"/>
    </row>
    <row r="76" spans="1:73" x14ac:dyDescent="0.2">
      <c r="A76" s="6">
        <v>202</v>
      </c>
      <c r="B76" s="6" t="s">
        <v>61</v>
      </c>
      <c r="C76" s="7">
        <v>33458</v>
      </c>
      <c r="D76" s="7">
        <v>25888610.676090889</v>
      </c>
      <c r="E76" s="7">
        <v>-3375564.148540983</v>
      </c>
      <c r="F76" s="53">
        <v>-2529109</v>
      </c>
      <c r="H76" s="37">
        <f t="shared" si="0"/>
        <v>23359501.676090889</v>
      </c>
      <c r="I76" s="134"/>
      <c r="J76" s="61">
        <v>10022076.531946113</v>
      </c>
      <c r="K76" s="136"/>
      <c r="L76" s="61">
        <f t="shared" si="9"/>
        <v>33381578.208037004</v>
      </c>
      <c r="N76" s="67">
        <f t="shared" si="10"/>
        <v>6259736.2261604369</v>
      </c>
      <c r="O76" s="34">
        <f t="shared" si="11"/>
        <v>0.23080055662677099</v>
      </c>
      <c r="P76" s="61">
        <f t="shared" si="12"/>
        <v>187.09236135335158</v>
      </c>
      <c r="R76" s="50">
        <v>3097745.6916</v>
      </c>
      <c r="S76" s="51">
        <v>969718.25</v>
      </c>
      <c r="T76" s="52">
        <f t="shared" si="13"/>
        <v>-2128027.4416</v>
      </c>
      <c r="V76" s="70">
        <f t="shared" si="14"/>
        <v>31253550.766437005</v>
      </c>
      <c r="W76" s="51"/>
      <c r="X76" s="6">
        <v>202</v>
      </c>
      <c r="Y76" s="6" t="s">
        <v>61</v>
      </c>
      <c r="Z76" s="7">
        <v>33458</v>
      </c>
      <c r="AA76" s="7">
        <v>25918589.376432113</v>
      </c>
      <c r="AB76" s="7">
        <v>-3335183.694318499</v>
      </c>
      <c r="AC76" s="53">
        <v>-2529109</v>
      </c>
      <c r="AE76" s="37">
        <v>23389480.376432113</v>
      </c>
      <c r="AF76" s="134"/>
      <c r="AG76" s="136">
        <v>10022076.531946113</v>
      </c>
      <c r="AI76" s="67">
        <v>6289714.9265016615</v>
      </c>
      <c r="AJ76" s="34">
        <v>0.23190589085743485</v>
      </c>
      <c r="AK76" s="61">
        <v>187.98837128643856</v>
      </c>
      <c r="AM76" s="6">
        <v>202</v>
      </c>
      <c r="AN76" s="6" t="s">
        <v>61</v>
      </c>
      <c r="AO76" s="7">
        <v>33458</v>
      </c>
      <c r="AP76" s="7">
        <v>35563518.488058381</v>
      </c>
      <c r="AQ76" s="7">
        <v>-3191198.0145818344</v>
      </c>
      <c r="AR76" s="53">
        <v>-2529109</v>
      </c>
      <c r="AT76" s="37">
        <f t="shared" si="1"/>
        <v>33034409.488058381</v>
      </c>
      <c r="AV76" s="67">
        <f t="shared" si="2"/>
        <v>5912567.5061818138</v>
      </c>
      <c r="AW76" s="34">
        <f t="shared" si="3"/>
        <v>0.21800021953275614</v>
      </c>
      <c r="AX76" s="61">
        <f t="shared" si="4"/>
        <v>176.71610694547832</v>
      </c>
      <c r="AZ76" s="50">
        <v>2731708.7203819999</v>
      </c>
      <c r="BA76" s="51">
        <v>863896.2513</v>
      </c>
      <c r="BB76" s="52">
        <f t="shared" si="5"/>
        <v>-1867812.4690819997</v>
      </c>
      <c r="BD76" s="70">
        <f t="shared" si="6"/>
        <v>31166597.018976383</v>
      </c>
      <c r="BE76" s="51"/>
      <c r="BF76" s="127">
        <v>2</v>
      </c>
      <c r="BG76" s="51"/>
      <c r="BH76" s="106" t="s">
        <v>61</v>
      </c>
      <c r="BI76" s="88">
        <v>33099</v>
      </c>
      <c r="BJ76" s="88">
        <v>29650950.981876567</v>
      </c>
      <c r="BK76" s="88">
        <v>-3258770.6498636156</v>
      </c>
      <c r="BL76" s="88">
        <v>-2529109</v>
      </c>
      <c r="BN76" s="97">
        <f t="shared" si="7"/>
        <v>27121841.981876567</v>
      </c>
      <c r="BP76" s="88">
        <v>-1867812.4690819997</v>
      </c>
      <c r="BR76" s="97">
        <f t="shared" si="8"/>
        <v>25254029.512794569</v>
      </c>
      <c r="BT76" s="110">
        <v>202</v>
      </c>
      <c r="BU76" s="53"/>
    </row>
    <row r="77" spans="1:73" x14ac:dyDescent="0.2">
      <c r="A77" s="6">
        <v>204</v>
      </c>
      <c r="B77" s="6" t="s">
        <v>62</v>
      </c>
      <c r="C77" s="7">
        <v>2990</v>
      </c>
      <c r="D77" s="7">
        <v>11451759.657227915</v>
      </c>
      <c r="E77" s="7">
        <v>3186877.9397309353</v>
      </c>
      <c r="F77" s="53">
        <v>-516337</v>
      </c>
      <c r="H77" s="37">
        <f t="shared" si="0"/>
        <v>10935422.657227915</v>
      </c>
      <c r="I77" s="134"/>
      <c r="J77" s="61">
        <v>1750144.936703946</v>
      </c>
      <c r="K77" s="136"/>
      <c r="L77" s="61">
        <f t="shared" si="9"/>
        <v>12685567.593931861</v>
      </c>
      <c r="N77" s="67">
        <f t="shared" si="10"/>
        <v>369693.05745638162</v>
      </c>
      <c r="O77" s="34">
        <f t="shared" si="11"/>
        <v>3.0017605031739735E-2</v>
      </c>
      <c r="P77" s="61">
        <f t="shared" si="12"/>
        <v>123.64316302889017</v>
      </c>
      <c r="R77" s="50">
        <v>1137375.548</v>
      </c>
      <c r="S77" s="51">
        <v>31426.37</v>
      </c>
      <c r="T77" s="52">
        <f t="shared" si="13"/>
        <v>-1105949.1779999998</v>
      </c>
      <c r="V77" s="70">
        <f t="shared" si="14"/>
        <v>11579618.415931862</v>
      </c>
      <c r="W77" s="51"/>
      <c r="X77" s="6">
        <v>204</v>
      </c>
      <c r="Y77" s="6" t="s">
        <v>62</v>
      </c>
      <c r="Z77" s="7">
        <v>2990</v>
      </c>
      <c r="AA77" s="7">
        <v>11450983.007159023</v>
      </c>
      <c r="AB77" s="7">
        <v>3187036.4290369293</v>
      </c>
      <c r="AC77" s="53">
        <v>-516337</v>
      </c>
      <c r="AE77" s="37">
        <v>10934646.007159023</v>
      </c>
      <c r="AF77" s="134"/>
      <c r="AG77" s="136">
        <v>1750144.936703946</v>
      </c>
      <c r="AI77" s="67">
        <v>368916.40738748945</v>
      </c>
      <c r="AJ77" s="34">
        <v>2.9954544136909084E-2</v>
      </c>
      <c r="AK77" s="61">
        <v>123.38341384196971</v>
      </c>
      <c r="AM77" s="6">
        <v>204</v>
      </c>
      <c r="AN77" s="6" t="s">
        <v>62</v>
      </c>
      <c r="AO77" s="7">
        <v>2990</v>
      </c>
      <c r="AP77" s="7">
        <v>13085917.294642715</v>
      </c>
      <c r="AQ77" s="7">
        <v>3170770.5420085299</v>
      </c>
      <c r="AR77" s="53">
        <v>-516337</v>
      </c>
      <c r="AT77" s="37">
        <f t="shared" si="1"/>
        <v>12569580.294642715</v>
      </c>
      <c r="AV77" s="67">
        <f t="shared" si="2"/>
        <v>253705.75816723518</v>
      </c>
      <c r="AW77" s="34">
        <f t="shared" si="3"/>
        <v>2.059989791352973E-2</v>
      </c>
      <c r="AX77" s="61">
        <f t="shared" si="4"/>
        <v>84.851424136199057</v>
      </c>
      <c r="AZ77" s="50">
        <v>1084737.9395000003</v>
      </c>
      <c r="BA77" s="51">
        <v>17226.4437</v>
      </c>
      <c r="BB77" s="52">
        <f t="shared" si="5"/>
        <v>-1067511.4958000004</v>
      </c>
      <c r="BD77" s="70">
        <f t="shared" si="6"/>
        <v>11502068.798842715</v>
      </c>
      <c r="BE77" s="51"/>
      <c r="BF77" s="127">
        <v>11</v>
      </c>
      <c r="BG77" s="51"/>
      <c r="BH77" s="106" t="s">
        <v>62</v>
      </c>
      <c r="BI77" s="88">
        <v>3048</v>
      </c>
      <c r="BJ77" s="88">
        <v>12832211.53647548</v>
      </c>
      <c r="BK77" s="88">
        <v>3278765.0419831863</v>
      </c>
      <c r="BL77" s="88">
        <v>-516337</v>
      </c>
      <c r="BN77" s="97">
        <f t="shared" si="7"/>
        <v>12315874.53647548</v>
      </c>
      <c r="BP77" s="88">
        <v>-1067511.4958000004</v>
      </c>
      <c r="BR77" s="97">
        <f t="shared" si="8"/>
        <v>11248363.04067548</v>
      </c>
      <c r="BT77" s="110">
        <v>204</v>
      </c>
      <c r="BU77" s="53"/>
    </row>
    <row r="78" spans="1:73" x14ac:dyDescent="0.2">
      <c r="A78" s="6">
        <v>205</v>
      </c>
      <c r="B78" s="6" t="s">
        <v>63</v>
      </c>
      <c r="C78" s="7">
        <v>36973</v>
      </c>
      <c r="D78" s="7">
        <v>69838388.870357573</v>
      </c>
      <c r="E78" s="7">
        <v>16442628.358729929</v>
      </c>
      <c r="F78" s="53">
        <v>25114851</v>
      </c>
      <c r="H78" s="37">
        <f t="shared" si="0"/>
        <v>94953239.870357573</v>
      </c>
      <c r="I78" s="134"/>
      <c r="J78" s="61">
        <v>15745280.290753366</v>
      </c>
      <c r="K78" s="136"/>
      <c r="L78" s="61">
        <f t="shared" si="9"/>
        <v>110698520.16111094</v>
      </c>
      <c r="N78" s="67">
        <f t="shared" si="10"/>
        <v>8549644.3317828923</v>
      </c>
      <c r="O78" s="34">
        <f t="shared" si="11"/>
        <v>8.3697879808954267E-2</v>
      </c>
      <c r="P78" s="61">
        <f t="shared" si="12"/>
        <v>231.24021128344717</v>
      </c>
      <c r="R78" s="50">
        <v>589247.84600000014</v>
      </c>
      <c r="S78" s="51">
        <v>437787.74</v>
      </c>
      <c r="T78" s="52">
        <f t="shared" si="13"/>
        <v>-151460.10600000015</v>
      </c>
      <c r="V78" s="70">
        <f t="shared" si="14"/>
        <v>110547060.05511093</v>
      </c>
      <c r="W78" s="51"/>
      <c r="X78" s="6">
        <v>205</v>
      </c>
      <c r="Y78" s="6" t="s">
        <v>63</v>
      </c>
      <c r="Z78" s="7">
        <v>36973</v>
      </c>
      <c r="AA78" s="7">
        <v>69666007.377184302</v>
      </c>
      <c r="AB78" s="7">
        <v>16281812.450672956</v>
      </c>
      <c r="AC78" s="53">
        <v>25114851</v>
      </c>
      <c r="AE78" s="37">
        <v>94780858.377184302</v>
      </c>
      <c r="AF78" s="134"/>
      <c r="AG78" s="136">
        <v>15745280.290753366</v>
      </c>
      <c r="AI78" s="67">
        <v>8377262.8386096209</v>
      </c>
      <c r="AJ78" s="34">
        <v>8.2010328264468454E-2</v>
      </c>
      <c r="AK78" s="61">
        <v>226.5778497446683</v>
      </c>
      <c r="AM78" s="6">
        <v>205</v>
      </c>
      <c r="AN78" s="6" t="s">
        <v>63</v>
      </c>
      <c r="AO78" s="7">
        <v>36973</v>
      </c>
      <c r="AP78" s="7">
        <v>84819964.378327906</v>
      </c>
      <c r="AQ78" s="7">
        <v>16511318.136806965</v>
      </c>
      <c r="AR78" s="53">
        <v>25114851</v>
      </c>
      <c r="AT78" s="37">
        <f t="shared" si="1"/>
        <v>109934815.37832791</v>
      </c>
      <c r="AV78" s="67">
        <f t="shared" si="2"/>
        <v>7785939.5489998609</v>
      </c>
      <c r="AW78" s="34">
        <f t="shared" si="3"/>
        <v>7.6221490308016032E-2</v>
      </c>
      <c r="AX78" s="61">
        <f t="shared" si="4"/>
        <v>210.58446836880591</v>
      </c>
      <c r="AZ78" s="50">
        <v>473192.58798000001</v>
      </c>
      <c r="BA78" s="51">
        <v>377793.73080000002</v>
      </c>
      <c r="BB78" s="52">
        <f t="shared" si="5"/>
        <v>-95398.857179999992</v>
      </c>
      <c r="BD78" s="70">
        <f t="shared" si="6"/>
        <v>109839416.52114791</v>
      </c>
      <c r="BE78" s="51"/>
      <c r="BF78" s="127">
        <v>18</v>
      </c>
      <c r="BG78" s="51"/>
      <c r="BH78" s="106" t="s">
        <v>63</v>
      </c>
      <c r="BI78" s="88">
        <v>37239</v>
      </c>
      <c r="BJ78" s="88">
        <v>77034024.829328045</v>
      </c>
      <c r="BK78" s="88">
        <v>15747298.007409539</v>
      </c>
      <c r="BL78" s="88">
        <v>25114851</v>
      </c>
      <c r="BN78" s="97">
        <f t="shared" si="7"/>
        <v>102148875.82932805</v>
      </c>
      <c r="BP78" s="88">
        <v>-95398.857179999992</v>
      </c>
      <c r="BR78" s="97">
        <f t="shared" si="8"/>
        <v>102053476.97214805</v>
      </c>
      <c r="BT78" s="110">
        <v>205</v>
      </c>
      <c r="BU78" s="53"/>
    </row>
    <row r="79" spans="1:73" x14ac:dyDescent="0.2">
      <c r="A79" s="6">
        <v>208</v>
      </c>
      <c r="B79" s="6" t="s">
        <v>64</v>
      </c>
      <c r="C79" s="7">
        <v>12387</v>
      </c>
      <c r="D79" s="7">
        <v>29132969.070358004</v>
      </c>
      <c r="E79" s="7">
        <v>10369718.992214534</v>
      </c>
      <c r="F79" s="53">
        <v>-993389</v>
      </c>
      <c r="H79" s="37">
        <f t="shared" ref="H79:H142" si="15">D79+F79</f>
        <v>28139580.070358004</v>
      </c>
      <c r="I79" s="134"/>
      <c r="J79" s="61">
        <v>6292835.5248602759</v>
      </c>
      <c r="K79" s="136"/>
      <c r="L79" s="61">
        <f t="shared" si="9"/>
        <v>34432415.595218278</v>
      </c>
      <c r="N79" s="67">
        <f t="shared" si="10"/>
        <v>3132756.8832018152</v>
      </c>
      <c r="O79" s="34">
        <f t="shared" ref="O79:O142" si="16">N79/BN79</f>
        <v>0.10008917068476204</v>
      </c>
      <c r="P79" s="61">
        <f t="shared" ref="P79:P142" si="17">N79/C79</f>
        <v>252.90682838474331</v>
      </c>
      <c r="R79" s="50">
        <v>107122.33799999999</v>
      </c>
      <c r="S79" s="51">
        <v>81872.17</v>
      </c>
      <c r="T79" s="52">
        <f t="shared" ref="T79:T142" si="18">S79-R79</f>
        <v>-25250.167999999991</v>
      </c>
      <c r="V79" s="70">
        <f t="shared" si="14"/>
        <v>34407165.427218281</v>
      </c>
      <c r="W79" s="51"/>
      <c r="X79" s="6">
        <v>208</v>
      </c>
      <c r="Y79" s="6" t="s">
        <v>64</v>
      </c>
      <c r="Z79" s="7">
        <v>12387</v>
      </c>
      <c r="AA79" s="7">
        <v>29155536.251956224</v>
      </c>
      <c r="AB79" s="7">
        <v>10396150.452424562</v>
      </c>
      <c r="AC79" s="53">
        <v>-993389</v>
      </c>
      <c r="AE79" s="37">
        <v>28162147.251956224</v>
      </c>
      <c r="AF79" s="134"/>
      <c r="AG79" s="136">
        <v>6292835.5248602759</v>
      </c>
      <c r="AI79" s="67">
        <v>3155324.0648000389</v>
      </c>
      <c r="AJ79" s="34">
        <v>0.10081017476361993</v>
      </c>
      <c r="AK79" s="61">
        <v>254.72867238233945</v>
      </c>
      <c r="AM79" s="6">
        <v>208</v>
      </c>
      <c r="AN79" s="6" t="s">
        <v>64</v>
      </c>
      <c r="AO79" s="7">
        <v>12387</v>
      </c>
      <c r="AP79" s="7">
        <v>35453839.442639463</v>
      </c>
      <c r="AQ79" s="7">
        <v>10747260.764313314</v>
      </c>
      <c r="AR79" s="53">
        <v>-993389</v>
      </c>
      <c r="AT79" s="37">
        <f t="shared" ref="AT79:AT142" si="19">AP79+AR79</f>
        <v>34460450.442639463</v>
      </c>
      <c r="AV79" s="67">
        <f t="shared" ref="AV79:AV142" si="20">AT79-BN79</f>
        <v>3160791.7306229994</v>
      </c>
      <c r="AW79" s="34">
        <f t="shared" ref="AW79:AW142" si="21">AV79/BN79</f>
        <v>0.10098486247741476</v>
      </c>
      <c r="AX79" s="61">
        <f t="shared" ref="AX79:AX142" si="22">AV79/AO79</f>
        <v>255.17007593630413</v>
      </c>
      <c r="AZ79" s="50">
        <v>84614.179399999994</v>
      </c>
      <c r="BA79" s="51">
        <v>64681.665999999997</v>
      </c>
      <c r="BB79" s="52">
        <f t="shared" ref="BB79:BB142" si="23">BA79-AZ79</f>
        <v>-19932.513399999996</v>
      </c>
      <c r="BD79" s="70">
        <f t="shared" ref="BD79:BD142" si="24">AT79+BB79</f>
        <v>34440517.929239459</v>
      </c>
      <c r="BE79" s="51"/>
      <c r="BF79" s="127">
        <v>17</v>
      </c>
      <c r="BG79" s="51"/>
      <c r="BH79" s="106" t="s">
        <v>64</v>
      </c>
      <c r="BI79" s="88">
        <v>12516</v>
      </c>
      <c r="BJ79" s="88">
        <v>32293047.712016463</v>
      </c>
      <c r="BK79" s="88">
        <v>9847508.9889443424</v>
      </c>
      <c r="BL79" s="88">
        <v>-993389</v>
      </c>
      <c r="BN79" s="97">
        <f t="shared" ref="BN79:BN142" si="25">BJ79+BL79</f>
        <v>31299658.712016463</v>
      </c>
      <c r="BP79" s="88">
        <v>-19932.513399999996</v>
      </c>
      <c r="BR79" s="97">
        <f t="shared" ref="BR79:BR142" si="26">BN79+BP79</f>
        <v>31279726.198616464</v>
      </c>
      <c r="BT79" s="110">
        <v>208</v>
      </c>
      <c r="BU79" s="53"/>
    </row>
    <row r="80" spans="1:73" x14ac:dyDescent="0.2">
      <c r="A80" s="6">
        <v>211</v>
      </c>
      <c r="B80" s="6" t="s">
        <v>65</v>
      </c>
      <c r="C80" s="7">
        <v>31676</v>
      </c>
      <c r="D80" s="7">
        <v>35506939.372281641</v>
      </c>
      <c r="E80" s="7">
        <v>3361191.5517428303</v>
      </c>
      <c r="F80" s="53">
        <v>-3961098</v>
      </c>
      <c r="H80" s="37">
        <f t="shared" si="15"/>
        <v>31545841.372281641</v>
      </c>
      <c r="I80" s="134"/>
      <c r="J80" s="61">
        <v>11437118.818743866</v>
      </c>
      <c r="K80" s="136"/>
      <c r="L80" s="61">
        <f t="shared" ref="L80:L143" si="27">H80+J80</f>
        <v>42982960.19102551</v>
      </c>
      <c r="N80" s="67">
        <f t="shared" ref="N80:N143" si="28">L80-BN80</f>
        <v>5767654.948076576</v>
      </c>
      <c r="O80" s="34">
        <f t="shared" si="16"/>
        <v>0.15498072393667536</v>
      </c>
      <c r="P80" s="61">
        <f t="shared" si="17"/>
        <v>182.08280553341888</v>
      </c>
      <c r="R80" s="50">
        <v>1514294.2950000002</v>
      </c>
      <c r="S80" s="51">
        <v>612371.1100000001</v>
      </c>
      <c r="T80" s="52">
        <f t="shared" si="18"/>
        <v>-901923.18500000006</v>
      </c>
      <c r="V80" s="70">
        <f t="shared" ref="V80:V143" si="29">L80+T80</f>
        <v>42081037.006025508</v>
      </c>
      <c r="W80" s="51"/>
      <c r="X80" s="6">
        <v>211</v>
      </c>
      <c r="Y80" s="6" t="s">
        <v>65</v>
      </c>
      <c r="Z80" s="7">
        <v>31676</v>
      </c>
      <c r="AA80" s="7">
        <v>35419920.717646211</v>
      </c>
      <c r="AB80" s="7">
        <v>3284020.6854306529</v>
      </c>
      <c r="AC80" s="53">
        <v>-3961098</v>
      </c>
      <c r="AE80" s="37">
        <v>31458822.717646211</v>
      </c>
      <c r="AF80" s="134"/>
      <c r="AG80" s="136">
        <v>11437118.818743866</v>
      </c>
      <c r="AI80" s="67">
        <v>5680636.2934411466</v>
      </c>
      <c r="AJ80" s="34">
        <v>0.15264247481934703</v>
      </c>
      <c r="AK80" s="61">
        <v>179.33565770429178</v>
      </c>
      <c r="AM80" s="6">
        <v>211</v>
      </c>
      <c r="AN80" s="6" t="s">
        <v>65</v>
      </c>
      <c r="AO80" s="7">
        <v>31676</v>
      </c>
      <c r="AP80" s="7">
        <v>46237866.226221651</v>
      </c>
      <c r="AQ80" s="7">
        <v>3234216.4049525713</v>
      </c>
      <c r="AR80" s="53">
        <v>-3961098</v>
      </c>
      <c r="AT80" s="37">
        <f t="shared" si="19"/>
        <v>42276768.226221651</v>
      </c>
      <c r="AV80" s="67">
        <f t="shared" si="20"/>
        <v>5061462.9832727164</v>
      </c>
      <c r="AW80" s="34">
        <f t="shared" si="21"/>
        <v>0.13600487622580218</v>
      </c>
      <c r="AX80" s="61">
        <f t="shared" si="22"/>
        <v>159.7885775752215</v>
      </c>
      <c r="AZ80" s="50">
        <v>1507884.0784380003</v>
      </c>
      <c r="BA80" s="51">
        <v>602001.5057000001</v>
      </c>
      <c r="BB80" s="52">
        <f t="shared" si="23"/>
        <v>-905882.57273800019</v>
      </c>
      <c r="BD80" s="70">
        <f t="shared" si="24"/>
        <v>41370885.653483652</v>
      </c>
      <c r="BE80" s="51"/>
      <c r="BF80" s="127">
        <v>6</v>
      </c>
      <c r="BG80" s="51"/>
      <c r="BH80" s="106" t="s">
        <v>65</v>
      </c>
      <c r="BI80" s="88">
        <v>31437</v>
      </c>
      <c r="BJ80" s="88">
        <v>41176403.242948934</v>
      </c>
      <c r="BK80" s="88">
        <v>3091806.924269428</v>
      </c>
      <c r="BL80" s="88">
        <v>-3961098</v>
      </c>
      <c r="BN80" s="97">
        <f t="shared" si="25"/>
        <v>37215305.242948934</v>
      </c>
      <c r="BP80" s="88">
        <v>-905882.57273800019</v>
      </c>
      <c r="BR80" s="97">
        <f t="shared" si="26"/>
        <v>36309422.670210935</v>
      </c>
      <c r="BT80" s="110">
        <v>211</v>
      </c>
      <c r="BU80" s="53"/>
    </row>
    <row r="81" spans="1:73" x14ac:dyDescent="0.2">
      <c r="A81" s="6">
        <v>213</v>
      </c>
      <c r="B81" s="6" t="s">
        <v>66</v>
      </c>
      <c r="C81" s="7">
        <v>5452</v>
      </c>
      <c r="D81" s="7">
        <v>16748072.557283791</v>
      </c>
      <c r="E81" s="7">
        <v>4048572.1734937411</v>
      </c>
      <c r="F81" s="53">
        <v>-527443</v>
      </c>
      <c r="H81" s="37">
        <f t="shared" si="15"/>
        <v>16220629.557283791</v>
      </c>
      <c r="I81" s="134"/>
      <c r="J81" s="61">
        <v>3133341.1560474238</v>
      </c>
      <c r="K81" s="136"/>
      <c r="L81" s="61">
        <f t="shared" si="27"/>
        <v>19353970.713331215</v>
      </c>
      <c r="N81" s="67">
        <f t="shared" si="28"/>
        <v>1222080.8312737569</v>
      </c>
      <c r="O81" s="34">
        <f t="shared" si="16"/>
        <v>6.7399528632868869E-2</v>
      </c>
      <c r="P81" s="61">
        <f t="shared" si="17"/>
        <v>224.1527570201315</v>
      </c>
      <c r="R81" s="50">
        <v>197774.804</v>
      </c>
      <c r="S81" s="51">
        <v>6817</v>
      </c>
      <c r="T81" s="52">
        <f t="shared" si="18"/>
        <v>-190957.804</v>
      </c>
      <c r="V81" s="70">
        <f t="shared" si="29"/>
        <v>19163012.909331214</v>
      </c>
      <c r="W81" s="51"/>
      <c r="X81" s="6">
        <v>213</v>
      </c>
      <c r="Y81" s="6" t="s">
        <v>66</v>
      </c>
      <c r="Z81" s="7">
        <v>5452</v>
      </c>
      <c r="AA81" s="7">
        <v>16737220.220276305</v>
      </c>
      <c r="AB81" s="7">
        <v>4039428.3106137193</v>
      </c>
      <c r="AC81" s="53">
        <v>-527443</v>
      </c>
      <c r="AE81" s="37">
        <v>16209777.220276305</v>
      </c>
      <c r="AF81" s="134"/>
      <c r="AG81" s="136">
        <v>3133341.1560474238</v>
      </c>
      <c r="AI81" s="67">
        <v>1211228.4942662716</v>
      </c>
      <c r="AJ81" s="34">
        <v>6.680100652193191E-2</v>
      </c>
      <c r="AK81" s="61">
        <v>222.16223299087886</v>
      </c>
      <c r="AM81" s="6">
        <v>213</v>
      </c>
      <c r="AN81" s="6" t="s">
        <v>66</v>
      </c>
      <c r="AO81" s="7">
        <v>5452</v>
      </c>
      <c r="AP81" s="7">
        <v>19729206.256271292</v>
      </c>
      <c r="AQ81" s="7">
        <v>4066545.572535017</v>
      </c>
      <c r="AR81" s="53">
        <v>-527443</v>
      </c>
      <c r="AT81" s="37">
        <f t="shared" si="19"/>
        <v>19201763.256271292</v>
      </c>
      <c r="AV81" s="67">
        <f t="shared" si="20"/>
        <v>1069873.3742138334</v>
      </c>
      <c r="AW81" s="34">
        <f t="shared" si="21"/>
        <v>5.900506682828105E-2</v>
      </c>
      <c r="AX81" s="61">
        <f t="shared" si="22"/>
        <v>196.23502828573612</v>
      </c>
      <c r="AZ81" s="50">
        <v>164027.42483999999</v>
      </c>
      <c r="BA81" s="51">
        <v>6600.17</v>
      </c>
      <c r="BB81" s="52">
        <f t="shared" si="23"/>
        <v>-157427.25483999998</v>
      </c>
      <c r="BD81" s="70">
        <f t="shared" si="24"/>
        <v>19044336.00143129</v>
      </c>
      <c r="BE81" s="51"/>
      <c r="BF81" s="127">
        <v>10</v>
      </c>
      <c r="BG81" s="51"/>
      <c r="BH81" s="106" t="s">
        <v>66</v>
      </c>
      <c r="BI81" s="88">
        <v>5549</v>
      </c>
      <c r="BJ81" s="88">
        <v>18659332.882057458</v>
      </c>
      <c r="BK81" s="88">
        <v>3966576.3273025546</v>
      </c>
      <c r="BL81" s="88">
        <v>-527443</v>
      </c>
      <c r="BN81" s="97">
        <f t="shared" si="25"/>
        <v>18131889.882057458</v>
      </c>
      <c r="BP81" s="88">
        <v>-157427.25483999998</v>
      </c>
      <c r="BR81" s="97">
        <f t="shared" si="26"/>
        <v>17974462.627217457</v>
      </c>
      <c r="BT81" s="110">
        <v>213</v>
      </c>
      <c r="BU81" s="53"/>
    </row>
    <row r="82" spans="1:73" x14ac:dyDescent="0.2">
      <c r="A82" s="6">
        <v>214</v>
      </c>
      <c r="B82" s="6" t="s">
        <v>67</v>
      </c>
      <c r="C82" s="7">
        <v>11471</v>
      </c>
      <c r="D82" s="7">
        <v>22711089.576808698</v>
      </c>
      <c r="E82" s="7">
        <v>7669984.7505098069</v>
      </c>
      <c r="F82" s="53">
        <v>775515</v>
      </c>
      <c r="H82" s="37">
        <f t="shared" si="15"/>
        <v>23486604.576808698</v>
      </c>
      <c r="I82" s="134"/>
      <c r="J82" s="61">
        <v>6024258.5292130997</v>
      </c>
      <c r="K82" s="136"/>
      <c r="L82" s="61">
        <f t="shared" si="27"/>
        <v>29510863.106021799</v>
      </c>
      <c r="N82" s="67">
        <f t="shared" si="28"/>
        <v>2486108.0112509318</v>
      </c>
      <c r="O82" s="34">
        <f t="shared" si="16"/>
        <v>9.1993729546580763E-2</v>
      </c>
      <c r="P82" s="61">
        <f t="shared" si="17"/>
        <v>216.72984144808052</v>
      </c>
      <c r="R82" s="50">
        <v>170425.00000000003</v>
      </c>
      <c r="S82" s="51">
        <v>448831.28</v>
      </c>
      <c r="T82" s="52">
        <f t="shared" si="18"/>
        <v>278406.28000000003</v>
      </c>
      <c r="V82" s="70">
        <f t="shared" si="29"/>
        <v>29789269.3860218</v>
      </c>
      <c r="W82" s="51"/>
      <c r="X82" s="6">
        <v>214</v>
      </c>
      <c r="Y82" s="6" t="s">
        <v>67</v>
      </c>
      <c r="Z82" s="7">
        <v>11471</v>
      </c>
      <c r="AA82" s="7">
        <v>22700256.501304761</v>
      </c>
      <c r="AB82" s="7">
        <v>7662739.4284282457</v>
      </c>
      <c r="AC82" s="53">
        <v>775515</v>
      </c>
      <c r="AE82" s="37">
        <v>23475771.501304761</v>
      </c>
      <c r="AF82" s="134"/>
      <c r="AG82" s="136">
        <v>6024258.5292130997</v>
      </c>
      <c r="AI82" s="67">
        <v>2475274.9357469939</v>
      </c>
      <c r="AJ82" s="34">
        <v>9.1592872056255756E-2</v>
      </c>
      <c r="AK82" s="61">
        <v>215.78545338218061</v>
      </c>
      <c r="AM82" s="6">
        <v>214</v>
      </c>
      <c r="AN82" s="6" t="s">
        <v>67</v>
      </c>
      <c r="AO82" s="7">
        <v>11471</v>
      </c>
      <c r="AP82" s="7">
        <v>28701015.84550897</v>
      </c>
      <c r="AQ82" s="7">
        <v>7985552.385387525</v>
      </c>
      <c r="AR82" s="53">
        <v>775515</v>
      </c>
      <c r="AT82" s="37">
        <f t="shared" si="19"/>
        <v>29476530.84550897</v>
      </c>
      <c r="AV82" s="67">
        <f t="shared" si="20"/>
        <v>2451775.7507381029</v>
      </c>
      <c r="AW82" s="34">
        <f t="shared" si="21"/>
        <v>9.0723329115848572E-2</v>
      </c>
      <c r="AX82" s="61">
        <f t="shared" si="22"/>
        <v>213.73688002250049</v>
      </c>
      <c r="AZ82" s="50">
        <v>165070.25170000002</v>
      </c>
      <c r="BA82" s="51">
        <v>472836.17880000005</v>
      </c>
      <c r="BB82" s="52">
        <f t="shared" si="23"/>
        <v>307765.92710000003</v>
      </c>
      <c r="BD82" s="70">
        <f t="shared" si="24"/>
        <v>29784296.772608969</v>
      </c>
      <c r="BE82" s="51"/>
      <c r="BF82" s="127">
        <v>4</v>
      </c>
      <c r="BG82" s="51"/>
      <c r="BH82" s="106" t="s">
        <v>67</v>
      </c>
      <c r="BI82" s="88">
        <v>11585</v>
      </c>
      <c r="BJ82" s="88">
        <v>26249240.094770867</v>
      </c>
      <c r="BK82" s="88">
        <v>7287248.6283633001</v>
      </c>
      <c r="BL82" s="88">
        <v>775515</v>
      </c>
      <c r="BN82" s="97">
        <f t="shared" si="25"/>
        <v>27024755.094770867</v>
      </c>
      <c r="BP82" s="88">
        <v>307765.92710000003</v>
      </c>
      <c r="BR82" s="97">
        <f t="shared" si="26"/>
        <v>27332521.021870866</v>
      </c>
      <c r="BT82" s="110">
        <v>214</v>
      </c>
      <c r="BU82" s="53"/>
    </row>
    <row r="83" spans="1:73" x14ac:dyDescent="0.2">
      <c r="A83" s="6">
        <v>216</v>
      </c>
      <c r="B83" s="6" t="s">
        <v>68</v>
      </c>
      <c r="C83" s="7">
        <v>1353</v>
      </c>
      <c r="D83" s="7">
        <v>5348093.4952345667</v>
      </c>
      <c r="E83" s="7">
        <v>1343157.259893439</v>
      </c>
      <c r="F83" s="53">
        <v>-288219</v>
      </c>
      <c r="H83" s="37">
        <f t="shared" si="15"/>
        <v>5059874.4952345667</v>
      </c>
      <c r="I83" s="134"/>
      <c r="J83" s="61">
        <v>852090.82299372007</v>
      </c>
      <c r="K83" s="136"/>
      <c r="L83" s="61">
        <f t="shared" si="27"/>
        <v>5911965.3182282867</v>
      </c>
      <c r="N83" s="67">
        <f t="shared" si="28"/>
        <v>243289.78122843988</v>
      </c>
      <c r="O83" s="34">
        <f t="shared" si="16"/>
        <v>4.2918275995948302E-2</v>
      </c>
      <c r="P83" s="61">
        <f t="shared" si="17"/>
        <v>179.81506373129332</v>
      </c>
      <c r="R83" s="50">
        <v>68170</v>
      </c>
      <c r="S83" s="51">
        <v>64147.97</v>
      </c>
      <c r="T83" s="52">
        <f t="shared" si="18"/>
        <v>-4022.0299999999988</v>
      </c>
      <c r="V83" s="70">
        <f t="shared" si="29"/>
        <v>5907943.2882282864</v>
      </c>
      <c r="W83" s="51"/>
      <c r="X83" s="6">
        <v>216</v>
      </c>
      <c r="Y83" s="6" t="s">
        <v>68</v>
      </c>
      <c r="Z83" s="7">
        <v>1353</v>
      </c>
      <c r="AA83" s="7">
        <v>5342740.5885561574</v>
      </c>
      <c r="AB83" s="7">
        <v>1338229.767422175</v>
      </c>
      <c r="AC83" s="53">
        <v>-288219</v>
      </c>
      <c r="AE83" s="37">
        <v>5054521.5885561574</v>
      </c>
      <c r="AF83" s="134"/>
      <c r="AG83" s="136">
        <v>852090.82299372007</v>
      </c>
      <c r="AI83" s="67">
        <v>237936.87455003057</v>
      </c>
      <c r="AJ83" s="34">
        <v>4.1973980164678633E-2</v>
      </c>
      <c r="AK83" s="61">
        <v>175.85873950482673</v>
      </c>
      <c r="AM83" s="6">
        <v>216</v>
      </c>
      <c r="AN83" s="6" t="s">
        <v>68</v>
      </c>
      <c r="AO83" s="7">
        <v>1353</v>
      </c>
      <c r="AP83" s="7">
        <v>6238279.517107401</v>
      </c>
      <c r="AQ83" s="7">
        <v>1429625.9260510348</v>
      </c>
      <c r="AR83" s="53">
        <v>-288219</v>
      </c>
      <c r="AT83" s="37">
        <f t="shared" si="19"/>
        <v>5950060.517107401</v>
      </c>
      <c r="AV83" s="67">
        <f t="shared" si="20"/>
        <v>281384.98010755423</v>
      </c>
      <c r="AW83" s="34">
        <f t="shared" si="21"/>
        <v>4.9638575760940017E-2</v>
      </c>
      <c r="AX83" s="61">
        <f t="shared" si="22"/>
        <v>207.97116046382428</v>
      </c>
      <c r="AZ83" s="50">
        <v>71281.83600000001</v>
      </c>
      <c r="BA83" s="51">
        <v>55507.429700000008</v>
      </c>
      <c r="BB83" s="52">
        <f t="shared" si="23"/>
        <v>-15774.406300000002</v>
      </c>
      <c r="BD83" s="70">
        <f t="shared" si="24"/>
        <v>5934286.1108074011</v>
      </c>
      <c r="BE83" s="51"/>
      <c r="BF83" s="127">
        <v>13</v>
      </c>
      <c r="BG83" s="51"/>
      <c r="BH83" s="106" t="s">
        <v>68</v>
      </c>
      <c r="BI83" s="88">
        <v>1408</v>
      </c>
      <c r="BJ83" s="88">
        <v>5956894.5369998468</v>
      </c>
      <c r="BK83" s="88">
        <v>1449244.4094121165</v>
      </c>
      <c r="BL83" s="88">
        <v>-288219</v>
      </c>
      <c r="BN83" s="97">
        <f t="shared" si="25"/>
        <v>5668675.5369998468</v>
      </c>
      <c r="BP83" s="88">
        <v>-15774.406300000002</v>
      </c>
      <c r="BR83" s="97">
        <f t="shared" si="26"/>
        <v>5652901.1306998469</v>
      </c>
      <c r="BT83" s="110">
        <v>216</v>
      </c>
      <c r="BU83" s="53"/>
    </row>
    <row r="84" spans="1:73" x14ac:dyDescent="0.2">
      <c r="A84" s="6">
        <v>217</v>
      </c>
      <c r="B84" s="6" t="s">
        <v>69</v>
      </c>
      <c r="C84" s="7">
        <v>5502</v>
      </c>
      <c r="D84" s="7">
        <v>12569957.888070229</v>
      </c>
      <c r="E84" s="7">
        <v>4361455.5252352813</v>
      </c>
      <c r="F84" s="53">
        <v>-66816</v>
      </c>
      <c r="H84" s="37">
        <f t="shared" si="15"/>
        <v>12503141.888070229</v>
      </c>
      <c r="I84" s="134"/>
      <c r="J84" s="61">
        <v>2798840.1814951063</v>
      </c>
      <c r="K84" s="136"/>
      <c r="L84" s="61">
        <f t="shared" si="27"/>
        <v>15301982.069565335</v>
      </c>
      <c r="N84" s="67">
        <f t="shared" si="28"/>
        <v>1850965.5794322938</v>
      </c>
      <c r="O84" s="34">
        <f t="shared" si="16"/>
        <v>0.13760785891460803</v>
      </c>
      <c r="P84" s="61">
        <f t="shared" si="17"/>
        <v>336.41686285574224</v>
      </c>
      <c r="R84" s="50">
        <v>57467.31</v>
      </c>
      <c r="S84" s="51">
        <v>31358.2</v>
      </c>
      <c r="T84" s="52">
        <f t="shared" si="18"/>
        <v>-26109.109999999997</v>
      </c>
      <c r="V84" s="70">
        <f t="shared" si="29"/>
        <v>15275872.959565336</v>
      </c>
      <c r="W84" s="51"/>
      <c r="X84" s="6">
        <v>217</v>
      </c>
      <c r="Y84" s="6" t="s">
        <v>69</v>
      </c>
      <c r="Z84" s="7">
        <v>5502</v>
      </c>
      <c r="AA84" s="7">
        <v>12583903.334549159</v>
      </c>
      <c r="AB84" s="7">
        <v>4377119.0358172059</v>
      </c>
      <c r="AC84" s="53">
        <v>-66816</v>
      </c>
      <c r="AE84" s="37">
        <v>12517087.334549159</v>
      </c>
      <c r="AF84" s="134"/>
      <c r="AG84" s="136">
        <v>2798840.1814951063</v>
      </c>
      <c r="AI84" s="67">
        <v>1864911.0259112231</v>
      </c>
      <c r="AJ84" s="34">
        <v>0.1386446167305812</v>
      </c>
      <c r="AK84" s="61">
        <v>338.95147690134917</v>
      </c>
      <c r="AM84" s="6">
        <v>217</v>
      </c>
      <c r="AN84" s="6" t="s">
        <v>69</v>
      </c>
      <c r="AO84" s="7">
        <v>5502</v>
      </c>
      <c r="AP84" s="7">
        <v>15209555.493890781</v>
      </c>
      <c r="AQ84" s="7">
        <v>4341655.1276662042</v>
      </c>
      <c r="AR84" s="53">
        <v>-66816</v>
      </c>
      <c r="AT84" s="37">
        <f t="shared" si="19"/>
        <v>15142739.493890781</v>
      </c>
      <c r="AV84" s="67">
        <f t="shared" si="20"/>
        <v>1691723.0037577394</v>
      </c>
      <c r="AW84" s="34">
        <f t="shared" si="21"/>
        <v>0.12576915692570137</v>
      </c>
      <c r="AX84" s="61">
        <f t="shared" si="22"/>
        <v>307.47419188617584</v>
      </c>
      <c r="AZ84" s="50">
        <v>40987.055699999997</v>
      </c>
      <c r="BA84" s="51">
        <v>23826.613700000002</v>
      </c>
      <c r="BB84" s="52">
        <f t="shared" si="23"/>
        <v>-17160.441999999995</v>
      </c>
      <c r="BD84" s="70">
        <f t="shared" si="24"/>
        <v>15125579.051890781</v>
      </c>
      <c r="BE84" s="51"/>
      <c r="BF84" s="127">
        <v>16</v>
      </c>
      <c r="BG84" s="51"/>
      <c r="BH84" s="106" t="s">
        <v>69</v>
      </c>
      <c r="BI84" s="88">
        <v>5520</v>
      </c>
      <c r="BJ84" s="88">
        <v>13517832.490133042</v>
      </c>
      <c r="BK84" s="88">
        <v>4024883.1572086252</v>
      </c>
      <c r="BL84" s="88">
        <v>-66816</v>
      </c>
      <c r="BN84" s="97">
        <f t="shared" si="25"/>
        <v>13451016.490133042</v>
      </c>
      <c r="BP84" s="88">
        <v>-17160.441999999995</v>
      </c>
      <c r="BR84" s="97">
        <f t="shared" si="26"/>
        <v>13433856.048133042</v>
      </c>
      <c r="BT84" s="110">
        <v>217</v>
      </c>
      <c r="BU84" s="53"/>
    </row>
    <row r="85" spans="1:73" x14ac:dyDescent="0.2">
      <c r="A85" s="6">
        <v>218</v>
      </c>
      <c r="B85" s="6" t="s">
        <v>70</v>
      </c>
      <c r="C85" s="7">
        <v>1274</v>
      </c>
      <c r="D85" s="7">
        <v>4635891.2579846699</v>
      </c>
      <c r="E85" s="7">
        <v>1295935.5663371088</v>
      </c>
      <c r="F85" s="53">
        <v>-300273</v>
      </c>
      <c r="H85" s="37">
        <f t="shared" si="15"/>
        <v>4335618.2579846699</v>
      </c>
      <c r="I85" s="134"/>
      <c r="J85" s="61">
        <v>925406.21244291891</v>
      </c>
      <c r="K85" s="136"/>
      <c r="L85" s="61">
        <f t="shared" si="27"/>
        <v>5261024.4704275886</v>
      </c>
      <c r="N85" s="67">
        <f t="shared" si="28"/>
        <v>470359.09769220091</v>
      </c>
      <c r="O85" s="34">
        <f t="shared" si="16"/>
        <v>9.8182415404988718E-2</v>
      </c>
      <c r="P85" s="61">
        <f t="shared" si="17"/>
        <v>369.19866380863493</v>
      </c>
      <c r="R85" s="50">
        <v>464919.4</v>
      </c>
      <c r="S85" s="51">
        <v>20451</v>
      </c>
      <c r="T85" s="52">
        <f t="shared" si="18"/>
        <v>-444468.4</v>
      </c>
      <c r="V85" s="70">
        <f t="shared" si="29"/>
        <v>4816556.0704275882</v>
      </c>
      <c r="W85" s="51"/>
      <c r="X85" s="6">
        <v>218</v>
      </c>
      <c r="Y85" s="6" t="s">
        <v>70</v>
      </c>
      <c r="Z85" s="7">
        <v>1274</v>
      </c>
      <c r="AA85" s="7">
        <v>4634399.099689099</v>
      </c>
      <c r="AB85" s="7">
        <v>1294840.4533715497</v>
      </c>
      <c r="AC85" s="53">
        <v>-300273</v>
      </c>
      <c r="AE85" s="37">
        <v>4334126.099689099</v>
      </c>
      <c r="AF85" s="134"/>
      <c r="AG85" s="136">
        <v>925406.21244291891</v>
      </c>
      <c r="AI85" s="67">
        <v>468866.93939663004</v>
      </c>
      <c r="AJ85" s="34">
        <v>9.7870943369379002E-2</v>
      </c>
      <c r="AK85" s="61">
        <v>368.02742495810833</v>
      </c>
      <c r="AM85" s="6">
        <v>218</v>
      </c>
      <c r="AN85" s="6" t="s">
        <v>70</v>
      </c>
      <c r="AO85" s="7">
        <v>1274</v>
      </c>
      <c r="AP85" s="7">
        <v>5517272.3341503814</v>
      </c>
      <c r="AQ85" s="7">
        <v>1301305.6809315239</v>
      </c>
      <c r="AR85" s="53">
        <v>-300273</v>
      </c>
      <c r="AT85" s="37">
        <f t="shared" si="19"/>
        <v>5216999.3341503814</v>
      </c>
      <c r="AV85" s="67">
        <f t="shared" si="20"/>
        <v>426333.96141499374</v>
      </c>
      <c r="AW85" s="34">
        <f t="shared" si="21"/>
        <v>8.8992640529923797E-2</v>
      </c>
      <c r="AX85" s="61">
        <f t="shared" si="22"/>
        <v>334.64204192699668</v>
      </c>
      <c r="AZ85" s="50">
        <v>446171.49200000003</v>
      </c>
      <c r="BA85" s="51">
        <v>17226.4437</v>
      </c>
      <c r="BB85" s="52">
        <f t="shared" si="23"/>
        <v>-428945.04830000002</v>
      </c>
      <c r="BD85" s="70">
        <f t="shared" si="24"/>
        <v>4788054.2858503815</v>
      </c>
      <c r="BE85" s="51"/>
      <c r="BF85" s="127">
        <v>14</v>
      </c>
      <c r="BG85" s="51"/>
      <c r="BH85" s="106" t="s">
        <v>70</v>
      </c>
      <c r="BI85" s="88">
        <v>1329</v>
      </c>
      <c r="BJ85" s="88">
        <v>5090938.3727353876</v>
      </c>
      <c r="BK85" s="88">
        <v>1178707.7637601648</v>
      </c>
      <c r="BL85" s="88">
        <v>-300273</v>
      </c>
      <c r="BN85" s="97">
        <f t="shared" si="25"/>
        <v>4790665.3727353876</v>
      </c>
      <c r="BP85" s="88">
        <v>-428945.04830000002</v>
      </c>
      <c r="BR85" s="97">
        <f t="shared" si="26"/>
        <v>4361720.3244353877</v>
      </c>
      <c r="BT85" s="110">
        <v>218</v>
      </c>
      <c r="BU85" s="53"/>
    </row>
    <row r="86" spans="1:73" x14ac:dyDescent="0.2">
      <c r="A86" s="6">
        <v>224</v>
      </c>
      <c r="B86" s="6" t="s">
        <v>71</v>
      </c>
      <c r="C86" s="7">
        <v>8778</v>
      </c>
      <c r="D86" s="7">
        <v>16442201.985861618</v>
      </c>
      <c r="E86" s="7">
        <v>4802068.1802875083</v>
      </c>
      <c r="F86" s="53">
        <v>-631427</v>
      </c>
      <c r="H86" s="37">
        <f t="shared" si="15"/>
        <v>15810774.985861618</v>
      </c>
      <c r="I86" s="134"/>
      <c r="J86" s="61">
        <v>3847089.4035500535</v>
      </c>
      <c r="K86" s="136"/>
      <c r="L86" s="61">
        <f t="shared" si="27"/>
        <v>19657864.389411673</v>
      </c>
      <c r="N86" s="67">
        <f t="shared" si="28"/>
        <v>1927115.8792959712</v>
      </c>
      <c r="O86" s="34">
        <f t="shared" si="16"/>
        <v>0.10868779048986668</v>
      </c>
      <c r="P86" s="61">
        <f t="shared" si="17"/>
        <v>219.53928905171693</v>
      </c>
      <c r="R86" s="50">
        <v>92056.767999999996</v>
      </c>
      <c r="S86" s="51">
        <v>186990.31000000006</v>
      </c>
      <c r="T86" s="52">
        <f t="shared" si="18"/>
        <v>94933.542000000059</v>
      </c>
      <c r="V86" s="70">
        <f t="shared" si="29"/>
        <v>19752797.931411672</v>
      </c>
      <c r="W86" s="51"/>
      <c r="X86" s="6">
        <v>224</v>
      </c>
      <c r="Y86" s="6" t="s">
        <v>71</v>
      </c>
      <c r="Z86" s="7">
        <v>8778</v>
      </c>
      <c r="AA86" s="7">
        <v>16436334.001049865</v>
      </c>
      <c r="AB86" s="7">
        <v>4798934.815989011</v>
      </c>
      <c r="AC86" s="53">
        <v>-631427</v>
      </c>
      <c r="AE86" s="37">
        <v>15804907.001049865</v>
      </c>
      <c r="AF86" s="134"/>
      <c r="AG86" s="136">
        <v>3847089.4035500535</v>
      </c>
      <c r="AI86" s="67">
        <v>1921247.8944842182</v>
      </c>
      <c r="AJ86" s="34">
        <v>0.10835684085125412</v>
      </c>
      <c r="AK86" s="61">
        <v>218.87080137664825</v>
      </c>
      <c r="AM86" s="6">
        <v>224</v>
      </c>
      <c r="AN86" s="6" t="s">
        <v>71</v>
      </c>
      <c r="AO86" s="7">
        <v>8778</v>
      </c>
      <c r="AP86" s="7">
        <v>20082253.700236797</v>
      </c>
      <c r="AQ86" s="7">
        <v>4789843.5540617118</v>
      </c>
      <c r="AR86" s="53">
        <v>-631427</v>
      </c>
      <c r="AT86" s="37">
        <f t="shared" si="19"/>
        <v>19450826.700236797</v>
      </c>
      <c r="AV86" s="67">
        <f t="shared" si="20"/>
        <v>1720078.1901210956</v>
      </c>
      <c r="AW86" s="34">
        <f t="shared" si="21"/>
        <v>9.7011030816875052E-2</v>
      </c>
      <c r="AX86" s="61">
        <f t="shared" si="22"/>
        <v>195.95331398053037</v>
      </c>
      <c r="AZ86" s="50">
        <v>146418.17127999998</v>
      </c>
      <c r="BA86" s="51">
        <v>204737.27340000006</v>
      </c>
      <c r="BB86" s="52">
        <f t="shared" si="23"/>
        <v>58319.102120000083</v>
      </c>
      <c r="BD86" s="70">
        <f t="shared" si="24"/>
        <v>19509145.802356798</v>
      </c>
      <c r="BE86" s="51"/>
      <c r="BF86" s="127">
        <v>1</v>
      </c>
      <c r="BG86" s="51"/>
      <c r="BH86" s="106" t="s">
        <v>71</v>
      </c>
      <c r="BI86" s="88">
        <v>8900</v>
      </c>
      <c r="BJ86" s="88">
        <v>18362175.510115702</v>
      </c>
      <c r="BK86" s="88">
        <v>4356677.7373800697</v>
      </c>
      <c r="BL86" s="88">
        <v>-631427</v>
      </c>
      <c r="BN86" s="97">
        <f t="shared" si="25"/>
        <v>17730748.510115702</v>
      </c>
      <c r="BP86" s="88">
        <v>58319.102120000083</v>
      </c>
      <c r="BR86" s="97">
        <f t="shared" si="26"/>
        <v>17789067.612235703</v>
      </c>
      <c r="BT86" s="110">
        <v>224</v>
      </c>
      <c r="BU86" s="53"/>
    </row>
    <row r="87" spans="1:73" x14ac:dyDescent="0.2">
      <c r="A87" s="6">
        <v>226</v>
      </c>
      <c r="B87" s="6" t="s">
        <v>72</v>
      </c>
      <c r="C87" s="7">
        <v>4031</v>
      </c>
      <c r="D87" s="7">
        <v>12989449.072180979</v>
      </c>
      <c r="E87" s="7">
        <v>3979837.0717126401</v>
      </c>
      <c r="F87" s="53">
        <v>54125</v>
      </c>
      <c r="H87" s="37">
        <f t="shared" si="15"/>
        <v>13043574.072180979</v>
      </c>
      <c r="I87" s="134"/>
      <c r="J87" s="61">
        <v>2297879.9664038075</v>
      </c>
      <c r="K87" s="136"/>
      <c r="L87" s="61">
        <f t="shared" si="27"/>
        <v>15341454.038584787</v>
      </c>
      <c r="N87" s="67">
        <f t="shared" si="28"/>
        <v>913901.92416249029</v>
      </c>
      <c r="O87" s="34">
        <f t="shared" si="16"/>
        <v>6.3344212303965364E-2</v>
      </c>
      <c r="P87" s="61">
        <f t="shared" si="17"/>
        <v>226.71841333725882</v>
      </c>
      <c r="R87" s="50">
        <v>66806.600000000006</v>
      </c>
      <c r="S87" s="51">
        <v>192239.40000000002</v>
      </c>
      <c r="T87" s="52">
        <f t="shared" si="18"/>
        <v>125432.80000000002</v>
      </c>
      <c r="V87" s="70">
        <f t="shared" si="29"/>
        <v>15466886.838584788</v>
      </c>
      <c r="W87" s="51"/>
      <c r="X87" s="6">
        <v>226</v>
      </c>
      <c r="Y87" s="6" t="s">
        <v>72</v>
      </c>
      <c r="Z87" s="7">
        <v>4031</v>
      </c>
      <c r="AA87" s="7">
        <v>12984551.33655424</v>
      </c>
      <c r="AB87" s="7">
        <v>3976208.7621303461</v>
      </c>
      <c r="AC87" s="53">
        <v>54125</v>
      </c>
      <c r="AE87" s="37">
        <v>13038676.33655424</v>
      </c>
      <c r="AF87" s="134"/>
      <c r="AG87" s="136">
        <v>2297879.9664038075</v>
      </c>
      <c r="AI87" s="67">
        <v>909004.18853575177</v>
      </c>
      <c r="AJ87" s="34">
        <v>6.3004741298219161E-2</v>
      </c>
      <c r="AK87" s="61">
        <v>225.50339581636115</v>
      </c>
      <c r="AM87" s="6">
        <v>226</v>
      </c>
      <c r="AN87" s="6" t="s">
        <v>72</v>
      </c>
      <c r="AO87" s="7">
        <v>4031</v>
      </c>
      <c r="AP87" s="7">
        <v>15107569.880664706</v>
      </c>
      <c r="AQ87" s="7">
        <v>3935347.7237962042</v>
      </c>
      <c r="AR87" s="53">
        <v>54125</v>
      </c>
      <c r="AT87" s="37">
        <f t="shared" si="19"/>
        <v>15161694.880664706</v>
      </c>
      <c r="AV87" s="67">
        <f t="shared" si="20"/>
        <v>734142.76624240912</v>
      </c>
      <c r="AW87" s="34">
        <f t="shared" si="21"/>
        <v>5.0884776601051659E-2</v>
      </c>
      <c r="AX87" s="61">
        <f t="shared" si="22"/>
        <v>182.12422878749916</v>
      </c>
      <c r="AZ87" s="50">
        <v>23826.613700000002</v>
      </c>
      <c r="BA87" s="51">
        <v>205925.304</v>
      </c>
      <c r="BB87" s="52">
        <f t="shared" si="23"/>
        <v>182098.69030000002</v>
      </c>
      <c r="BD87" s="70">
        <f t="shared" si="24"/>
        <v>15343793.570964707</v>
      </c>
      <c r="BE87" s="51"/>
      <c r="BF87" s="127">
        <v>13</v>
      </c>
      <c r="BG87" s="51"/>
      <c r="BH87" s="106" t="s">
        <v>72</v>
      </c>
      <c r="BI87" s="88">
        <v>4146</v>
      </c>
      <c r="BJ87" s="88">
        <v>14373427.114422297</v>
      </c>
      <c r="BK87" s="88">
        <v>3990983.1158073735</v>
      </c>
      <c r="BL87" s="88">
        <v>54125</v>
      </c>
      <c r="BN87" s="97">
        <f t="shared" si="25"/>
        <v>14427552.114422297</v>
      </c>
      <c r="BP87" s="88">
        <v>182098.69030000002</v>
      </c>
      <c r="BR87" s="97">
        <f t="shared" si="26"/>
        <v>14609650.804722298</v>
      </c>
      <c r="BT87" s="110">
        <v>226</v>
      </c>
      <c r="BU87" s="53"/>
    </row>
    <row r="88" spans="1:73" x14ac:dyDescent="0.2">
      <c r="A88" s="6">
        <v>230</v>
      </c>
      <c r="B88" s="6" t="s">
        <v>73</v>
      </c>
      <c r="C88" s="7">
        <v>2390</v>
      </c>
      <c r="D88" s="7">
        <v>7206680.1233203206</v>
      </c>
      <c r="E88" s="7">
        <v>2617536.8901661397</v>
      </c>
      <c r="F88" s="53">
        <v>-427856</v>
      </c>
      <c r="H88" s="37">
        <f t="shared" si="15"/>
        <v>6778824.1233203206</v>
      </c>
      <c r="I88" s="134"/>
      <c r="J88" s="61">
        <v>1632184.5490842427</v>
      </c>
      <c r="K88" s="136"/>
      <c r="L88" s="61">
        <f t="shared" si="27"/>
        <v>8411008.6724045631</v>
      </c>
      <c r="N88" s="67">
        <f t="shared" si="28"/>
        <v>664151.22974552587</v>
      </c>
      <c r="O88" s="34">
        <f t="shared" si="16"/>
        <v>8.5731696324795423E-2</v>
      </c>
      <c r="P88" s="61">
        <f t="shared" si="17"/>
        <v>277.88754382657987</v>
      </c>
      <c r="R88" s="50">
        <v>17724.2</v>
      </c>
      <c r="S88" s="51">
        <v>44992.2</v>
      </c>
      <c r="T88" s="52">
        <f t="shared" si="18"/>
        <v>27267.999999999996</v>
      </c>
      <c r="V88" s="70">
        <f t="shared" si="29"/>
        <v>8438276.6724045631</v>
      </c>
      <c r="W88" s="51"/>
      <c r="X88" s="6">
        <v>230</v>
      </c>
      <c r="Y88" s="6" t="s">
        <v>73</v>
      </c>
      <c r="Z88" s="7">
        <v>2390</v>
      </c>
      <c r="AA88" s="7">
        <v>7211813.4002187885</v>
      </c>
      <c r="AB88" s="7">
        <v>2623419.1013757573</v>
      </c>
      <c r="AC88" s="53">
        <v>-427856</v>
      </c>
      <c r="AE88" s="37">
        <v>6783957.4002187885</v>
      </c>
      <c r="AF88" s="134"/>
      <c r="AG88" s="136">
        <v>1632184.5490842427</v>
      </c>
      <c r="AI88" s="67">
        <v>669284.50664399378</v>
      </c>
      <c r="AJ88" s="34">
        <v>8.6394323323738365E-2</v>
      </c>
      <c r="AK88" s="61">
        <v>280.03535842844929</v>
      </c>
      <c r="AM88" s="6">
        <v>230</v>
      </c>
      <c r="AN88" s="6" t="s">
        <v>73</v>
      </c>
      <c r="AO88" s="7">
        <v>2390</v>
      </c>
      <c r="AP88" s="7">
        <v>8813045.5372666661</v>
      </c>
      <c r="AQ88" s="7">
        <v>2685019.2584203263</v>
      </c>
      <c r="AR88" s="53">
        <v>-427856</v>
      </c>
      <c r="AT88" s="37">
        <f t="shared" si="19"/>
        <v>8385189.5372666661</v>
      </c>
      <c r="AV88" s="67">
        <f t="shared" si="20"/>
        <v>638332.09460762888</v>
      </c>
      <c r="AW88" s="34">
        <f t="shared" si="21"/>
        <v>8.2398843573985692E-2</v>
      </c>
      <c r="AX88" s="61">
        <f t="shared" si="22"/>
        <v>267.08455841323382</v>
      </c>
      <c r="AZ88" s="50">
        <v>17160.442000000003</v>
      </c>
      <c r="BA88" s="51">
        <v>39601.020000000004</v>
      </c>
      <c r="BB88" s="52">
        <f t="shared" si="23"/>
        <v>22440.578000000001</v>
      </c>
      <c r="BD88" s="70">
        <f t="shared" si="24"/>
        <v>8407630.1152666658</v>
      </c>
      <c r="BE88" s="51"/>
      <c r="BF88" s="127">
        <v>4</v>
      </c>
      <c r="BG88" s="51"/>
      <c r="BH88" s="106" t="s">
        <v>73</v>
      </c>
      <c r="BI88" s="88">
        <v>2403</v>
      </c>
      <c r="BJ88" s="88">
        <v>8174713.4426590372</v>
      </c>
      <c r="BK88" s="88">
        <v>2588499.1337087392</v>
      </c>
      <c r="BL88" s="88">
        <v>-427856</v>
      </c>
      <c r="BN88" s="97">
        <f t="shared" si="25"/>
        <v>7746857.4426590372</v>
      </c>
      <c r="BP88" s="88">
        <v>22440.578000000001</v>
      </c>
      <c r="BR88" s="97">
        <f t="shared" si="26"/>
        <v>7769298.0206590369</v>
      </c>
      <c r="BT88" s="110">
        <v>230</v>
      </c>
      <c r="BU88" s="53"/>
    </row>
    <row r="89" spans="1:73" x14ac:dyDescent="0.2">
      <c r="A89" s="6">
        <v>231</v>
      </c>
      <c r="B89" s="6" t="s">
        <v>74</v>
      </c>
      <c r="C89" s="7">
        <v>1262</v>
      </c>
      <c r="D89" s="7">
        <v>1622301.8508938598</v>
      </c>
      <c r="E89" s="7">
        <v>-222273.32796683221</v>
      </c>
      <c r="F89" s="53">
        <v>-197454</v>
      </c>
      <c r="H89" s="37">
        <f t="shared" si="15"/>
        <v>1424847.8508938598</v>
      </c>
      <c r="I89" s="134"/>
      <c r="J89" s="61">
        <v>602725.15336104692</v>
      </c>
      <c r="K89" s="136"/>
      <c r="L89" s="61">
        <f t="shared" si="27"/>
        <v>2027573.0042549067</v>
      </c>
      <c r="N89" s="67">
        <f t="shared" si="28"/>
        <v>290152.44942744286</v>
      </c>
      <c r="O89" s="34">
        <f t="shared" si="16"/>
        <v>0.1670018514637964</v>
      </c>
      <c r="P89" s="61">
        <f t="shared" si="17"/>
        <v>229.91477767626216</v>
      </c>
      <c r="R89" s="50">
        <v>340850</v>
      </c>
      <c r="S89" s="51">
        <v>47719</v>
      </c>
      <c r="T89" s="52">
        <f t="shared" si="18"/>
        <v>-293131</v>
      </c>
      <c r="V89" s="70">
        <f t="shared" si="29"/>
        <v>1734442.0042549067</v>
      </c>
      <c r="W89" s="51"/>
      <c r="X89" s="6">
        <v>231</v>
      </c>
      <c r="Y89" s="6" t="s">
        <v>74</v>
      </c>
      <c r="Z89" s="7">
        <v>1262</v>
      </c>
      <c r="AA89" s="7">
        <v>1617849.4162435094</v>
      </c>
      <c r="AB89" s="7">
        <v>-226330.25992704066</v>
      </c>
      <c r="AC89" s="53">
        <v>-197454</v>
      </c>
      <c r="AE89" s="37">
        <v>1420395.4162435094</v>
      </c>
      <c r="AF89" s="134"/>
      <c r="AG89" s="136">
        <v>602725.15336104692</v>
      </c>
      <c r="AI89" s="67">
        <v>285700.0147770925</v>
      </c>
      <c r="AJ89" s="34">
        <v>0.16443918197195739</v>
      </c>
      <c r="AK89" s="61">
        <v>226.38669950641244</v>
      </c>
      <c r="AM89" s="6">
        <v>231</v>
      </c>
      <c r="AN89" s="6" t="s">
        <v>74</v>
      </c>
      <c r="AO89" s="7">
        <v>1262</v>
      </c>
      <c r="AP89" s="7">
        <v>2163623.7415097011</v>
      </c>
      <c r="AQ89" s="7">
        <v>-255191.40345883043</v>
      </c>
      <c r="AR89" s="53">
        <v>-197454</v>
      </c>
      <c r="AT89" s="37">
        <f t="shared" si="19"/>
        <v>1966169.7415097011</v>
      </c>
      <c r="AV89" s="67">
        <f t="shared" si="20"/>
        <v>228749.18668223731</v>
      </c>
      <c r="AW89" s="34">
        <f t="shared" si="21"/>
        <v>0.13166022817368675</v>
      </c>
      <c r="AX89" s="61">
        <f t="shared" si="22"/>
        <v>181.25926044551292</v>
      </c>
      <c r="AZ89" s="50">
        <v>359049.24800000002</v>
      </c>
      <c r="BA89" s="51">
        <v>43627.123700000004</v>
      </c>
      <c r="BB89" s="52">
        <f t="shared" si="23"/>
        <v>-315422.12430000002</v>
      </c>
      <c r="BD89" s="70">
        <f t="shared" si="24"/>
        <v>1650747.6172097011</v>
      </c>
      <c r="BE89" s="51"/>
      <c r="BF89" s="127">
        <v>15</v>
      </c>
      <c r="BG89" s="51"/>
      <c r="BH89" s="106" t="s">
        <v>74</v>
      </c>
      <c r="BI89" s="88">
        <v>1274</v>
      </c>
      <c r="BJ89" s="88">
        <v>1934874.5548274638</v>
      </c>
      <c r="BK89" s="88">
        <v>-278981.06667239324</v>
      </c>
      <c r="BL89" s="88">
        <v>-197454</v>
      </c>
      <c r="BN89" s="97">
        <f t="shared" si="25"/>
        <v>1737420.5548274638</v>
      </c>
      <c r="BP89" s="88">
        <v>-315422.12430000002</v>
      </c>
      <c r="BR89" s="97">
        <f t="shared" si="26"/>
        <v>1421998.4305274638</v>
      </c>
      <c r="BT89" s="110">
        <v>231</v>
      </c>
      <c r="BU89" s="53"/>
    </row>
    <row r="90" spans="1:73" x14ac:dyDescent="0.2">
      <c r="A90" s="6">
        <v>232</v>
      </c>
      <c r="B90" s="6" t="s">
        <v>75</v>
      </c>
      <c r="C90" s="7">
        <v>13375</v>
      </c>
      <c r="D90" s="7">
        <v>34104127.780180603</v>
      </c>
      <c r="E90" s="7">
        <v>10897234.52678467</v>
      </c>
      <c r="F90" s="53">
        <v>-610476</v>
      </c>
      <c r="H90" s="37">
        <f t="shared" si="15"/>
        <v>33493651.780180603</v>
      </c>
      <c r="I90" s="134"/>
      <c r="J90" s="61">
        <v>7781594.6955397632</v>
      </c>
      <c r="K90" s="136"/>
      <c r="L90" s="61">
        <f t="shared" si="27"/>
        <v>41275246.475720368</v>
      </c>
      <c r="N90" s="67">
        <f t="shared" si="28"/>
        <v>3100910.6423475593</v>
      </c>
      <c r="O90" s="34">
        <f t="shared" si="16"/>
        <v>8.1230244735173041E-2</v>
      </c>
      <c r="P90" s="61">
        <f t="shared" si="17"/>
        <v>231.84378634374275</v>
      </c>
      <c r="R90" s="50">
        <v>282428.31</v>
      </c>
      <c r="S90" s="51">
        <v>208736.54000000004</v>
      </c>
      <c r="T90" s="52">
        <f t="shared" si="18"/>
        <v>-73691.76999999996</v>
      </c>
      <c r="V90" s="70">
        <f t="shared" si="29"/>
        <v>41201554.705720365</v>
      </c>
      <c r="W90" s="51"/>
      <c r="X90" s="6">
        <v>232</v>
      </c>
      <c r="Y90" s="6" t="s">
        <v>75</v>
      </c>
      <c r="Z90" s="7">
        <v>13375</v>
      </c>
      <c r="AA90" s="7">
        <v>34065335.574255355</v>
      </c>
      <c r="AB90" s="7">
        <v>10862620.320696926</v>
      </c>
      <c r="AC90" s="53">
        <v>-610476</v>
      </c>
      <c r="AE90" s="37">
        <v>33454859.574255355</v>
      </c>
      <c r="AF90" s="134"/>
      <c r="AG90" s="136">
        <v>7781594.6955397632</v>
      </c>
      <c r="AI90" s="67">
        <v>3062118.4364223108</v>
      </c>
      <c r="AJ90" s="34">
        <v>8.0214059251434114E-2</v>
      </c>
      <c r="AK90" s="61">
        <v>228.94343449886435</v>
      </c>
      <c r="AM90" s="6">
        <v>232</v>
      </c>
      <c r="AN90" s="6" t="s">
        <v>75</v>
      </c>
      <c r="AO90" s="7">
        <v>13375</v>
      </c>
      <c r="AP90" s="7">
        <v>41487118.700737044</v>
      </c>
      <c r="AQ90" s="7">
        <v>10945946.130630555</v>
      </c>
      <c r="AR90" s="53">
        <v>-669640</v>
      </c>
      <c r="AT90" s="37">
        <f t="shared" si="19"/>
        <v>40817478.700737044</v>
      </c>
      <c r="AV90" s="67">
        <f t="shared" si="20"/>
        <v>2643142.8673642352</v>
      </c>
      <c r="AW90" s="34">
        <f t="shared" si="21"/>
        <v>6.9238738793028165E-2</v>
      </c>
      <c r="AX90" s="61">
        <f t="shared" si="22"/>
        <v>197.61815830760636</v>
      </c>
      <c r="AZ90" s="50">
        <v>227177.85139999999</v>
      </c>
      <c r="BA90" s="51">
        <v>122763.16200000001</v>
      </c>
      <c r="BB90" s="52">
        <f t="shared" si="23"/>
        <v>-104414.68939999997</v>
      </c>
      <c r="BD90" s="70">
        <f t="shared" si="24"/>
        <v>40713064.011337042</v>
      </c>
      <c r="BE90" s="51"/>
      <c r="BF90" s="127">
        <v>14</v>
      </c>
      <c r="BG90" s="51"/>
      <c r="BH90" s="106" t="s">
        <v>75</v>
      </c>
      <c r="BI90" s="88">
        <v>13610</v>
      </c>
      <c r="BJ90" s="88">
        <v>38784811.833372809</v>
      </c>
      <c r="BK90" s="88">
        <v>10589298.210188102</v>
      </c>
      <c r="BL90" s="88">
        <v>-610476</v>
      </c>
      <c r="BN90" s="97">
        <f t="shared" si="25"/>
        <v>38174335.833372809</v>
      </c>
      <c r="BP90" s="88">
        <v>-104414.68939999997</v>
      </c>
      <c r="BR90" s="97">
        <f t="shared" si="26"/>
        <v>38069921.143972807</v>
      </c>
      <c r="BT90" s="110">
        <v>232</v>
      </c>
      <c r="BU90" s="53"/>
    </row>
    <row r="91" spans="1:73" x14ac:dyDescent="0.2">
      <c r="A91" s="6">
        <v>233</v>
      </c>
      <c r="B91" s="6" t="s">
        <v>76</v>
      </c>
      <c r="C91" s="7">
        <v>16022</v>
      </c>
      <c r="D91" s="7">
        <v>43901463.364287302</v>
      </c>
      <c r="E91" s="7">
        <v>12900294.529574718</v>
      </c>
      <c r="F91" s="53">
        <v>-417241</v>
      </c>
      <c r="H91" s="37">
        <f t="shared" si="15"/>
        <v>43484222.364287302</v>
      </c>
      <c r="I91" s="134"/>
      <c r="J91" s="61">
        <v>9176303.4126034267</v>
      </c>
      <c r="K91" s="136"/>
      <c r="L91" s="61">
        <f t="shared" si="27"/>
        <v>52660525.776890725</v>
      </c>
      <c r="N91" s="67">
        <f t="shared" si="28"/>
        <v>3828034.3036714569</v>
      </c>
      <c r="O91" s="34">
        <f t="shared" si="16"/>
        <v>7.8391132383053383E-2</v>
      </c>
      <c r="P91" s="61">
        <f t="shared" si="17"/>
        <v>238.92362399647089</v>
      </c>
      <c r="R91" s="50">
        <v>96801.4</v>
      </c>
      <c r="S91" s="51">
        <v>445831.80000000005</v>
      </c>
      <c r="T91" s="52">
        <f t="shared" si="18"/>
        <v>349030.40000000002</v>
      </c>
      <c r="V91" s="70">
        <f t="shared" si="29"/>
        <v>53009556.176890723</v>
      </c>
      <c r="W91" s="51"/>
      <c r="X91" s="6">
        <v>233</v>
      </c>
      <c r="Y91" s="6" t="s">
        <v>76</v>
      </c>
      <c r="Z91" s="7">
        <v>16022</v>
      </c>
      <c r="AA91" s="7">
        <v>43832750.511157975</v>
      </c>
      <c r="AB91" s="7">
        <v>12836589.25008858</v>
      </c>
      <c r="AC91" s="53">
        <v>-417241</v>
      </c>
      <c r="AE91" s="37">
        <v>43415509.511157975</v>
      </c>
      <c r="AF91" s="134"/>
      <c r="AG91" s="136">
        <v>9176303.4126034267</v>
      </c>
      <c r="AI91" s="67">
        <v>3759321.4505421296</v>
      </c>
      <c r="AJ91" s="34">
        <v>7.6984018982603375E-2</v>
      </c>
      <c r="AK91" s="61">
        <v>234.63496757846272</v>
      </c>
      <c r="AM91" s="6">
        <v>233</v>
      </c>
      <c r="AN91" s="6" t="s">
        <v>76</v>
      </c>
      <c r="AO91" s="7">
        <v>16022</v>
      </c>
      <c r="AP91" s="7">
        <v>52929013.352941774</v>
      </c>
      <c r="AQ91" s="7">
        <v>13245504.398310041</v>
      </c>
      <c r="AR91" s="53">
        <v>-417241</v>
      </c>
      <c r="AT91" s="37">
        <f t="shared" si="19"/>
        <v>52511772.352941774</v>
      </c>
      <c r="AV91" s="67">
        <f t="shared" si="20"/>
        <v>3679280.8797225058</v>
      </c>
      <c r="AW91" s="34">
        <f t="shared" si="21"/>
        <v>7.5344934667941288E-2</v>
      </c>
      <c r="AX91" s="61">
        <f t="shared" si="22"/>
        <v>229.63930094385881</v>
      </c>
      <c r="AZ91" s="50">
        <v>75439.943100000004</v>
      </c>
      <c r="BA91" s="51">
        <v>529399.63569999998</v>
      </c>
      <c r="BB91" s="52">
        <f t="shared" si="23"/>
        <v>453959.69259999995</v>
      </c>
      <c r="BD91" s="70">
        <f t="shared" si="24"/>
        <v>52965732.045541771</v>
      </c>
      <c r="BE91" s="51"/>
      <c r="BF91" s="127">
        <v>14</v>
      </c>
      <c r="BG91" s="51"/>
      <c r="BH91" s="106" t="s">
        <v>76</v>
      </c>
      <c r="BI91" s="88">
        <v>16278</v>
      </c>
      <c r="BJ91" s="88">
        <v>49249732.473219268</v>
      </c>
      <c r="BK91" s="88">
        <v>12683906.406466236</v>
      </c>
      <c r="BL91" s="88">
        <v>-417241</v>
      </c>
      <c r="BN91" s="97">
        <f t="shared" si="25"/>
        <v>48832491.473219268</v>
      </c>
      <c r="BP91" s="88">
        <v>453959.69259999995</v>
      </c>
      <c r="BR91" s="97">
        <f t="shared" si="26"/>
        <v>49286451.165819265</v>
      </c>
      <c r="BT91" s="110">
        <v>233</v>
      </c>
      <c r="BU91" s="53"/>
    </row>
    <row r="92" spans="1:73" x14ac:dyDescent="0.2">
      <c r="A92" s="6">
        <v>235</v>
      </c>
      <c r="B92" s="6" t="s">
        <v>77</v>
      </c>
      <c r="C92" s="7">
        <v>9615</v>
      </c>
      <c r="D92" s="7">
        <v>-3674447.9116772022</v>
      </c>
      <c r="E92" s="7">
        <v>-14225563.484818915</v>
      </c>
      <c r="F92" s="53">
        <v>2156881</v>
      </c>
      <c r="H92" s="37">
        <f t="shared" si="15"/>
        <v>-1517566.9116772022</v>
      </c>
      <c r="I92" s="134"/>
      <c r="J92" s="61">
        <v>1579836.2482286105</v>
      </c>
      <c r="K92" s="136"/>
      <c r="L92" s="61">
        <f t="shared" si="27"/>
        <v>62269.336551408283</v>
      </c>
      <c r="N92" s="67">
        <f t="shared" si="28"/>
        <v>2356620.7032842254</v>
      </c>
      <c r="O92" s="34">
        <f t="shared" si="16"/>
        <v>-1.0271402791456832</v>
      </c>
      <c r="P92" s="61">
        <f t="shared" si="17"/>
        <v>245.09835707584247</v>
      </c>
      <c r="R92" s="50">
        <v>1183477.5555999998</v>
      </c>
      <c r="S92" s="51">
        <v>3692087.2000000007</v>
      </c>
      <c r="T92" s="52">
        <f t="shared" si="18"/>
        <v>2508609.6444000006</v>
      </c>
      <c r="V92" s="70">
        <f t="shared" si="29"/>
        <v>2570878.9809514089</v>
      </c>
      <c r="W92" s="51"/>
      <c r="X92" s="6">
        <v>235</v>
      </c>
      <c r="Y92" s="6" t="s">
        <v>77</v>
      </c>
      <c r="Z92" s="7">
        <v>9615</v>
      </c>
      <c r="AA92" s="7">
        <v>-3591801.4421021286</v>
      </c>
      <c r="AB92" s="7">
        <v>-14139929.750623686</v>
      </c>
      <c r="AC92" s="53">
        <v>2156881</v>
      </c>
      <c r="AE92" s="37">
        <v>-1434920.4421021286</v>
      </c>
      <c r="AF92" s="134"/>
      <c r="AG92" s="136">
        <v>1579836.2482286105</v>
      </c>
      <c r="AI92" s="67">
        <v>2439267.172859299</v>
      </c>
      <c r="AJ92" s="34">
        <v>-1.0631619935061838</v>
      </c>
      <c r="AK92" s="61">
        <v>253.6939337347165</v>
      </c>
      <c r="AM92" s="6">
        <v>235</v>
      </c>
      <c r="AN92" s="6" t="s">
        <v>77</v>
      </c>
      <c r="AO92" s="7">
        <v>9615</v>
      </c>
      <c r="AP92" s="7">
        <v>-2569428.8138352968</v>
      </c>
      <c r="AQ92" s="7">
        <v>-14559236.056313343</v>
      </c>
      <c r="AR92" s="53">
        <v>2156881</v>
      </c>
      <c r="AT92" s="37">
        <f t="shared" si="19"/>
        <v>-412547.81383529678</v>
      </c>
      <c r="AV92" s="67">
        <f t="shared" si="20"/>
        <v>1881803.5528975204</v>
      </c>
      <c r="AW92" s="34">
        <f t="shared" si="21"/>
        <v>-0.82018978443446977</v>
      </c>
      <c r="AX92" s="61">
        <f t="shared" si="22"/>
        <v>195.7153981172668</v>
      </c>
      <c r="AZ92" s="50">
        <v>1120340.5765140003</v>
      </c>
      <c r="BA92" s="51">
        <v>3978846.4828000003</v>
      </c>
      <c r="BB92" s="52">
        <f t="shared" si="23"/>
        <v>2858505.9062860003</v>
      </c>
      <c r="BD92" s="70">
        <f t="shared" si="24"/>
        <v>2445958.0924507035</v>
      </c>
      <c r="BE92" s="51"/>
      <c r="BF92" s="127">
        <v>1</v>
      </c>
      <c r="BG92" s="51"/>
      <c r="BH92" s="106" t="s">
        <v>77</v>
      </c>
      <c r="BI92" s="88">
        <v>9624</v>
      </c>
      <c r="BJ92" s="88">
        <v>-4451232.3667328171</v>
      </c>
      <c r="BK92" s="88">
        <v>-14312285.993686227</v>
      </c>
      <c r="BL92" s="88">
        <v>2156881</v>
      </c>
      <c r="BN92" s="97">
        <f t="shared" si="25"/>
        <v>-2294351.3667328171</v>
      </c>
      <c r="BP92" s="88">
        <v>2858505.9062860003</v>
      </c>
      <c r="BR92" s="97">
        <f t="shared" si="26"/>
        <v>564154.53955318313</v>
      </c>
      <c r="BT92" s="110">
        <v>235</v>
      </c>
      <c r="BU92" s="53"/>
    </row>
    <row r="93" spans="1:73" x14ac:dyDescent="0.2">
      <c r="A93" s="6">
        <v>236</v>
      </c>
      <c r="B93" s="6" t="s">
        <v>78</v>
      </c>
      <c r="C93" s="7">
        <v>4273</v>
      </c>
      <c r="D93" s="7">
        <v>9406822.8703386933</v>
      </c>
      <c r="E93" s="7">
        <v>3300690.3402804937</v>
      </c>
      <c r="F93" s="53">
        <v>605624</v>
      </c>
      <c r="H93" s="37">
        <f t="shared" si="15"/>
        <v>10012446.870338693</v>
      </c>
      <c r="I93" s="134"/>
      <c r="J93" s="61">
        <v>2342153.0037242565</v>
      </c>
      <c r="K93" s="136"/>
      <c r="L93" s="61">
        <f t="shared" si="27"/>
        <v>12354599.87406295</v>
      </c>
      <c r="N93" s="67">
        <f t="shared" si="28"/>
        <v>1502605.8391408753</v>
      </c>
      <c r="O93" s="34">
        <f t="shared" si="16"/>
        <v>0.1384635703176246</v>
      </c>
      <c r="P93" s="61">
        <f t="shared" si="17"/>
        <v>351.65126120778734</v>
      </c>
      <c r="R93" s="50">
        <v>75055.17</v>
      </c>
      <c r="S93" s="51">
        <v>205941.57</v>
      </c>
      <c r="T93" s="52">
        <f t="shared" si="18"/>
        <v>130886.40000000001</v>
      </c>
      <c r="V93" s="70">
        <f t="shared" si="29"/>
        <v>12485486.27406295</v>
      </c>
      <c r="W93" s="51"/>
      <c r="X93" s="6">
        <v>236</v>
      </c>
      <c r="Y93" s="6" t="s">
        <v>78</v>
      </c>
      <c r="Z93" s="7">
        <v>4273</v>
      </c>
      <c r="AA93" s="7">
        <v>9384657.1479682028</v>
      </c>
      <c r="AB93" s="7">
        <v>3279858.7795054894</v>
      </c>
      <c r="AC93" s="53">
        <v>605624</v>
      </c>
      <c r="AE93" s="37">
        <v>9990281.1479682028</v>
      </c>
      <c r="AF93" s="134"/>
      <c r="AG93" s="136">
        <v>2342153.0037242565</v>
      </c>
      <c r="AI93" s="67">
        <v>1480440.1167703848</v>
      </c>
      <c r="AJ93" s="34">
        <v>0.13642102198050235</v>
      </c>
      <c r="AK93" s="61">
        <v>346.46387006093727</v>
      </c>
      <c r="AM93" s="6">
        <v>236</v>
      </c>
      <c r="AN93" s="6" t="s">
        <v>78</v>
      </c>
      <c r="AO93" s="7">
        <v>4273</v>
      </c>
      <c r="AP93" s="7">
        <v>11614254.535854248</v>
      </c>
      <c r="AQ93" s="7">
        <v>3293563.2545285528</v>
      </c>
      <c r="AR93" s="53">
        <v>605624</v>
      </c>
      <c r="AT93" s="37">
        <f t="shared" si="19"/>
        <v>12219878.535854248</v>
      </c>
      <c r="AV93" s="67">
        <f t="shared" si="20"/>
        <v>1367884.5009321738</v>
      </c>
      <c r="AW93" s="34">
        <f t="shared" si="21"/>
        <v>0.12604913866799747</v>
      </c>
      <c r="AX93" s="61">
        <f t="shared" si="22"/>
        <v>320.12274770235757</v>
      </c>
      <c r="AZ93" s="50">
        <v>64681.665999999997</v>
      </c>
      <c r="BA93" s="51">
        <v>162430.18370000002</v>
      </c>
      <c r="BB93" s="52">
        <f t="shared" si="23"/>
        <v>97748.517700000026</v>
      </c>
      <c r="BD93" s="70">
        <f t="shared" si="24"/>
        <v>12317627.053554248</v>
      </c>
      <c r="BE93" s="51"/>
      <c r="BF93" s="127">
        <v>16</v>
      </c>
      <c r="BG93" s="51"/>
      <c r="BH93" s="106" t="s">
        <v>78</v>
      </c>
      <c r="BI93" s="88">
        <v>4309</v>
      </c>
      <c r="BJ93" s="88">
        <v>10246370.034922075</v>
      </c>
      <c r="BK93" s="88">
        <v>2823272.8713548058</v>
      </c>
      <c r="BL93" s="88">
        <v>605624</v>
      </c>
      <c r="BN93" s="97">
        <f t="shared" si="25"/>
        <v>10851994.034922075</v>
      </c>
      <c r="BP93" s="88">
        <v>97748.517700000026</v>
      </c>
      <c r="BR93" s="97">
        <f t="shared" si="26"/>
        <v>10949742.552622074</v>
      </c>
      <c r="BT93" s="110">
        <v>236</v>
      </c>
      <c r="BU93" s="53"/>
    </row>
    <row r="94" spans="1:73" x14ac:dyDescent="0.2">
      <c r="A94" s="6">
        <v>239</v>
      </c>
      <c r="B94" s="6" t="s">
        <v>79</v>
      </c>
      <c r="C94" s="7">
        <v>2244</v>
      </c>
      <c r="D94" s="7">
        <v>7763100.943753073</v>
      </c>
      <c r="E94" s="7">
        <v>1967782.611462774</v>
      </c>
      <c r="F94" s="53">
        <v>-455119</v>
      </c>
      <c r="H94" s="37">
        <f t="shared" si="15"/>
        <v>7307981.943753073</v>
      </c>
      <c r="I94" s="134"/>
      <c r="J94" s="61">
        <v>1292197.4493898626</v>
      </c>
      <c r="K94" s="136"/>
      <c r="L94" s="61">
        <f t="shared" si="27"/>
        <v>8600179.3931429349</v>
      </c>
      <c r="N94" s="67">
        <f t="shared" si="28"/>
        <v>541762.22006749362</v>
      </c>
      <c r="O94" s="34">
        <f t="shared" si="16"/>
        <v>6.722935887181597E-2</v>
      </c>
      <c r="P94" s="61">
        <f t="shared" si="17"/>
        <v>241.42701429032692</v>
      </c>
      <c r="R94" s="50">
        <v>17315.18</v>
      </c>
      <c r="S94" s="51">
        <v>77781.97</v>
      </c>
      <c r="T94" s="52">
        <f t="shared" si="18"/>
        <v>60466.79</v>
      </c>
      <c r="V94" s="70">
        <f t="shared" si="29"/>
        <v>8660646.183142934</v>
      </c>
      <c r="W94" s="51"/>
      <c r="X94" s="6">
        <v>239</v>
      </c>
      <c r="Y94" s="6" t="s">
        <v>79</v>
      </c>
      <c r="Z94" s="7">
        <v>2244</v>
      </c>
      <c r="AA94" s="7">
        <v>7755888.0811835025</v>
      </c>
      <c r="AB94" s="7">
        <v>1961282.0917549622</v>
      </c>
      <c r="AC94" s="53">
        <v>-455119</v>
      </c>
      <c r="AE94" s="37">
        <v>7300769.0811835025</v>
      </c>
      <c r="AF94" s="134"/>
      <c r="AG94" s="136">
        <v>1292197.4493898626</v>
      </c>
      <c r="AI94" s="67">
        <v>534549.35749792308</v>
      </c>
      <c r="AJ94" s="34">
        <v>6.6334286996700104E-2</v>
      </c>
      <c r="AK94" s="61">
        <v>238.21272615771974</v>
      </c>
      <c r="AM94" s="6">
        <v>239</v>
      </c>
      <c r="AN94" s="6" t="s">
        <v>79</v>
      </c>
      <c r="AO94" s="7">
        <v>2244</v>
      </c>
      <c r="AP94" s="7">
        <v>8983137.2885163315</v>
      </c>
      <c r="AQ94" s="7">
        <v>1965191.0928179801</v>
      </c>
      <c r="AR94" s="53">
        <v>-455119</v>
      </c>
      <c r="AT94" s="37">
        <f t="shared" si="19"/>
        <v>8528018.2885163315</v>
      </c>
      <c r="AV94" s="67">
        <f t="shared" si="20"/>
        <v>469601.11544089019</v>
      </c>
      <c r="AW94" s="34">
        <f t="shared" si="21"/>
        <v>5.8274609685126301E-2</v>
      </c>
      <c r="AX94" s="61">
        <f t="shared" si="22"/>
        <v>209.26965928738423</v>
      </c>
      <c r="AZ94" s="50">
        <v>0</v>
      </c>
      <c r="BA94" s="51">
        <v>58147.497700000007</v>
      </c>
      <c r="BB94" s="52">
        <f t="shared" si="23"/>
        <v>58147.497700000007</v>
      </c>
      <c r="BD94" s="70">
        <f t="shared" si="24"/>
        <v>8586165.7862163316</v>
      </c>
      <c r="BE94" s="51"/>
      <c r="BF94" s="127">
        <v>11</v>
      </c>
      <c r="BG94" s="51"/>
      <c r="BH94" s="106" t="s">
        <v>79</v>
      </c>
      <c r="BI94" s="88">
        <v>2309</v>
      </c>
      <c r="BJ94" s="88">
        <v>8513536.1730754413</v>
      </c>
      <c r="BK94" s="88">
        <v>1916190.9322553962</v>
      </c>
      <c r="BL94" s="88">
        <v>-455119</v>
      </c>
      <c r="BN94" s="97">
        <f t="shared" si="25"/>
        <v>8058417.1730754413</v>
      </c>
      <c r="BP94" s="88">
        <v>58147.497700000007</v>
      </c>
      <c r="BR94" s="97">
        <f t="shared" si="26"/>
        <v>8116564.6707754415</v>
      </c>
      <c r="BT94" s="110">
        <v>239</v>
      </c>
      <c r="BU94" s="53"/>
    </row>
    <row r="95" spans="1:73" x14ac:dyDescent="0.2">
      <c r="A95" s="6">
        <v>240</v>
      </c>
      <c r="B95" s="6" t="s">
        <v>80</v>
      </c>
      <c r="C95" s="7">
        <v>21021</v>
      </c>
      <c r="D95" s="7">
        <v>38738035.572869234</v>
      </c>
      <c r="E95" s="7">
        <v>4388141.2382554188</v>
      </c>
      <c r="F95" s="53">
        <v>1030868</v>
      </c>
      <c r="H95" s="37">
        <f t="shared" si="15"/>
        <v>39768903.572869234</v>
      </c>
      <c r="I95" s="134"/>
      <c r="J95" s="61">
        <v>8988661.5218032841</v>
      </c>
      <c r="K95" s="136"/>
      <c r="L95" s="61">
        <f t="shared" si="27"/>
        <v>48757565.094672516</v>
      </c>
      <c r="N95" s="67">
        <f t="shared" si="28"/>
        <v>5501523.1520540491</v>
      </c>
      <c r="O95" s="34">
        <f t="shared" si="16"/>
        <v>0.12718507993292877</v>
      </c>
      <c r="P95" s="61">
        <f t="shared" si="17"/>
        <v>261.71557737757712</v>
      </c>
      <c r="R95" s="50">
        <v>265263.10400000011</v>
      </c>
      <c r="S95" s="51">
        <v>146020.14000000001</v>
      </c>
      <c r="T95" s="52">
        <f t="shared" si="18"/>
        <v>-119242.96400000009</v>
      </c>
      <c r="V95" s="70">
        <f t="shared" si="29"/>
        <v>48638322.130672514</v>
      </c>
      <c r="W95" s="51"/>
      <c r="X95" s="6">
        <v>240</v>
      </c>
      <c r="Y95" s="6" t="s">
        <v>80</v>
      </c>
      <c r="Z95" s="7">
        <v>21021</v>
      </c>
      <c r="AA95" s="7">
        <v>38737821.940811358</v>
      </c>
      <c r="AB95" s="7">
        <v>4394511.138396116</v>
      </c>
      <c r="AC95" s="53">
        <v>1030868</v>
      </c>
      <c r="AE95" s="37">
        <v>39768689.940811358</v>
      </c>
      <c r="AF95" s="134"/>
      <c r="AG95" s="136">
        <v>8988661.5218032841</v>
      </c>
      <c r="AI95" s="67">
        <v>5501309.5199961737</v>
      </c>
      <c r="AJ95" s="34">
        <v>0.12718014115332063</v>
      </c>
      <c r="AK95" s="61">
        <v>261.70541458523257</v>
      </c>
      <c r="AM95" s="6">
        <v>240</v>
      </c>
      <c r="AN95" s="6" t="s">
        <v>80</v>
      </c>
      <c r="AO95" s="7">
        <v>21021</v>
      </c>
      <c r="AP95" s="7">
        <v>47040320.026359223</v>
      </c>
      <c r="AQ95" s="7">
        <v>4198423.0025721053</v>
      </c>
      <c r="AR95" s="53">
        <v>1030868</v>
      </c>
      <c r="AT95" s="37">
        <f t="shared" si="19"/>
        <v>48071188.026359223</v>
      </c>
      <c r="AV95" s="67">
        <f t="shared" si="20"/>
        <v>4815146.0837407559</v>
      </c>
      <c r="AW95" s="34">
        <f t="shared" si="21"/>
        <v>0.11131730661183271</v>
      </c>
      <c r="AX95" s="61">
        <f t="shared" si="22"/>
        <v>229.06360704727444</v>
      </c>
      <c r="AZ95" s="50">
        <v>346772.93180000002</v>
      </c>
      <c r="BA95" s="51">
        <v>124281.20109999999</v>
      </c>
      <c r="BB95" s="52">
        <f t="shared" si="23"/>
        <v>-222491.73070000001</v>
      </c>
      <c r="BD95" s="70">
        <f t="shared" si="24"/>
        <v>47848696.295659222</v>
      </c>
      <c r="BE95" s="51"/>
      <c r="BF95" s="127">
        <v>19</v>
      </c>
      <c r="BG95" s="51"/>
      <c r="BH95" s="106" t="s">
        <v>80</v>
      </c>
      <c r="BI95" s="88">
        <v>21256</v>
      </c>
      <c r="BJ95" s="88">
        <v>42225173.942618467</v>
      </c>
      <c r="BK95" s="88">
        <v>3991573.8805772862</v>
      </c>
      <c r="BL95" s="88">
        <v>1030868</v>
      </c>
      <c r="BN95" s="97">
        <f t="shared" si="25"/>
        <v>43256041.942618467</v>
      </c>
      <c r="BP95" s="88">
        <v>-222491.73070000001</v>
      </c>
      <c r="BR95" s="97">
        <f t="shared" si="26"/>
        <v>43033550.211918466</v>
      </c>
      <c r="BT95" s="110">
        <v>240</v>
      </c>
      <c r="BU95" s="53"/>
    </row>
    <row r="96" spans="1:73" x14ac:dyDescent="0.2">
      <c r="A96" s="6">
        <v>241</v>
      </c>
      <c r="B96" s="6" t="s">
        <v>81</v>
      </c>
      <c r="C96" s="7">
        <v>8147</v>
      </c>
      <c r="D96" s="7">
        <v>11270049.728869559</v>
      </c>
      <c r="E96" s="7">
        <v>1382075.1556070123</v>
      </c>
      <c r="F96" s="53">
        <v>-650983</v>
      </c>
      <c r="H96" s="37">
        <f t="shared" si="15"/>
        <v>10619066.728869559</v>
      </c>
      <c r="I96" s="134"/>
      <c r="J96" s="61">
        <v>3220026.6869000699</v>
      </c>
      <c r="K96" s="136"/>
      <c r="L96" s="61">
        <f t="shared" si="27"/>
        <v>13839093.415769629</v>
      </c>
      <c r="N96" s="67">
        <f t="shared" si="28"/>
        <v>1075795.1470809523</v>
      </c>
      <c r="O96" s="34">
        <f t="shared" si="16"/>
        <v>8.4288177274688209E-2</v>
      </c>
      <c r="P96" s="61">
        <f t="shared" si="17"/>
        <v>132.0480111796922</v>
      </c>
      <c r="R96" s="50">
        <v>322471.36800000002</v>
      </c>
      <c r="S96" s="51">
        <v>208600.2</v>
      </c>
      <c r="T96" s="52">
        <f t="shared" si="18"/>
        <v>-113871.16800000001</v>
      </c>
      <c r="V96" s="70">
        <f t="shared" si="29"/>
        <v>13725222.24776963</v>
      </c>
      <c r="W96" s="51"/>
      <c r="X96" s="6">
        <v>241</v>
      </c>
      <c r="Y96" s="6" t="s">
        <v>81</v>
      </c>
      <c r="Z96" s="7">
        <v>8147</v>
      </c>
      <c r="AA96" s="7">
        <v>11263895.489128424</v>
      </c>
      <c r="AB96" s="7">
        <v>1378458.0445891195</v>
      </c>
      <c r="AC96" s="53">
        <v>-650983</v>
      </c>
      <c r="AE96" s="37">
        <v>10612912.489128424</v>
      </c>
      <c r="AF96" s="134"/>
      <c r="AG96" s="136">
        <v>3220026.6869000699</v>
      </c>
      <c r="AI96" s="67">
        <v>1069640.9073398169</v>
      </c>
      <c r="AJ96" s="34">
        <v>8.3805994721904559E-2</v>
      </c>
      <c r="AK96" s="61">
        <v>131.29261167789579</v>
      </c>
      <c r="AM96" s="6">
        <v>241</v>
      </c>
      <c r="AN96" s="6" t="s">
        <v>81</v>
      </c>
      <c r="AO96" s="7">
        <v>8147</v>
      </c>
      <c r="AP96" s="7">
        <v>14428219.781014856</v>
      </c>
      <c r="AQ96" s="7">
        <v>1479417.2660787425</v>
      </c>
      <c r="AR96" s="53">
        <v>-650983</v>
      </c>
      <c r="AT96" s="37">
        <f t="shared" si="19"/>
        <v>13777236.781014856</v>
      </c>
      <c r="AV96" s="67">
        <f t="shared" si="20"/>
        <v>1013938.5123261791</v>
      </c>
      <c r="AW96" s="34">
        <f t="shared" si="21"/>
        <v>7.9441731359800996E-2</v>
      </c>
      <c r="AX96" s="61">
        <f t="shared" si="22"/>
        <v>124.45544523458685</v>
      </c>
      <c r="AZ96" s="50">
        <v>235084.85506000003</v>
      </c>
      <c r="BA96" s="51">
        <v>155764.01199999999</v>
      </c>
      <c r="BB96" s="52">
        <f t="shared" si="23"/>
        <v>-79320.843060000043</v>
      </c>
      <c r="BD96" s="70">
        <f t="shared" si="24"/>
        <v>13697915.937954856</v>
      </c>
      <c r="BE96" s="51"/>
      <c r="BF96" s="127">
        <v>19</v>
      </c>
      <c r="BG96" s="51"/>
      <c r="BH96" s="106" t="s">
        <v>81</v>
      </c>
      <c r="BI96" s="88">
        <v>8296</v>
      </c>
      <c r="BJ96" s="88">
        <v>13414281.268688677</v>
      </c>
      <c r="BK96" s="88">
        <v>1648765.6767542821</v>
      </c>
      <c r="BL96" s="88">
        <v>-650983</v>
      </c>
      <c r="BN96" s="97">
        <f t="shared" si="25"/>
        <v>12763298.268688677</v>
      </c>
      <c r="BP96" s="88">
        <v>-79320.843060000043</v>
      </c>
      <c r="BR96" s="97">
        <f t="shared" si="26"/>
        <v>12683977.425628677</v>
      </c>
      <c r="BT96" s="110">
        <v>241</v>
      </c>
      <c r="BU96" s="53"/>
    </row>
    <row r="97" spans="1:73" x14ac:dyDescent="0.2">
      <c r="A97" s="6">
        <v>244</v>
      </c>
      <c r="B97" s="6" t="s">
        <v>82</v>
      </c>
      <c r="C97" s="7">
        <v>17923</v>
      </c>
      <c r="D97" s="7">
        <v>22747210.416234773</v>
      </c>
      <c r="E97" s="7">
        <v>2348358.8312672488</v>
      </c>
      <c r="F97" s="53">
        <v>-704056</v>
      </c>
      <c r="H97" s="37">
        <f t="shared" si="15"/>
        <v>22043154.416234773</v>
      </c>
      <c r="I97" s="134"/>
      <c r="J97" s="61">
        <v>5623351.1558101214</v>
      </c>
      <c r="K97" s="136"/>
      <c r="L97" s="61">
        <f t="shared" si="27"/>
        <v>27666505.572044894</v>
      </c>
      <c r="N97" s="67">
        <f t="shared" si="28"/>
        <v>3972457.4139411002</v>
      </c>
      <c r="O97" s="34">
        <f t="shared" si="16"/>
        <v>0.16765634084281406</v>
      </c>
      <c r="P97" s="61">
        <f t="shared" si="17"/>
        <v>221.6402061006026</v>
      </c>
      <c r="R97" s="50">
        <v>432252.33600000001</v>
      </c>
      <c r="S97" s="51">
        <v>285155.11</v>
      </c>
      <c r="T97" s="52">
        <f t="shared" si="18"/>
        <v>-147097.22600000002</v>
      </c>
      <c r="V97" s="70">
        <f t="shared" si="29"/>
        <v>27519408.346044894</v>
      </c>
      <c r="W97" s="51"/>
      <c r="X97" s="6">
        <v>244</v>
      </c>
      <c r="Y97" s="6" t="s">
        <v>82</v>
      </c>
      <c r="Z97" s="7">
        <v>17923</v>
      </c>
      <c r="AA97" s="7">
        <v>22810773.655121636</v>
      </c>
      <c r="AB97" s="7">
        <v>2417505.6560729844</v>
      </c>
      <c r="AC97" s="53">
        <v>-704056</v>
      </c>
      <c r="AE97" s="37">
        <v>22106717.655121636</v>
      </c>
      <c r="AF97" s="134"/>
      <c r="AG97" s="136">
        <v>5623351.1558101214</v>
      </c>
      <c r="AI97" s="67">
        <v>4036020.6528279632</v>
      </c>
      <c r="AJ97" s="34">
        <v>0.17033900774982477</v>
      </c>
      <c r="AK97" s="61">
        <v>225.18666812631608</v>
      </c>
      <c r="AM97" s="6">
        <v>244</v>
      </c>
      <c r="AN97" s="6" t="s">
        <v>82</v>
      </c>
      <c r="AO97" s="7">
        <v>17923</v>
      </c>
      <c r="AP97" s="7">
        <v>27886688.820990451</v>
      </c>
      <c r="AQ97" s="7">
        <v>2203465.7544526439</v>
      </c>
      <c r="AR97" s="53">
        <v>-704056</v>
      </c>
      <c r="AT97" s="37">
        <f t="shared" si="19"/>
        <v>27182632.820990451</v>
      </c>
      <c r="AV97" s="67">
        <f t="shared" si="20"/>
        <v>3488584.6628866568</v>
      </c>
      <c r="AW97" s="34">
        <f t="shared" si="21"/>
        <v>0.14723464051428872</v>
      </c>
      <c r="AX97" s="61">
        <f t="shared" si="22"/>
        <v>194.64289811341052</v>
      </c>
      <c r="AZ97" s="50">
        <v>411865.12837399996</v>
      </c>
      <c r="BA97" s="51">
        <v>285391.35079999996</v>
      </c>
      <c r="BB97" s="52">
        <f t="shared" si="23"/>
        <v>-126473.77757400001</v>
      </c>
      <c r="BD97" s="70">
        <f t="shared" si="24"/>
        <v>27056159.043416452</v>
      </c>
      <c r="BE97" s="51"/>
      <c r="BF97" s="127">
        <v>17</v>
      </c>
      <c r="BG97" s="51"/>
      <c r="BH97" s="106" t="s">
        <v>82</v>
      </c>
      <c r="BI97" s="88">
        <v>17535</v>
      </c>
      <c r="BJ97" s="88">
        <v>24398104.158103794</v>
      </c>
      <c r="BK97" s="88">
        <v>2203888.4918367621</v>
      </c>
      <c r="BL97" s="88">
        <v>-704056</v>
      </c>
      <c r="BN97" s="97">
        <f t="shared" si="25"/>
        <v>23694048.158103794</v>
      </c>
      <c r="BP97" s="88">
        <v>-126473.77757400001</v>
      </c>
      <c r="BR97" s="97">
        <f t="shared" si="26"/>
        <v>23567574.380529795</v>
      </c>
      <c r="BT97" s="110">
        <v>244</v>
      </c>
      <c r="BU97" s="53"/>
    </row>
    <row r="98" spans="1:73" x14ac:dyDescent="0.2">
      <c r="A98" s="6">
        <v>245</v>
      </c>
      <c r="B98" s="6" t="s">
        <v>83</v>
      </c>
      <c r="C98" s="7">
        <v>36254</v>
      </c>
      <c r="D98" s="7">
        <v>20992882.353393406</v>
      </c>
      <c r="E98" s="7">
        <v>-5033200.7083011502</v>
      </c>
      <c r="F98" s="53">
        <v>-3712572</v>
      </c>
      <c r="H98" s="37">
        <f t="shared" si="15"/>
        <v>17280310.353393406</v>
      </c>
      <c r="I98" s="134"/>
      <c r="J98" s="61">
        <v>12463956.351739861</v>
      </c>
      <c r="K98" s="136"/>
      <c r="L98" s="61">
        <f t="shared" si="27"/>
        <v>29744266.705133267</v>
      </c>
      <c r="N98" s="67">
        <f t="shared" si="28"/>
        <v>8183866.787763603</v>
      </c>
      <c r="O98" s="34">
        <f t="shared" si="16"/>
        <v>0.37957861723939779</v>
      </c>
      <c r="P98" s="61">
        <f t="shared" si="17"/>
        <v>225.73693351805602</v>
      </c>
      <c r="R98" s="50">
        <v>1555134.942</v>
      </c>
      <c r="S98" s="51">
        <v>410656.08000000013</v>
      </c>
      <c r="T98" s="52">
        <f t="shared" si="18"/>
        <v>-1144478.862</v>
      </c>
      <c r="V98" s="70">
        <f t="shared" si="29"/>
        <v>28599787.843133267</v>
      </c>
      <c r="W98" s="51"/>
      <c r="X98" s="6">
        <v>245</v>
      </c>
      <c r="Y98" s="6" t="s">
        <v>83</v>
      </c>
      <c r="Z98" s="7">
        <v>36254</v>
      </c>
      <c r="AA98" s="7">
        <v>20991959.935311515</v>
      </c>
      <c r="AB98" s="7">
        <v>-5022836.8807061119</v>
      </c>
      <c r="AC98" s="53">
        <v>-3712572</v>
      </c>
      <c r="AE98" s="37">
        <v>17279387.935311515</v>
      </c>
      <c r="AF98" s="134"/>
      <c r="AG98" s="136">
        <v>12463956.351739861</v>
      </c>
      <c r="AI98" s="67">
        <v>8182944.3696817122</v>
      </c>
      <c r="AJ98" s="34">
        <v>0.37953583426294901</v>
      </c>
      <c r="AK98" s="61">
        <v>225.71149030953032</v>
      </c>
      <c r="AM98" s="6">
        <v>245</v>
      </c>
      <c r="AN98" s="6" t="s">
        <v>83</v>
      </c>
      <c r="AO98" s="7">
        <v>36254</v>
      </c>
      <c r="AP98" s="7">
        <v>32750218.638920527</v>
      </c>
      <c r="AQ98" s="7">
        <v>-5004515.5440761102</v>
      </c>
      <c r="AR98" s="53">
        <v>-3712572</v>
      </c>
      <c r="AT98" s="37">
        <f t="shared" si="19"/>
        <v>29037646.638920527</v>
      </c>
      <c r="AV98" s="67">
        <f t="shared" si="20"/>
        <v>7477246.7215508632</v>
      </c>
      <c r="AW98" s="34">
        <f t="shared" si="21"/>
        <v>0.34680463953393476</v>
      </c>
      <c r="AX98" s="61">
        <f t="shared" si="22"/>
        <v>206.24611688505718</v>
      </c>
      <c r="AZ98" s="50">
        <v>1546433.0313400002</v>
      </c>
      <c r="BA98" s="51">
        <v>319646.23309999995</v>
      </c>
      <c r="BB98" s="52">
        <f t="shared" si="23"/>
        <v>-1226786.7982400004</v>
      </c>
      <c r="BD98" s="70">
        <f t="shared" si="24"/>
        <v>27810859.840680525</v>
      </c>
      <c r="BE98" s="51"/>
      <c r="BF98" s="127">
        <v>1</v>
      </c>
      <c r="BG98" s="51"/>
      <c r="BH98" s="106" t="s">
        <v>83</v>
      </c>
      <c r="BI98" s="88">
        <v>35554</v>
      </c>
      <c r="BJ98" s="88">
        <v>25272971.917369664</v>
      </c>
      <c r="BK98" s="88">
        <v>-5872063.4979682621</v>
      </c>
      <c r="BL98" s="88">
        <v>-3712572</v>
      </c>
      <c r="BN98" s="97">
        <f t="shared" si="25"/>
        <v>21560399.917369664</v>
      </c>
      <c r="BP98" s="88">
        <v>-1226786.7982400004</v>
      </c>
      <c r="BR98" s="97">
        <f t="shared" si="26"/>
        <v>20333613.119129665</v>
      </c>
      <c r="BT98" s="110">
        <v>245</v>
      </c>
      <c r="BU98" s="53"/>
    </row>
    <row r="99" spans="1:73" x14ac:dyDescent="0.2">
      <c r="A99" s="6">
        <v>249</v>
      </c>
      <c r="B99" s="6" t="s">
        <v>84</v>
      </c>
      <c r="C99" s="7">
        <v>9762</v>
      </c>
      <c r="D99" s="7">
        <v>24623088.868268892</v>
      </c>
      <c r="E99" s="7">
        <v>6368320.0817965502</v>
      </c>
      <c r="F99" s="53">
        <v>128240</v>
      </c>
      <c r="H99" s="37">
        <f t="shared" si="15"/>
        <v>24751328.868268892</v>
      </c>
      <c r="I99" s="134"/>
      <c r="J99" s="61">
        <v>4658014.6783630606</v>
      </c>
      <c r="K99" s="136"/>
      <c r="L99" s="61">
        <f t="shared" si="27"/>
        <v>29409343.546631955</v>
      </c>
      <c r="N99" s="67">
        <f t="shared" si="28"/>
        <v>2358851.4833454564</v>
      </c>
      <c r="O99" s="34">
        <f t="shared" si="16"/>
        <v>8.7201795731728649E-2</v>
      </c>
      <c r="P99" s="61">
        <f t="shared" si="17"/>
        <v>241.63608721014714</v>
      </c>
      <c r="R99" s="50">
        <v>96869.569999999992</v>
      </c>
      <c r="S99" s="51">
        <v>166334.80000000002</v>
      </c>
      <c r="T99" s="52">
        <f t="shared" si="18"/>
        <v>69465.230000000025</v>
      </c>
      <c r="V99" s="70">
        <f t="shared" si="29"/>
        <v>29478808.776631955</v>
      </c>
      <c r="W99" s="51"/>
      <c r="X99" s="6">
        <v>249</v>
      </c>
      <c r="Y99" s="6" t="s">
        <v>84</v>
      </c>
      <c r="Z99" s="7">
        <v>9762</v>
      </c>
      <c r="AA99" s="7">
        <v>24593642.586806625</v>
      </c>
      <c r="AB99" s="7">
        <v>6341922.7342723375</v>
      </c>
      <c r="AC99" s="53">
        <v>128240</v>
      </c>
      <c r="AE99" s="37">
        <v>24721882.586806625</v>
      </c>
      <c r="AF99" s="134"/>
      <c r="AG99" s="136">
        <v>4658014.6783630606</v>
      </c>
      <c r="AI99" s="67">
        <v>2329405.2018831894</v>
      </c>
      <c r="AJ99" s="34">
        <v>8.6113228418669238E-2</v>
      </c>
      <c r="AK99" s="61">
        <v>238.61966829370922</v>
      </c>
      <c r="AM99" s="6">
        <v>249</v>
      </c>
      <c r="AN99" s="6" t="s">
        <v>84</v>
      </c>
      <c r="AO99" s="7">
        <v>9762</v>
      </c>
      <c r="AP99" s="7">
        <v>28614288.279401451</v>
      </c>
      <c r="AQ99" s="7">
        <v>5944335.6967819715</v>
      </c>
      <c r="AR99" s="53">
        <v>128240</v>
      </c>
      <c r="AT99" s="37">
        <f t="shared" si="19"/>
        <v>28742528.279401451</v>
      </c>
      <c r="AV99" s="67">
        <f t="shared" si="20"/>
        <v>1692036.2161149532</v>
      </c>
      <c r="AW99" s="34">
        <f t="shared" si="21"/>
        <v>6.2551032792908801E-2</v>
      </c>
      <c r="AX99" s="61">
        <f t="shared" si="22"/>
        <v>173.32884819862252</v>
      </c>
      <c r="AZ99" s="50">
        <v>79268.041700000016</v>
      </c>
      <c r="BA99" s="51">
        <v>191536.93340000004</v>
      </c>
      <c r="BB99" s="52">
        <f t="shared" si="23"/>
        <v>112268.89170000002</v>
      </c>
      <c r="BD99" s="70">
        <f t="shared" si="24"/>
        <v>28854797.171101451</v>
      </c>
      <c r="BE99" s="51"/>
      <c r="BF99" s="127">
        <v>13</v>
      </c>
      <c r="BG99" s="51"/>
      <c r="BH99" s="106" t="s">
        <v>84</v>
      </c>
      <c r="BI99" s="88">
        <v>9919</v>
      </c>
      <c r="BJ99" s="88">
        <v>26922252.063286498</v>
      </c>
      <c r="BK99" s="88">
        <v>5719340.2557798335</v>
      </c>
      <c r="BL99" s="88">
        <v>128240</v>
      </c>
      <c r="BN99" s="97">
        <f t="shared" si="25"/>
        <v>27050492.063286498</v>
      </c>
      <c r="BP99" s="88">
        <v>112268.89170000002</v>
      </c>
      <c r="BR99" s="97">
        <f t="shared" si="26"/>
        <v>27162760.954986498</v>
      </c>
      <c r="BT99" s="110">
        <v>249</v>
      </c>
      <c r="BU99" s="53"/>
    </row>
    <row r="100" spans="1:73" x14ac:dyDescent="0.2">
      <c r="A100" s="6">
        <v>250</v>
      </c>
      <c r="B100" s="6" t="s">
        <v>85</v>
      </c>
      <c r="C100" s="7">
        <v>1910</v>
      </c>
      <c r="D100" s="7">
        <v>6099229.4664118746</v>
      </c>
      <c r="E100" s="7">
        <v>2019190.0013221835</v>
      </c>
      <c r="F100" s="53">
        <v>-335466</v>
      </c>
      <c r="H100" s="37">
        <f t="shared" si="15"/>
        <v>5763763.4664118746</v>
      </c>
      <c r="I100" s="134"/>
      <c r="J100" s="61">
        <v>1242313.2963089112</v>
      </c>
      <c r="K100" s="136"/>
      <c r="L100" s="61">
        <f t="shared" si="27"/>
        <v>7006076.762720786</v>
      </c>
      <c r="N100" s="67">
        <f t="shared" si="28"/>
        <v>211602.92427641712</v>
      </c>
      <c r="O100" s="34">
        <f t="shared" si="16"/>
        <v>3.1143386420759953E-2</v>
      </c>
      <c r="P100" s="61">
        <f t="shared" si="17"/>
        <v>110.78687134890949</v>
      </c>
      <c r="R100" s="50">
        <v>28631.4</v>
      </c>
      <c r="S100" s="51">
        <v>38175.199999999997</v>
      </c>
      <c r="T100" s="52">
        <f t="shared" si="18"/>
        <v>9543.7999999999956</v>
      </c>
      <c r="V100" s="70">
        <f t="shared" si="29"/>
        <v>7015620.5627207858</v>
      </c>
      <c r="W100" s="51"/>
      <c r="X100" s="6">
        <v>250</v>
      </c>
      <c r="Y100" s="6" t="s">
        <v>85</v>
      </c>
      <c r="Z100" s="7">
        <v>1910</v>
      </c>
      <c r="AA100" s="7">
        <v>6092645.7301345067</v>
      </c>
      <c r="AB100" s="7">
        <v>2013204.8344648394</v>
      </c>
      <c r="AC100" s="53">
        <v>-335466</v>
      </c>
      <c r="AE100" s="37">
        <v>5757179.7301345067</v>
      </c>
      <c r="AF100" s="134"/>
      <c r="AG100" s="136">
        <v>1242313.2963089112</v>
      </c>
      <c r="AI100" s="67">
        <v>205019.1879990492</v>
      </c>
      <c r="AJ100" s="34">
        <v>3.0174402444382572E-2</v>
      </c>
      <c r="AK100" s="61">
        <v>107.3398890047378</v>
      </c>
      <c r="AM100" s="6">
        <v>250</v>
      </c>
      <c r="AN100" s="6" t="s">
        <v>85</v>
      </c>
      <c r="AO100" s="7">
        <v>1910</v>
      </c>
      <c r="AP100" s="7">
        <v>7260360.9177089846</v>
      </c>
      <c r="AQ100" s="7">
        <v>2005835.0791844269</v>
      </c>
      <c r="AR100" s="53">
        <v>-335466</v>
      </c>
      <c r="AT100" s="37">
        <f t="shared" si="19"/>
        <v>6924894.9177089846</v>
      </c>
      <c r="AV100" s="67">
        <f t="shared" si="20"/>
        <v>130421.07926461566</v>
      </c>
      <c r="AW100" s="34">
        <f t="shared" si="21"/>
        <v>1.9195169834442437E-2</v>
      </c>
      <c r="AX100" s="61">
        <f t="shared" si="22"/>
        <v>68.283287573097212</v>
      </c>
      <c r="AZ100" s="50">
        <v>38280.986000000004</v>
      </c>
      <c r="BA100" s="51">
        <v>27786.715700000001</v>
      </c>
      <c r="BB100" s="52">
        <f t="shared" si="23"/>
        <v>-10494.270300000004</v>
      </c>
      <c r="BD100" s="70">
        <f t="shared" si="24"/>
        <v>6914400.6474089846</v>
      </c>
      <c r="BE100" s="51"/>
      <c r="BF100" s="127">
        <v>6</v>
      </c>
      <c r="BG100" s="51"/>
      <c r="BH100" s="106" t="s">
        <v>85</v>
      </c>
      <c r="BI100" s="88">
        <v>1967</v>
      </c>
      <c r="BJ100" s="88">
        <v>7129939.8384443689</v>
      </c>
      <c r="BK100" s="88">
        <v>1937368.4064465717</v>
      </c>
      <c r="BL100" s="88">
        <v>-335466</v>
      </c>
      <c r="BN100" s="97">
        <f t="shared" si="25"/>
        <v>6794473.8384443689</v>
      </c>
      <c r="BP100" s="88">
        <v>-10494.270300000004</v>
      </c>
      <c r="BR100" s="97">
        <f t="shared" si="26"/>
        <v>6783979.5681443689</v>
      </c>
      <c r="BT100" s="110">
        <v>250</v>
      </c>
      <c r="BU100" s="53"/>
    </row>
    <row r="101" spans="1:73" x14ac:dyDescent="0.2">
      <c r="A101" s="6">
        <v>256</v>
      </c>
      <c r="B101" s="6" t="s">
        <v>86</v>
      </c>
      <c r="C101" s="7">
        <v>1615</v>
      </c>
      <c r="D101" s="7">
        <v>5913516.7443202715</v>
      </c>
      <c r="E101" s="7">
        <v>1812621.306551124</v>
      </c>
      <c r="F101" s="53">
        <v>153441</v>
      </c>
      <c r="H101" s="37">
        <f t="shared" si="15"/>
        <v>6066957.7443202715</v>
      </c>
      <c r="I101" s="134"/>
      <c r="J101" s="61">
        <v>944099.94241919601</v>
      </c>
      <c r="K101" s="136"/>
      <c r="L101" s="61">
        <f t="shared" si="27"/>
        <v>7011057.6867394671</v>
      </c>
      <c r="N101" s="67">
        <f t="shared" si="28"/>
        <v>529142.74941261392</v>
      </c>
      <c r="O101" s="34">
        <f t="shared" si="16"/>
        <v>8.1633707712744655E-2</v>
      </c>
      <c r="P101" s="61">
        <f t="shared" si="17"/>
        <v>327.64256929573617</v>
      </c>
      <c r="R101" s="50">
        <v>10907.2</v>
      </c>
      <c r="S101" s="51">
        <v>103686.57</v>
      </c>
      <c r="T101" s="52">
        <f t="shared" si="18"/>
        <v>92779.37000000001</v>
      </c>
      <c r="V101" s="70">
        <f t="shared" si="29"/>
        <v>7103837.0567394672</v>
      </c>
      <c r="W101" s="51"/>
      <c r="X101" s="6">
        <v>256</v>
      </c>
      <c r="Y101" s="6" t="s">
        <v>86</v>
      </c>
      <c r="Z101" s="7">
        <v>1615</v>
      </c>
      <c r="AA101" s="7">
        <v>5934830.0175598608</v>
      </c>
      <c r="AB101" s="7">
        <v>1834446.6921453031</v>
      </c>
      <c r="AC101" s="53">
        <v>153441</v>
      </c>
      <c r="AE101" s="37">
        <v>6088271.0175598608</v>
      </c>
      <c r="AF101" s="134"/>
      <c r="AG101" s="136">
        <v>944099.94241919601</v>
      </c>
      <c r="AI101" s="67">
        <v>550456.02265220415</v>
      </c>
      <c r="AJ101" s="34">
        <v>8.4921821402243303E-2</v>
      </c>
      <c r="AK101" s="61">
        <v>340.83964250910475</v>
      </c>
      <c r="AM101" s="6">
        <v>256</v>
      </c>
      <c r="AN101" s="6" t="s">
        <v>86</v>
      </c>
      <c r="AO101" s="7">
        <v>1615</v>
      </c>
      <c r="AP101" s="7">
        <v>6731050.9886192</v>
      </c>
      <c r="AQ101" s="7">
        <v>1735673.5328742331</v>
      </c>
      <c r="AR101" s="53">
        <v>153441</v>
      </c>
      <c r="AT101" s="37">
        <f t="shared" si="19"/>
        <v>6884491.9886192</v>
      </c>
      <c r="AV101" s="67">
        <f t="shared" si="20"/>
        <v>402577.05129234679</v>
      </c>
      <c r="AW101" s="34">
        <f t="shared" si="21"/>
        <v>6.2107734394053912E-2</v>
      </c>
      <c r="AX101" s="61">
        <f t="shared" si="22"/>
        <v>249.27371597049336</v>
      </c>
      <c r="AZ101" s="50">
        <v>6600.17</v>
      </c>
      <c r="BA101" s="51">
        <v>140055.60740000001</v>
      </c>
      <c r="BB101" s="52">
        <f t="shared" si="23"/>
        <v>133455.4374</v>
      </c>
      <c r="BD101" s="70">
        <f t="shared" si="24"/>
        <v>7017947.4260192001</v>
      </c>
      <c r="BE101" s="51"/>
      <c r="BF101" s="127">
        <v>13</v>
      </c>
      <c r="BG101" s="51"/>
      <c r="BH101" s="106" t="s">
        <v>86</v>
      </c>
      <c r="BI101" s="88">
        <v>1656</v>
      </c>
      <c r="BJ101" s="88">
        <v>6328473.9373268532</v>
      </c>
      <c r="BK101" s="88">
        <v>1723659.6640761618</v>
      </c>
      <c r="BL101" s="88">
        <v>153441</v>
      </c>
      <c r="BN101" s="97">
        <f t="shared" si="25"/>
        <v>6481914.9373268532</v>
      </c>
      <c r="BP101" s="88">
        <v>133455.4374</v>
      </c>
      <c r="BR101" s="97">
        <f t="shared" si="26"/>
        <v>6615370.3747268533</v>
      </c>
      <c r="BT101" s="110">
        <v>256</v>
      </c>
      <c r="BU101" s="53"/>
    </row>
    <row r="102" spans="1:73" x14ac:dyDescent="0.2">
      <c r="A102" s="6">
        <v>257</v>
      </c>
      <c r="B102" s="6" t="s">
        <v>87</v>
      </c>
      <c r="C102" s="7">
        <v>39262</v>
      </c>
      <c r="D102" s="7">
        <v>20630282.521747045</v>
      </c>
      <c r="E102" s="7">
        <v>-11354984.440861113</v>
      </c>
      <c r="F102" s="53">
        <v>-2996879</v>
      </c>
      <c r="H102" s="37">
        <f t="shared" si="15"/>
        <v>17633403.521747045</v>
      </c>
      <c r="I102" s="134"/>
      <c r="J102" s="61">
        <v>11447165.197324771</v>
      </c>
      <c r="K102" s="136"/>
      <c r="L102" s="61">
        <f t="shared" si="27"/>
        <v>29080568.719071817</v>
      </c>
      <c r="N102" s="67">
        <f t="shared" si="28"/>
        <v>8631349.318978291</v>
      </c>
      <c r="O102" s="34">
        <f t="shared" si="16"/>
        <v>0.42208698288692698</v>
      </c>
      <c r="P102" s="61">
        <f t="shared" si="17"/>
        <v>219.83977685747774</v>
      </c>
      <c r="R102" s="50">
        <v>1387755.7775999994</v>
      </c>
      <c r="S102" s="51">
        <v>707809.11</v>
      </c>
      <c r="T102" s="52">
        <f t="shared" si="18"/>
        <v>-679946.66759999946</v>
      </c>
      <c r="V102" s="70">
        <f t="shared" si="29"/>
        <v>28400622.051471818</v>
      </c>
      <c r="W102" s="51"/>
      <c r="X102" s="6">
        <v>257</v>
      </c>
      <c r="Y102" s="6" t="s">
        <v>87</v>
      </c>
      <c r="Z102" s="7">
        <v>39262</v>
      </c>
      <c r="AA102" s="7">
        <v>20647929.261700947</v>
      </c>
      <c r="AB102" s="7">
        <v>-11325137.202885292</v>
      </c>
      <c r="AC102" s="53">
        <v>-2996879</v>
      </c>
      <c r="AE102" s="37">
        <v>17651050.261700947</v>
      </c>
      <c r="AF102" s="134"/>
      <c r="AG102" s="136">
        <v>11447165.197324771</v>
      </c>
      <c r="AI102" s="67">
        <v>8648996.0589321926</v>
      </c>
      <c r="AJ102" s="34">
        <v>0.4229499370960163</v>
      </c>
      <c r="AK102" s="61">
        <v>220.2892379127959</v>
      </c>
      <c r="AM102" s="6">
        <v>257</v>
      </c>
      <c r="AN102" s="6" t="s">
        <v>87</v>
      </c>
      <c r="AO102" s="7">
        <v>39262</v>
      </c>
      <c r="AP102" s="7">
        <v>30896459.102079704</v>
      </c>
      <c r="AQ102" s="7">
        <v>-11817301.275911475</v>
      </c>
      <c r="AR102" s="53">
        <v>-2996879</v>
      </c>
      <c r="AT102" s="37">
        <f t="shared" si="19"/>
        <v>27899580.102079704</v>
      </c>
      <c r="AV102" s="67">
        <f t="shared" si="20"/>
        <v>7450360.7019861788</v>
      </c>
      <c r="AW102" s="34">
        <f t="shared" si="21"/>
        <v>0.36433472379645476</v>
      </c>
      <c r="AX102" s="61">
        <f t="shared" si="22"/>
        <v>189.76009123290149</v>
      </c>
      <c r="AZ102" s="50">
        <v>1468991.9166960004</v>
      </c>
      <c r="BA102" s="51">
        <v>667937.20400000014</v>
      </c>
      <c r="BB102" s="52">
        <f t="shared" si="23"/>
        <v>-801054.71269600024</v>
      </c>
      <c r="BD102" s="70">
        <f t="shared" si="24"/>
        <v>27098525.389383703</v>
      </c>
      <c r="BE102" s="51"/>
      <c r="BF102" s="127">
        <v>1</v>
      </c>
      <c r="BG102" s="51"/>
      <c r="BH102" s="106" t="s">
        <v>87</v>
      </c>
      <c r="BI102" s="88">
        <v>39170</v>
      </c>
      <c r="BJ102" s="88">
        <v>23446098.400093526</v>
      </c>
      <c r="BK102" s="88">
        <v>-12385162.81562716</v>
      </c>
      <c r="BL102" s="88">
        <v>-2996879</v>
      </c>
      <c r="BN102" s="97">
        <f t="shared" si="25"/>
        <v>20449219.400093526</v>
      </c>
      <c r="BP102" s="88">
        <v>-801054.71269600024</v>
      </c>
      <c r="BR102" s="97">
        <f t="shared" si="26"/>
        <v>19648164.687397525</v>
      </c>
      <c r="BT102" s="110">
        <v>257</v>
      </c>
      <c r="BU102" s="53"/>
    </row>
    <row r="103" spans="1:73" x14ac:dyDescent="0.2">
      <c r="A103" s="6">
        <v>260</v>
      </c>
      <c r="B103" s="6" t="s">
        <v>88</v>
      </c>
      <c r="C103" s="7">
        <v>10358</v>
      </c>
      <c r="D103" s="7">
        <v>34455976.323801257</v>
      </c>
      <c r="E103" s="7">
        <v>9559246.8251088262</v>
      </c>
      <c r="F103" s="53">
        <v>-989109</v>
      </c>
      <c r="H103" s="37">
        <f t="shared" si="15"/>
        <v>33466867.323801257</v>
      </c>
      <c r="I103" s="134"/>
      <c r="J103" s="61">
        <v>5993902.4038320938</v>
      </c>
      <c r="K103" s="136"/>
      <c r="L103" s="61">
        <f t="shared" si="27"/>
        <v>39460769.72763335</v>
      </c>
      <c r="N103" s="67">
        <f t="shared" si="28"/>
        <v>2798881.3744317889</v>
      </c>
      <c r="O103" s="34">
        <f t="shared" si="16"/>
        <v>7.6343077243247667E-2</v>
      </c>
      <c r="P103" s="61">
        <f t="shared" si="17"/>
        <v>270.21445978294929</v>
      </c>
      <c r="R103" s="50">
        <v>81804</v>
      </c>
      <c r="S103" s="51">
        <v>118820.31</v>
      </c>
      <c r="T103" s="52">
        <f t="shared" si="18"/>
        <v>37016.31</v>
      </c>
      <c r="V103" s="70">
        <f t="shared" si="29"/>
        <v>39497786.037633352</v>
      </c>
      <c r="W103" s="51"/>
      <c r="X103" s="6">
        <v>260</v>
      </c>
      <c r="Y103" s="6" t="s">
        <v>88</v>
      </c>
      <c r="Z103" s="7">
        <v>10358</v>
      </c>
      <c r="AA103" s="7">
        <v>34460682.115151033</v>
      </c>
      <c r="AB103" s="7">
        <v>9567203.9390539657</v>
      </c>
      <c r="AC103" s="53">
        <v>-989109</v>
      </c>
      <c r="AE103" s="37">
        <v>33471573.115151033</v>
      </c>
      <c r="AF103" s="134"/>
      <c r="AG103" s="136">
        <v>5993902.4038320938</v>
      </c>
      <c r="AI103" s="67">
        <v>2803587.165781565</v>
      </c>
      <c r="AJ103" s="34">
        <v>7.647143373444748E-2</v>
      </c>
      <c r="AK103" s="61">
        <v>270.6687744527481</v>
      </c>
      <c r="AM103" s="6">
        <v>260</v>
      </c>
      <c r="AN103" s="6" t="s">
        <v>88</v>
      </c>
      <c r="AO103" s="7">
        <v>10358</v>
      </c>
      <c r="AP103" s="7">
        <v>40008235.617871396</v>
      </c>
      <c r="AQ103" s="7">
        <v>9449854.7887260951</v>
      </c>
      <c r="AR103" s="53">
        <v>-989109</v>
      </c>
      <c r="AT103" s="37">
        <f t="shared" si="19"/>
        <v>39019126.617871396</v>
      </c>
      <c r="AV103" s="67">
        <f t="shared" si="20"/>
        <v>2357238.2646698356</v>
      </c>
      <c r="AW103" s="34">
        <f t="shared" si="21"/>
        <v>6.4296695302766257E-2</v>
      </c>
      <c r="AX103" s="61">
        <f t="shared" si="22"/>
        <v>227.57658473352342</v>
      </c>
      <c r="AZ103" s="50">
        <v>75241.938000000009</v>
      </c>
      <c r="BA103" s="51">
        <v>249486.42600000001</v>
      </c>
      <c r="BB103" s="52">
        <f t="shared" si="23"/>
        <v>174244.48800000001</v>
      </c>
      <c r="BD103" s="70">
        <f t="shared" si="24"/>
        <v>39193371.105871394</v>
      </c>
      <c r="BE103" s="51"/>
      <c r="BF103" s="127">
        <v>12</v>
      </c>
      <c r="BG103" s="51"/>
      <c r="BH103" s="106" t="s">
        <v>88</v>
      </c>
      <c r="BI103" s="88">
        <v>10486</v>
      </c>
      <c r="BJ103" s="88">
        <v>37650997.353201561</v>
      </c>
      <c r="BK103" s="88">
        <v>9177999.8097972851</v>
      </c>
      <c r="BL103" s="88">
        <v>-989109</v>
      </c>
      <c r="BN103" s="97">
        <f t="shared" si="25"/>
        <v>36661888.353201561</v>
      </c>
      <c r="BP103" s="88">
        <v>174244.48800000001</v>
      </c>
      <c r="BR103" s="97">
        <f t="shared" si="26"/>
        <v>36836132.841201559</v>
      </c>
      <c r="BT103" s="110">
        <v>260</v>
      </c>
      <c r="BU103" s="53"/>
    </row>
    <row r="104" spans="1:73" x14ac:dyDescent="0.2">
      <c r="A104" s="6">
        <v>261</v>
      </c>
      <c r="B104" s="6" t="s">
        <v>89</v>
      </c>
      <c r="C104" s="7">
        <v>6436</v>
      </c>
      <c r="D104" s="7">
        <v>19128763.657364536</v>
      </c>
      <c r="E104" s="7">
        <v>878565.76270504098</v>
      </c>
      <c r="F104" s="53">
        <v>102601</v>
      </c>
      <c r="H104" s="37">
        <f t="shared" si="15"/>
        <v>19231364.657364536</v>
      </c>
      <c r="I104" s="134"/>
      <c r="J104" s="61">
        <v>3369513.0092471694</v>
      </c>
      <c r="K104" s="136"/>
      <c r="L104" s="61">
        <f t="shared" si="27"/>
        <v>22600877.666611705</v>
      </c>
      <c r="N104" s="67">
        <f t="shared" si="28"/>
        <v>157853.08178050816</v>
      </c>
      <c r="O104" s="34">
        <f t="shared" si="16"/>
        <v>7.0335030460732988E-3</v>
      </c>
      <c r="P104" s="61">
        <f t="shared" si="17"/>
        <v>24.526582004429486</v>
      </c>
      <c r="R104" s="50">
        <v>128227.77</v>
      </c>
      <c r="S104" s="51">
        <v>137771.57</v>
      </c>
      <c r="T104" s="52">
        <f t="shared" si="18"/>
        <v>9543.8000000000029</v>
      </c>
      <c r="V104" s="70">
        <f t="shared" si="29"/>
        <v>22610421.466611706</v>
      </c>
      <c r="W104" s="51"/>
      <c r="X104" s="6">
        <v>261</v>
      </c>
      <c r="Y104" s="6" t="s">
        <v>89</v>
      </c>
      <c r="Z104" s="7">
        <v>6436</v>
      </c>
      <c r="AA104" s="7">
        <v>20166941.972267658</v>
      </c>
      <c r="AB104" s="7">
        <v>1918840.311332769</v>
      </c>
      <c r="AC104" s="53">
        <v>102601</v>
      </c>
      <c r="AE104" s="37">
        <v>20269542.972267658</v>
      </c>
      <c r="AF104" s="134"/>
      <c r="AG104" s="136">
        <v>3369513.0092471694</v>
      </c>
      <c r="AI104" s="67">
        <v>1196031.3966836296</v>
      </c>
      <c r="AJ104" s="34">
        <v>5.3291898877658582E-2</v>
      </c>
      <c r="AK104" s="61">
        <v>185.83458618452914</v>
      </c>
      <c r="AM104" s="6">
        <v>261</v>
      </c>
      <c r="AN104" s="6" t="s">
        <v>89</v>
      </c>
      <c r="AO104" s="7">
        <v>6436</v>
      </c>
      <c r="AP104" s="7">
        <v>23437843.043191481</v>
      </c>
      <c r="AQ104" s="7">
        <v>2010902.0765107903</v>
      </c>
      <c r="AR104" s="53">
        <v>809467</v>
      </c>
      <c r="AT104" s="37">
        <f t="shared" si="19"/>
        <v>24247310.043191481</v>
      </c>
      <c r="AV104" s="67">
        <f t="shared" si="20"/>
        <v>1804285.4583602846</v>
      </c>
      <c r="AW104" s="34">
        <f t="shared" si="21"/>
        <v>8.0394041878819045E-2</v>
      </c>
      <c r="AX104" s="61">
        <f t="shared" si="22"/>
        <v>280.34267532011881</v>
      </c>
      <c r="AZ104" s="50">
        <v>109628.82369999999</v>
      </c>
      <c r="BA104" s="51">
        <v>135963.50200000001</v>
      </c>
      <c r="BB104" s="52">
        <f t="shared" si="23"/>
        <v>26334.678300000014</v>
      </c>
      <c r="BD104" s="70">
        <f t="shared" si="24"/>
        <v>24273644.721491482</v>
      </c>
      <c r="BE104" s="51"/>
      <c r="BF104" s="127">
        <v>19</v>
      </c>
      <c r="BG104" s="51"/>
      <c r="BH104" s="106" t="s">
        <v>89</v>
      </c>
      <c r="BI104" s="88">
        <v>6421</v>
      </c>
      <c r="BJ104" s="88">
        <v>22340423.584831197</v>
      </c>
      <c r="BK104" s="88">
        <v>2412821.4393018396</v>
      </c>
      <c r="BL104" s="88">
        <v>102601</v>
      </c>
      <c r="BN104" s="97">
        <f t="shared" si="25"/>
        <v>22443024.584831197</v>
      </c>
      <c r="BP104" s="88">
        <v>26334.678300000014</v>
      </c>
      <c r="BR104" s="97">
        <f t="shared" si="26"/>
        <v>22469359.263131198</v>
      </c>
      <c r="BT104" s="110">
        <v>261</v>
      </c>
      <c r="BU104" s="53"/>
    </row>
    <row r="105" spans="1:73" x14ac:dyDescent="0.2">
      <c r="A105" s="6">
        <v>263</v>
      </c>
      <c r="B105" s="6" t="s">
        <v>90</v>
      </c>
      <c r="C105" s="7">
        <v>8153</v>
      </c>
      <c r="D105" s="7">
        <v>27878857.519563317</v>
      </c>
      <c r="E105" s="7">
        <v>8374134.3330031484</v>
      </c>
      <c r="F105" s="53">
        <v>-464938</v>
      </c>
      <c r="H105" s="37">
        <f t="shared" si="15"/>
        <v>27413919.519563317</v>
      </c>
      <c r="I105" s="134"/>
      <c r="J105" s="61">
        <v>4800792.7813737206</v>
      </c>
      <c r="K105" s="136"/>
      <c r="L105" s="61">
        <f t="shared" si="27"/>
        <v>32214712.300937038</v>
      </c>
      <c r="N105" s="67">
        <f t="shared" si="28"/>
        <v>2534159.7737039514</v>
      </c>
      <c r="O105" s="34">
        <f t="shared" si="16"/>
        <v>8.5381152233563004E-2</v>
      </c>
      <c r="P105" s="61">
        <f t="shared" si="17"/>
        <v>310.82543526357802</v>
      </c>
      <c r="R105" s="50">
        <v>145897.43400000001</v>
      </c>
      <c r="S105" s="51">
        <v>294698.91000000009</v>
      </c>
      <c r="T105" s="52">
        <f t="shared" si="18"/>
        <v>148801.47600000008</v>
      </c>
      <c r="V105" s="70">
        <f t="shared" si="29"/>
        <v>32363513.776937038</v>
      </c>
      <c r="W105" s="51"/>
      <c r="X105" s="6">
        <v>263</v>
      </c>
      <c r="Y105" s="6" t="s">
        <v>90</v>
      </c>
      <c r="Z105" s="7">
        <v>8153</v>
      </c>
      <c r="AA105" s="7">
        <v>27874665.007344171</v>
      </c>
      <c r="AB105" s="7">
        <v>8372490.0616876911</v>
      </c>
      <c r="AC105" s="53">
        <v>-464938</v>
      </c>
      <c r="AE105" s="37">
        <v>27409727.007344171</v>
      </c>
      <c r="AF105" s="134"/>
      <c r="AG105" s="136">
        <v>4800792.7813737206</v>
      </c>
      <c r="AI105" s="67">
        <v>2529967.2614848055</v>
      </c>
      <c r="AJ105" s="34">
        <v>8.5239897712937121E-2</v>
      </c>
      <c r="AK105" s="61">
        <v>310.31120587327433</v>
      </c>
      <c r="AM105" s="6">
        <v>263</v>
      </c>
      <c r="AN105" s="6" t="s">
        <v>90</v>
      </c>
      <c r="AO105" s="7">
        <v>8153</v>
      </c>
      <c r="AP105" s="7">
        <v>32545244.557404816</v>
      </c>
      <c r="AQ105" s="7">
        <v>8501767.5811195076</v>
      </c>
      <c r="AR105" s="53">
        <v>-464938</v>
      </c>
      <c r="AT105" s="37">
        <f t="shared" si="19"/>
        <v>32080306.557404816</v>
      </c>
      <c r="AV105" s="67">
        <f t="shared" si="20"/>
        <v>2399754.0301717296</v>
      </c>
      <c r="AW105" s="34">
        <f t="shared" si="21"/>
        <v>8.085274113309919E-2</v>
      </c>
      <c r="AX105" s="61">
        <f t="shared" si="22"/>
        <v>294.34000124760576</v>
      </c>
      <c r="AZ105" s="50">
        <v>120136.29433999999</v>
      </c>
      <c r="BA105" s="51">
        <v>270606.96999999997</v>
      </c>
      <c r="BB105" s="52">
        <f t="shared" si="23"/>
        <v>150470.67565999998</v>
      </c>
      <c r="BD105" s="70">
        <f t="shared" si="24"/>
        <v>32230777.233064815</v>
      </c>
      <c r="BE105" s="51"/>
      <c r="BF105" s="127">
        <v>11</v>
      </c>
      <c r="BG105" s="51"/>
      <c r="BH105" s="106" t="s">
        <v>90</v>
      </c>
      <c r="BI105" s="88">
        <v>8283</v>
      </c>
      <c r="BJ105" s="88">
        <v>30145490.527233087</v>
      </c>
      <c r="BK105" s="88">
        <v>8215403.8129838016</v>
      </c>
      <c r="BL105" s="88">
        <v>-464938</v>
      </c>
      <c r="BN105" s="97">
        <f t="shared" si="25"/>
        <v>29680552.527233087</v>
      </c>
      <c r="BP105" s="88">
        <v>150470.67565999998</v>
      </c>
      <c r="BR105" s="97">
        <f t="shared" si="26"/>
        <v>29831023.202893086</v>
      </c>
      <c r="BT105" s="110">
        <v>263</v>
      </c>
      <c r="BU105" s="53"/>
    </row>
    <row r="106" spans="1:73" x14ac:dyDescent="0.2">
      <c r="A106" s="6">
        <v>265</v>
      </c>
      <c r="B106" s="6" t="s">
        <v>91</v>
      </c>
      <c r="C106" s="7">
        <v>1103</v>
      </c>
      <c r="D106" s="7">
        <v>4425076.8034212394</v>
      </c>
      <c r="E106" s="7">
        <v>1097607.9383716451</v>
      </c>
      <c r="F106" s="53">
        <v>-280814</v>
      </c>
      <c r="H106" s="37">
        <f t="shared" si="15"/>
        <v>4144262.8034212394</v>
      </c>
      <c r="I106" s="134"/>
      <c r="J106" s="61">
        <v>709826.94737175887</v>
      </c>
      <c r="K106" s="136"/>
      <c r="L106" s="61">
        <f t="shared" si="27"/>
        <v>4854089.7507929979</v>
      </c>
      <c r="N106" s="67">
        <f t="shared" si="28"/>
        <v>266417.70256310795</v>
      </c>
      <c r="O106" s="34">
        <f t="shared" si="16"/>
        <v>5.8072525621333963E-2</v>
      </c>
      <c r="P106" s="61">
        <f t="shared" si="17"/>
        <v>241.53916823491201</v>
      </c>
      <c r="R106" s="50">
        <v>53240.770000000004</v>
      </c>
      <c r="S106" s="51">
        <v>17724.2</v>
      </c>
      <c r="T106" s="52">
        <f t="shared" si="18"/>
        <v>-35516.570000000007</v>
      </c>
      <c r="V106" s="70">
        <f t="shared" si="29"/>
        <v>4818573.1807929976</v>
      </c>
      <c r="W106" s="51"/>
      <c r="X106" s="6">
        <v>265</v>
      </c>
      <c r="Y106" s="6" t="s">
        <v>91</v>
      </c>
      <c r="Z106" s="7">
        <v>1103</v>
      </c>
      <c r="AA106" s="7">
        <v>4324448.4911981151</v>
      </c>
      <c r="AB106" s="7">
        <v>997328.04680196138</v>
      </c>
      <c r="AC106" s="53">
        <v>-280814</v>
      </c>
      <c r="AE106" s="37">
        <v>4043634.4911981151</v>
      </c>
      <c r="AF106" s="134"/>
      <c r="AG106" s="136">
        <v>709826.94737175887</v>
      </c>
      <c r="AI106" s="67">
        <v>165789.39033998363</v>
      </c>
      <c r="AJ106" s="34">
        <v>3.6138021331309396E-2</v>
      </c>
      <c r="AK106" s="61">
        <v>150.30769749771861</v>
      </c>
      <c r="AM106" s="6">
        <v>265</v>
      </c>
      <c r="AN106" s="6" t="s">
        <v>91</v>
      </c>
      <c r="AO106" s="7">
        <v>1103</v>
      </c>
      <c r="AP106" s="7">
        <v>5089909.7251829552</v>
      </c>
      <c r="AQ106" s="7">
        <v>1088944.236998135</v>
      </c>
      <c r="AR106" s="53">
        <v>-280814</v>
      </c>
      <c r="AT106" s="37">
        <f t="shared" si="19"/>
        <v>4809095.7251829552</v>
      </c>
      <c r="AV106" s="67">
        <f t="shared" si="20"/>
        <v>221423.67695306521</v>
      </c>
      <c r="AW106" s="34">
        <f t="shared" si="21"/>
        <v>4.8264931456575989E-2</v>
      </c>
      <c r="AX106" s="61">
        <f t="shared" si="22"/>
        <v>200.74676061021324</v>
      </c>
      <c r="AZ106" s="50">
        <v>55507.429700000008</v>
      </c>
      <c r="BA106" s="51">
        <v>23760.612000000001</v>
      </c>
      <c r="BB106" s="52">
        <f t="shared" si="23"/>
        <v>-31746.817700000007</v>
      </c>
      <c r="BD106" s="70">
        <f t="shared" si="24"/>
        <v>4777348.9074829556</v>
      </c>
      <c r="BE106" s="51"/>
      <c r="BF106" s="127">
        <v>13</v>
      </c>
      <c r="BG106" s="51"/>
      <c r="BH106" s="106" t="s">
        <v>91</v>
      </c>
      <c r="BI106" s="88">
        <v>1132</v>
      </c>
      <c r="BJ106" s="88">
        <v>4868486.0482298899</v>
      </c>
      <c r="BK106" s="88">
        <v>1135875.394723359</v>
      </c>
      <c r="BL106" s="88">
        <v>-280814</v>
      </c>
      <c r="BN106" s="97">
        <f t="shared" si="25"/>
        <v>4587672.0482298899</v>
      </c>
      <c r="BP106" s="88">
        <v>-31746.817700000007</v>
      </c>
      <c r="BR106" s="97">
        <f t="shared" si="26"/>
        <v>4555925.2305298904</v>
      </c>
      <c r="BT106" s="110">
        <v>265</v>
      </c>
      <c r="BU106" s="53"/>
    </row>
    <row r="107" spans="1:73" x14ac:dyDescent="0.2">
      <c r="A107" s="6">
        <v>271</v>
      </c>
      <c r="B107" s="6" t="s">
        <v>92</v>
      </c>
      <c r="C107" s="7">
        <v>7226</v>
      </c>
      <c r="D107" s="7">
        <v>15998444.418323278</v>
      </c>
      <c r="E107" s="7">
        <v>5038668.5266016889</v>
      </c>
      <c r="F107" s="53">
        <v>-826170</v>
      </c>
      <c r="H107" s="37">
        <f t="shared" si="15"/>
        <v>15172274.418323278</v>
      </c>
      <c r="I107" s="134"/>
      <c r="J107" s="61">
        <v>3876468.3191491137</v>
      </c>
      <c r="K107" s="136"/>
      <c r="L107" s="61">
        <f t="shared" si="27"/>
        <v>19048742.737472393</v>
      </c>
      <c r="N107" s="67">
        <f t="shared" si="28"/>
        <v>1610777.3444683775</v>
      </c>
      <c r="O107" s="34">
        <f t="shared" si="16"/>
        <v>9.2371862666650872E-2</v>
      </c>
      <c r="P107" s="61">
        <f t="shared" si="17"/>
        <v>222.91410800835558</v>
      </c>
      <c r="R107" s="50">
        <v>151391.93599999999</v>
      </c>
      <c r="S107" s="51">
        <v>353325.11</v>
      </c>
      <c r="T107" s="52">
        <f t="shared" si="18"/>
        <v>201933.174</v>
      </c>
      <c r="V107" s="70">
        <f t="shared" si="29"/>
        <v>19250675.911472391</v>
      </c>
      <c r="W107" s="51"/>
      <c r="X107" s="6">
        <v>271</v>
      </c>
      <c r="Y107" s="6" t="s">
        <v>92</v>
      </c>
      <c r="Z107" s="7">
        <v>7226</v>
      </c>
      <c r="AA107" s="7">
        <v>16020840.550596993</v>
      </c>
      <c r="AB107" s="7">
        <v>5063316.4419035157</v>
      </c>
      <c r="AC107" s="53">
        <v>-826170</v>
      </c>
      <c r="AE107" s="37">
        <v>15194670.550596993</v>
      </c>
      <c r="AF107" s="134"/>
      <c r="AG107" s="136">
        <v>3876468.3191491137</v>
      </c>
      <c r="AI107" s="67">
        <v>1633173.4767420925</v>
      </c>
      <c r="AJ107" s="34">
        <v>9.365619439738708E-2</v>
      </c>
      <c r="AK107" s="61">
        <v>226.01348972351127</v>
      </c>
      <c r="AM107" s="6">
        <v>271</v>
      </c>
      <c r="AN107" s="6" t="s">
        <v>92</v>
      </c>
      <c r="AO107" s="7">
        <v>7226</v>
      </c>
      <c r="AP107" s="7">
        <v>19715100.732730772</v>
      </c>
      <c r="AQ107" s="7">
        <v>5091087.7975695534</v>
      </c>
      <c r="AR107" s="53">
        <v>-826170</v>
      </c>
      <c r="AT107" s="37">
        <f t="shared" si="19"/>
        <v>18888930.732730772</v>
      </c>
      <c r="AV107" s="67">
        <f t="shared" si="20"/>
        <v>1450965.3397267573</v>
      </c>
      <c r="AW107" s="34">
        <f t="shared" si="21"/>
        <v>8.3207261112519124E-2</v>
      </c>
      <c r="AX107" s="61">
        <f t="shared" si="22"/>
        <v>200.79786046592267</v>
      </c>
      <c r="AZ107" s="50">
        <v>142062.05908000001</v>
      </c>
      <c r="BA107" s="51">
        <v>367233.45880000002</v>
      </c>
      <c r="BB107" s="52">
        <f t="shared" si="23"/>
        <v>225171.39972000002</v>
      </c>
      <c r="BD107" s="70">
        <f t="shared" si="24"/>
        <v>19114102.132450771</v>
      </c>
      <c r="BE107" s="51"/>
      <c r="BF107" s="127">
        <v>4</v>
      </c>
      <c r="BG107" s="51"/>
      <c r="BH107" s="106" t="s">
        <v>92</v>
      </c>
      <c r="BI107" s="88">
        <v>7381</v>
      </c>
      <c r="BJ107" s="88">
        <v>18264135.393004015</v>
      </c>
      <c r="BK107" s="88">
        <v>4617890.6567305326</v>
      </c>
      <c r="BL107" s="88">
        <v>-826170</v>
      </c>
      <c r="BN107" s="97">
        <f t="shared" si="25"/>
        <v>17437965.393004015</v>
      </c>
      <c r="BP107" s="88">
        <v>225171.39972000002</v>
      </c>
      <c r="BR107" s="97">
        <f t="shared" si="26"/>
        <v>17663136.792724013</v>
      </c>
      <c r="BT107" s="110">
        <v>271</v>
      </c>
      <c r="BU107" s="53"/>
    </row>
    <row r="108" spans="1:73" x14ac:dyDescent="0.2">
      <c r="A108" s="6">
        <v>272</v>
      </c>
      <c r="B108" s="6" t="s">
        <v>93</v>
      </c>
      <c r="C108" s="7">
        <v>47657</v>
      </c>
      <c r="D108" s="7">
        <v>79101277.257470921</v>
      </c>
      <c r="E108" s="7">
        <v>14912297.560163645</v>
      </c>
      <c r="F108" s="53">
        <v>-2527963</v>
      </c>
      <c r="H108" s="37">
        <f t="shared" si="15"/>
        <v>76573314.257470921</v>
      </c>
      <c r="I108" s="134"/>
      <c r="J108" s="61">
        <v>20638649.754476689</v>
      </c>
      <c r="K108" s="136"/>
      <c r="L108" s="61">
        <f t="shared" si="27"/>
        <v>97211964.011947602</v>
      </c>
      <c r="N108" s="67">
        <f t="shared" si="28"/>
        <v>10156466.652585864</v>
      </c>
      <c r="O108" s="34">
        <f t="shared" si="16"/>
        <v>0.11666657431937194</v>
      </c>
      <c r="P108" s="61">
        <f t="shared" si="17"/>
        <v>213.11594629510594</v>
      </c>
      <c r="R108" s="50">
        <v>569451.27800000005</v>
      </c>
      <c r="S108" s="51">
        <v>479166.93000000011</v>
      </c>
      <c r="T108" s="52">
        <f t="shared" si="18"/>
        <v>-90284.34799999994</v>
      </c>
      <c r="V108" s="70">
        <f t="shared" si="29"/>
        <v>97121679.663947597</v>
      </c>
      <c r="W108" s="51"/>
      <c r="X108" s="6">
        <v>272</v>
      </c>
      <c r="Y108" s="6" t="s">
        <v>93</v>
      </c>
      <c r="Z108" s="7">
        <v>47657</v>
      </c>
      <c r="AA108" s="7">
        <v>79051418.969214231</v>
      </c>
      <c r="AB108" s="7">
        <v>14877329.784789095</v>
      </c>
      <c r="AC108" s="53">
        <v>-2527963</v>
      </c>
      <c r="AE108" s="37">
        <v>76523455.969214231</v>
      </c>
      <c r="AF108" s="134"/>
      <c r="AG108" s="136">
        <v>20638649.754476689</v>
      </c>
      <c r="AI108" s="67">
        <v>10106608.364329189</v>
      </c>
      <c r="AJ108" s="34">
        <v>0.11609385588378755</v>
      </c>
      <c r="AK108" s="61">
        <v>212.06975605533685</v>
      </c>
      <c r="AM108" s="6">
        <v>272</v>
      </c>
      <c r="AN108" s="6" t="s">
        <v>93</v>
      </c>
      <c r="AO108" s="7">
        <v>47657</v>
      </c>
      <c r="AP108" s="7">
        <v>99064842.942336529</v>
      </c>
      <c r="AQ108" s="7">
        <v>15380069.447523924</v>
      </c>
      <c r="AR108" s="53">
        <v>-2527963</v>
      </c>
      <c r="AT108" s="37">
        <f t="shared" si="19"/>
        <v>96536879.942336529</v>
      </c>
      <c r="AV108" s="67">
        <f t="shared" si="20"/>
        <v>9481382.5829747915</v>
      </c>
      <c r="AW108" s="34">
        <f t="shared" si="21"/>
        <v>0.10891193400269726</v>
      </c>
      <c r="AX108" s="61">
        <f t="shared" si="22"/>
        <v>198.95047071730892</v>
      </c>
      <c r="AZ108" s="50">
        <v>539392.29308000009</v>
      </c>
      <c r="BA108" s="51">
        <v>384393.9008</v>
      </c>
      <c r="BB108" s="52">
        <f t="shared" si="23"/>
        <v>-154998.39228000009</v>
      </c>
      <c r="BD108" s="70">
        <f t="shared" si="24"/>
        <v>96381881.550056532</v>
      </c>
      <c r="BE108" s="51"/>
      <c r="BF108" s="127">
        <v>16</v>
      </c>
      <c r="BG108" s="51"/>
      <c r="BH108" s="106" t="s">
        <v>93</v>
      </c>
      <c r="BI108" s="88">
        <v>47723</v>
      </c>
      <c r="BJ108" s="88">
        <v>89583460.359361738</v>
      </c>
      <c r="BK108" s="88">
        <v>14672521.119357323</v>
      </c>
      <c r="BL108" s="88">
        <v>-2527963</v>
      </c>
      <c r="BN108" s="97">
        <f t="shared" si="25"/>
        <v>87055497.359361738</v>
      </c>
      <c r="BP108" s="88">
        <v>-154998.39228000009</v>
      </c>
      <c r="BR108" s="97">
        <f t="shared" si="26"/>
        <v>86900498.96708174</v>
      </c>
      <c r="BT108" s="110">
        <v>272</v>
      </c>
      <c r="BU108" s="53"/>
    </row>
    <row r="109" spans="1:73" x14ac:dyDescent="0.2">
      <c r="A109" s="6">
        <v>273</v>
      </c>
      <c r="B109" s="6" t="s">
        <v>94</v>
      </c>
      <c r="C109" s="7">
        <v>3834</v>
      </c>
      <c r="D109" s="7">
        <v>13658383.533081856</v>
      </c>
      <c r="E109" s="7">
        <v>2814800.8850088543</v>
      </c>
      <c r="F109" s="53">
        <v>-93704</v>
      </c>
      <c r="H109" s="37">
        <f t="shared" si="15"/>
        <v>13564679.533081856</v>
      </c>
      <c r="I109" s="134"/>
      <c r="J109" s="61">
        <v>2101239.7124426165</v>
      </c>
      <c r="K109" s="136"/>
      <c r="L109" s="61">
        <f t="shared" si="27"/>
        <v>15665919.245524472</v>
      </c>
      <c r="N109" s="67">
        <f t="shared" si="28"/>
        <v>1152247.3141621351</v>
      </c>
      <c r="O109" s="34">
        <f t="shared" si="16"/>
        <v>7.9390475381510062E-2</v>
      </c>
      <c r="P109" s="61">
        <f t="shared" si="17"/>
        <v>300.53398908767218</v>
      </c>
      <c r="R109" s="50">
        <v>21814.400000000001</v>
      </c>
      <c r="S109" s="51">
        <v>174583.37</v>
      </c>
      <c r="T109" s="52">
        <f t="shared" si="18"/>
        <v>152768.97</v>
      </c>
      <c r="V109" s="70">
        <f t="shared" si="29"/>
        <v>15818688.215524472</v>
      </c>
      <c r="W109" s="51"/>
      <c r="X109" s="6">
        <v>273</v>
      </c>
      <c r="Y109" s="6" t="s">
        <v>94</v>
      </c>
      <c r="Z109" s="7">
        <v>3834</v>
      </c>
      <c r="AA109" s="7">
        <v>13679218.534368837</v>
      </c>
      <c r="AB109" s="7">
        <v>2836885.7371644191</v>
      </c>
      <c r="AC109" s="53">
        <v>-93704</v>
      </c>
      <c r="AE109" s="37">
        <v>13585514.534368837</v>
      </c>
      <c r="AF109" s="134"/>
      <c r="AG109" s="136">
        <v>2101239.7124426165</v>
      </c>
      <c r="AI109" s="67">
        <v>1173082.3154491168</v>
      </c>
      <c r="AJ109" s="34">
        <v>8.0826018460168167E-2</v>
      </c>
      <c r="AK109" s="61">
        <v>305.96826172381759</v>
      </c>
      <c r="AM109" s="6">
        <v>273</v>
      </c>
      <c r="AN109" s="6" t="s">
        <v>94</v>
      </c>
      <c r="AO109" s="7">
        <v>3834</v>
      </c>
      <c r="AP109" s="7">
        <v>15529167.766658027</v>
      </c>
      <c r="AQ109" s="7">
        <v>2700027.5072997203</v>
      </c>
      <c r="AR109" s="53">
        <v>-93704</v>
      </c>
      <c r="AT109" s="37">
        <f t="shared" si="19"/>
        <v>15435463.766658027</v>
      </c>
      <c r="AV109" s="67">
        <f t="shared" si="20"/>
        <v>921791.83529569022</v>
      </c>
      <c r="AW109" s="34">
        <f t="shared" si="21"/>
        <v>6.3511965797146519E-2</v>
      </c>
      <c r="AX109" s="61">
        <f t="shared" si="22"/>
        <v>240.42562214285087</v>
      </c>
      <c r="AZ109" s="50">
        <v>42241.088000000003</v>
      </c>
      <c r="BA109" s="51">
        <v>151869.9117</v>
      </c>
      <c r="BB109" s="52">
        <f t="shared" si="23"/>
        <v>109628.82369999999</v>
      </c>
      <c r="BD109" s="70">
        <f t="shared" si="24"/>
        <v>15545092.590358026</v>
      </c>
      <c r="BE109" s="51"/>
      <c r="BF109" s="127">
        <v>19</v>
      </c>
      <c r="BG109" s="51"/>
      <c r="BH109" s="106" t="s">
        <v>94</v>
      </c>
      <c r="BI109" s="88">
        <v>3854</v>
      </c>
      <c r="BJ109" s="88">
        <v>14607375.931362337</v>
      </c>
      <c r="BK109" s="88">
        <v>2731775.7725539082</v>
      </c>
      <c r="BL109" s="88">
        <v>-93704</v>
      </c>
      <c r="BN109" s="97">
        <f t="shared" si="25"/>
        <v>14513671.931362337</v>
      </c>
      <c r="BP109" s="88">
        <v>109628.82369999999</v>
      </c>
      <c r="BR109" s="97">
        <f t="shared" si="26"/>
        <v>14623300.755062336</v>
      </c>
      <c r="BT109" s="110">
        <v>273</v>
      </c>
      <c r="BU109" s="53"/>
    </row>
    <row r="110" spans="1:73" x14ac:dyDescent="0.2">
      <c r="A110" s="6">
        <v>275</v>
      </c>
      <c r="B110" s="6" t="s">
        <v>95</v>
      </c>
      <c r="C110" s="7">
        <v>2698</v>
      </c>
      <c r="D110" s="7">
        <v>7987578.2858883888</v>
      </c>
      <c r="E110" s="7">
        <v>2410454.1119198087</v>
      </c>
      <c r="F110" s="53">
        <v>-243955</v>
      </c>
      <c r="H110" s="37">
        <f t="shared" si="15"/>
        <v>7743623.2858883888</v>
      </c>
      <c r="I110" s="134"/>
      <c r="J110" s="61">
        <v>1504143.9550003316</v>
      </c>
      <c r="K110" s="136"/>
      <c r="L110" s="61">
        <f t="shared" si="27"/>
        <v>9247767.2408887204</v>
      </c>
      <c r="N110" s="67">
        <f t="shared" si="28"/>
        <v>840988.54299871437</v>
      </c>
      <c r="O110" s="34">
        <f t="shared" si="16"/>
        <v>0.10003695508361506</v>
      </c>
      <c r="P110" s="61">
        <f t="shared" si="17"/>
        <v>311.70813306105055</v>
      </c>
      <c r="R110" s="50">
        <v>30949.18</v>
      </c>
      <c r="S110" s="51">
        <v>60057.770000000004</v>
      </c>
      <c r="T110" s="52">
        <f t="shared" si="18"/>
        <v>29108.590000000004</v>
      </c>
      <c r="V110" s="70">
        <f t="shared" si="29"/>
        <v>9276875.8308887202</v>
      </c>
      <c r="W110" s="51"/>
      <c r="X110" s="6">
        <v>275</v>
      </c>
      <c r="Y110" s="6" t="s">
        <v>95</v>
      </c>
      <c r="Z110" s="7">
        <v>2698</v>
      </c>
      <c r="AA110" s="7">
        <v>7990013.9176426427</v>
      </c>
      <c r="AB110" s="7">
        <v>2413732.4559250353</v>
      </c>
      <c r="AC110" s="53">
        <v>-243955</v>
      </c>
      <c r="AE110" s="37">
        <v>7746058.9176426427</v>
      </c>
      <c r="AF110" s="134"/>
      <c r="AG110" s="136">
        <v>1504143.9550003316</v>
      </c>
      <c r="AI110" s="67">
        <v>843424.17475296929</v>
      </c>
      <c r="AJ110" s="34">
        <v>0.10032667744241418</v>
      </c>
      <c r="AK110" s="61">
        <v>312.61088760302789</v>
      </c>
      <c r="AM110" s="6">
        <v>275</v>
      </c>
      <c r="AN110" s="6" t="s">
        <v>95</v>
      </c>
      <c r="AO110" s="7">
        <v>2698</v>
      </c>
      <c r="AP110" s="7">
        <v>9350885.3817445748</v>
      </c>
      <c r="AQ110" s="7">
        <v>2352398.3823936759</v>
      </c>
      <c r="AR110" s="53">
        <v>-243955</v>
      </c>
      <c r="AT110" s="37">
        <f t="shared" si="19"/>
        <v>9106930.3817445748</v>
      </c>
      <c r="AV110" s="67">
        <f t="shared" si="20"/>
        <v>700151.68385456875</v>
      </c>
      <c r="AW110" s="34">
        <f t="shared" si="21"/>
        <v>8.3284181612904587E-2</v>
      </c>
      <c r="AX110" s="61">
        <f t="shared" si="22"/>
        <v>259.50766636566669</v>
      </c>
      <c r="AZ110" s="50">
        <v>51085.315800000004</v>
      </c>
      <c r="BA110" s="51">
        <v>83228.143700000015</v>
      </c>
      <c r="BB110" s="52">
        <f t="shared" si="23"/>
        <v>32142.827900000011</v>
      </c>
      <c r="BD110" s="70">
        <f t="shared" si="24"/>
        <v>9139073.2096445747</v>
      </c>
      <c r="BE110" s="51"/>
      <c r="BF110" s="127">
        <v>13</v>
      </c>
      <c r="BG110" s="51"/>
      <c r="BH110" s="106" t="s">
        <v>95</v>
      </c>
      <c r="BI110" s="88">
        <v>2748</v>
      </c>
      <c r="BJ110" s="88">
        <v>8650733.697890006</v>
      </c>
      <c r="BK110" s="88">
        <v>2275413.4713476608</v>
      </c>
      <c r="BL110" s="88">
        <v>-243955</v>
      </c>
      <c r="BN110" s="97">
        <f t="shared" si="25"/>
        <v>8406778.697890006</v>
      </c>
      <c r="BP110" s="88">
        <v>32142.827900000011</v>
      </c>
      <c r="BR110" s="97">
        <f t="shared" si="26"/>
        <v>8438921.5257900059</v>
      </c>
      <c r="BT110" s="110">
        <v>275</v>
      </c>
      <c r="BU110" s="53"/>
    </row>
    <row r="111" spans="1:73" x14ac:dyDescent="0.2">
      <c r="A111" s="6">
        <v>276</v>
      </c>
      <c r="B111" s="6" t="s">
        <v>96</v>
      </c>
      <c r="C111" s="7">
        <v>14849</v>
      </c>
      <c r="D111" s="7">
        <v>22405945.618968688</v>
      </c>
      <c r="E111" s="7">
        <v>7689470.7605324062</v>
      </c>
      <c r="F111" s="53">
        <v>-1273527</v>
      </c>
      <c r="H111" s="37">
        <f t="shared" si="15"/>
        <v>21132418.618968688</v>
      </c>
      <c r="I111" s="134"/>
      <c r="J111" s="61">
        <v>5524746.06201181</v>
      </c>
      <c r="K111" s="136"/>
      <c r="L111" s="61">
        <f t="shared" si="27"/>
        <v>26657164.680980496</v>
      </c>
      <c r="N111" s="67">
        <f t="shared" si="28"/>
        <v>2844567.1272101738</v>
      </c>
      <c r="O111" s="34">
        <f t="shared" si="16"/>
        <v>0.11945639784937215</v>
      </c>
      <c r="P111" s="61">
        <f t="shared" si="17"/>
        <v>191.56624198331025</v>
      </c>
      <c r="R111" s="50">
        <v>402068.02340000006</v>
      </c>
      <c r="S111" s="51">
        <v>439696.50000000006</v>
      </c>
      <c r="T111" s="52">
        <f t="shared" si="18"/>
        <v>37628.476599999995</v>
      </c>
      <c r="V111" s="70">
        <f t="shared" si="29"/>
        <v>26694793.157580495</v>
      </c>
      <c r="W111" s="51"/>
      <c r="X111" s="6">
        <v>276</v>
      </c>
      <c r="Y111" s="6" t="s">
        <v>96</v>
      </c>
      <c r="Z111" s="7">
        <v>14849</v>
      </c>
      <c r="AA111" s="7">
        <v>22416541.284595147</v>
      </c>
      <c r="AB111" s="7">
        <v>7704675.5834673513</v>
      </c>
      <c r="AC111" s="53">
        <v>-1273527</v>
      </c>
      <c r="AE111" s="37">
        <v>21143014.284595147</v>
      </c>
      <c r="AF111" s="134"/>
      <c r="AG111" s="136">
        <v>5524746.06201181</v>
      </c>
      <c r="AI111" s="67">
        <v>2855162.7928366326</v>
      </c>
      <c r="AJ111" s="34">
        <v>0.1199013583625011</v>
      </c>
      <c r="AK111" s="61">
        <v>192.27980287134707</v>
      </c>
      <c r="AM111" s="6">
        <v>276</v>
      </c>
      <c r="AN111" s="6" t="s">
        <v>96</v>
      </c>
      <c r="AO111" s="7">
        <v>14849</v>
      </c>
      <c r="AP111" s="7">
        <v>27705167.349394981</v>
      </c>
      <c r="AQ111" s="7">
        <v>7767710.6125303283</v>
      </c>
      <c r="AR111" s="53">
        <v>-1273527</v>
      </c>
      <c r="AT111" s="37">
        <f t="shared" si="19"/>
        <v>26431640.349394981</v>
      </c>
      <c r="AV111" s="67">
        <f t="shared" si="20"/>
        <v>2619042.7956246585</v>
      </c>
      <c r="AW111" s="34">
        <f t="shared" si="21"/>
        <v>0.10998559857700099</v>
      </c>
      <c r="AX111" s="61">
        <f t="shared" si="22"/>
        <v>176.37839555691687</v>
      </c>
      <c r="AZ111" s="50">
        <v>414799.56395599997</v>
      </c>
      <c r="BA111" s="51">
        <v>345914.90969999996</v>
      </c>
      <c r="BB111" s="52">
        <f t="shared" si="23"/>
        <v>-68884.654256000009</v>
      </c>
      <c r="BD111" s="70">
        <f t="shared" si="24"/>
        <v>26362755.69513898</v>
      </c>
      <c r="BE111" s="51"/>
      <c r="BF111" s="127">
        <v>12</v>
      </c>
      <c r="BG111" s="51"/>
      <c r="BH111" s="106" t="s">
        <v>96</v>
      </c>
      <c r="BI111" s="88">
        <v>14830</v>
      </c>
      <c r="BJ111" s="88">
        <v>25086124.553770322</v>
      </c>
      <c r="BK111" s="88">
        <v>7543973.7827796191</v>
      </c>
      <c r="BL111" s="88">
        <v>-1273527</v>
      </c>
      <c r="BN111" s="97">
        <f t="shared" si="25"/>
        <v>23812597.553770322</v>
      </c>
      <c r="BP111" s="88">
        <v>-68884.654256000009</v>
      </c>
      <c r="BR111" s="97">
        <f t="shared" si="26"/>
        <v>23743712.899514321</v>
      </c>
      <c r="BT111" s="110">
        <v>276</v>
      </c>
      <c r="BU111" s="53"/>
    </row>
    <row r="112" spans="1:73" x14ac:dyDescent="0.2">
      <c r="A112" s="6">
        <v>280</v>
      </c>
      <c r="B112" s="6" t="s">
        <v>97</v>
      </c>
      <c r="C112" s="7">
        <v>2122</v>
      </c>
      <c r="D112" s="7">
        <v>5969789.2614187961</v>
      </c>
      <c r="E112" s="7">
        <v>1825588.6084412152</v>
      </c>
      <c r="F112" s="53">
        <v>-56344</v>
      </c>
      <c r="H112" s="37">
        <f t="shared" si="15"/>
        <v>5913445.2614187961</v>
      </c>
      <c r="I112" s="134"/>
      <c r="J112" s="61">
        <v>1429797.7505482454</v>
      </c>
      <c r="K112" s="136"/>
      <c r="L112" s="61">
        <f t="shared" si="27"/>
        <v>7343243.0119670415</v>
      </c>
      <c r="N112" s="67">
        <f t="shared" si="28"/>
        <v>483577.55517921317</v>
      </c>
      <c r="O112" s="34">
        <f t="shared" si="16"/>
        <v>7.0495792867085058E-2</v>
      </c>
      <c r="P112" s="61">
        <f t="shared" si="17"/>
        <v>227.88763203544448</v>
      </c>
      <c r="R112" s="50">
        <v>617620.19999999995</v>
      </c>
      <c r="S112" s="51">
        <v>0</v>
      </c>
      <c r="T112" s="52">
        <f t="shared" si="18"/>
        <v>-617620.19999999995</v>
      </c>
      <c r="V112" s="70">
        <f t="shared" si="29"/>
        <v>6725622.8119670413</v>
      </c>
      <c r="W112" s="51"/>
      <c r="X112" s="6">
        <v>280</v>
      </c>
      <c r="Y112" s="6" t="s">
        <v>97</v>
      </c>
      <c r="Z112" s="7">
        <v>2122</v>
      </c>
      <c r="AA112" s="7">
        <v>5978037.7529287748</v>
      </c>
      <c r="AB112" s="7">
        <v>1834499.765882615</v>
      </c>
      <c r="AC112" s="53">
        <v>-56344</v>
      </c>
      <c r="AE112" s="37">
        <v>5921693.7529287748</v>
      </c>
      <c r="AF112" s="134"/>
      <c r="AG112" s="136">
        <v>1429797.7505482454</v>
      </c>
      <c r="AI112" s="67">
        <v>491826.04668919183</v>
      </c>
      <c r="AJ112" s="34">
        <v>7.1698255518061221E-2</v>
      </c>
      <c r="AK112" s="61">
        <v>231.77476281300275</v>
      </c>
      <c r="AM112" s="6">
        <v>280</v>
      </c>
      <c r="AN112" s="6" t="s">
        <v>97</v>
      </c>
      <c r="AO112" s="7">
        <v>2122</v>
      </c>
      <c r="AP112" s="7">
        <v>7277224.2900271714</v>
      </c>
      <c r="AQ112" s="7">
        <v>1781291.5142527833</v>
      </c>
      <c r="AR112" s="53">
        <v>-56344</v>
      </c>
      <c r="AT112" s="37">
        <f t="shared" si="19"/>
        <v>7220880.2900271714</v>
      </c>
      <c r="AV112" s="67">
        <f t="shared" si="20"/>
        <v>361214.83323934302</v>
      </c>
      <c r="AW112" s="34">
        <f t="shared" si="21"/>
        <v>5.2657791479016072E-2</v>
      </c>
      <c r="AX112" s="61">
        <f t="shared" si="22"/>
        <v>170.22376684229172</v>
      </c>
      <c r="AZ112" s="50">
        <v>586781.51368000009</v>
      </c>
      <c r="BA112" s="51">
        <v>0</v>
      </c>
      <c r="BB112" s="52">
        <f t="shared" si="23"/>
        <v>-586781.51368000009</v>
      </c>
      <c r="BD112" s="70">
        <f t="shared" si="24"/>
        <v>6634098.7763471715</v>
      </c>
      <c r="BE112" s="51"/>
      <c r="BF112" s="127">
        <v>15</v>
      </c>
      <c r="BG112" s="51"/>
      <c r="BH112" s="106" t="s">
        <v>97</v>
      </c>
      <c r="BI112" s="88">
        <v>2154</v>
      </c>
      <c r="BJ112" s="88">
        <v>6916009.4567878284</v>
      </c>
      <c r="BK112" s="88">
        <v>1774028.5050854227</v>
      </c>
      <c r="BL112" s="88">
        <v>-56344</v>
      </c>
      <c r="BN112" s="97">
        <f t="shared" si="25"/>
        <v>6859665.4567878284</v>
      </c>
      <c r="BP112" s="88">
        <v>-586781.51368000009</v>
      </c>
      <c r="BR112" s="97">
        <f t="shared" si="26"/>
        <v>6272883.9431078285</v>
      </c>
      <c r="BT112" s="110">
        <v>280</v>
      </c>
      <c r="BU112" s="53"/>
    </row>
    <row r="113" spans="1:73" x14ac:dyDescent="0.2">
      <c r="A113" s="6">
        <v>284</v>
      </c>
      <c r="B113" s="6" t="s">
        <v>98</v>
      </c>
      <c r="C113" s="7">
        <v>2340</v>
      </c>
      <c r="D113" s="7">
        <v>6013302.6838733684</v>
      </c>
      <c r="E113" s="7">
        <v>1900316.8112582816</v>
      </c>
      <c r="F113" s="53">
        <v>535242</v>
      </c>
      <c r="H113" s="37">
        <f t="shared" si="15"/>
        <v>6548544.6838733684</v>
      </c>
      <c r="I113" s="134"/>
      <c r="J113" s="61">
        <v>1334958.3463795548</v>
      </c>
      <c r="K113" s="136"/>
      <c r="L113" s="61">
        <f t="shared" si="27"/>
        <v>7883503.0302529233</v>
      </c>
      <c r="N113" s="67">
        <f t="shared" si="28"/>
        <v>467978.65858306084</v>
      </c>
      <c r="O113" s="34">
        <f t="shared" si="16"/>
        <v>6.3107965819776443E-2</v>
      </c>
      <c r="P113" s="61">
        <f t="shared" si="17"/>
        <v>199.99087973635079</v>
      </c>
      <c r="R113" s="50">
        <v>43042.538</v>
      </c>
      <c r="S113" s="51">
        <v>963991.97000000009</v>
      </c>
      <c r="T113" s="52">
        <f t="shared" si="18"/>
        <v>920949.43200000003</v>
      </c>
      <c r="V113" s="70">
        <f t="shared" si="29"/>
        <v>8804452.4622529224</v>
      </c>
      <c r="W113" s="51"/>
      <c r="X113" s="6">
        <v>284</v>
      </c>
      <c r="Y113" s="6" t="s">
        <v>98</v>
      </c>
      <c r="Z113" s="7">
        <v>2340</v>
      </c>
      <c r="AA113" s="7">
        <v>6016020.6893538889</v>
      </c>
      <c r="AB113" s="7">
        <v>1903765.7966227932</v>
      </c>
      <c r="AC113" s="53">
        <v>535242</v>
      </c>
      <c r="AE113" s="37">
        <v>6551262.6893538889</v>
      </c>
      <c r="AF113" s="134"/>
      <c r="AG113" s="136">
        <v>1334958.3463795548</v>
      </c>
      <c r="AI113" s="67">
        <v>470696.66406358127</v>
      </c>
      <c r="AJ113" s="34">
        <v>6.3474494920658944E-2</v>
      </c>
      <c r="AK113" s="61">
        <v>201.15242053999199</v>
      </c>
      <c r="AM113" s="6">
        <v>284</v>
      </c>
      <c r="AN113" s="6" t="s">
        <v>98</v>
      </c>
      <c r="AO113" s="7">
        <v>2340</v>
      </c>
      <c r="AP113" s="7">
        <v>7291546.3411624609</v>
      </c>
      <c r="AQ113" s="7">
        <v>1918017.5878118919</v>
      </c>
      <c r="AR113" s="53">
        <v>535242</v>
      </c>
      <c r="AT113" s="37">
        <f t="shared" si="19"/>
        <v>7826788.3411624609</v>
      </c>
      <c r="AV113" s="67">
        <f t="shared" si="20"/>
        <v>411263.96949259844</v>
      </c>
      <c r="AW113" s="34">
        <f t="shared" si="21"/>
        <v>5.5459863507938023E-2</v>
      </c>
      <c r="AX113" s="61">
        <f t="shared" si="22"/>
        <v>175.75383311649506</v>
      </c>
      <c r="AZ113" s="50">
        <v>54807.811680000006</v>
      </c>
      <c r="BA113" s="51">
        <v>986065.39800000004</v>
      </c>
      <c r="BB113" s="52">
        <f t="shared" si="23"/>
        <v>931257.58632</v>
      </c>
      <c r="BD113" s="70">
        <f t="shared" si="24"/>
        <v>8758045.9274824616</v>
      </c>
      <c r="BE113" s="51"/>
      <c r="BF113" s="127">
        <v>2</v>
      </c>
      <c r="BG113" s="51"/>
      <c r="BH113" s="106" t="s">
        <v>98</v>
      </c>
      <c r="BI113" s="88">
        <v>2359</v>
      </c>
      <c r="BJ113" s="88">
        <v>6880282.3716698624</v>
      </c>
      <c r="BK113" s="88">
        <v>1930171.0366691295</v>
      </c>
      <c r="BL113" s="88">
        <v>535242</v>
      </c>
      <c r="BN113" s="97">
        <f t="shared" si="25"/>
        <v>7415524.3716698624</v>
      </c>
      <c r="BP113" s="88">
        <v>931257.58632</v>
      </c>
      <c r="BR113" s="97">
        <f t="shared" si="26"/>
        <v>8346781.9579898622</v>
      </c>
      <c r="BT113" s="110">
        <v>284</v>
      </c>
      <c r="BU113" s="53"/>
    </row>
    <row r="114" spans="1:73" x14ac:dyDescent="0.2">
      <c r="A114" s="6">
        <v>285</v>
      </c>
      <c r="B114" s="6" t="s">
        <v>99</v>
      </c>
      <c r="C114" s="7">
        <v>52883</v>
      </c>
      <c r="D114" s="7">
        <v>101581451.94389068</v>
      </c>
      <c r="E114" s="7">
        <v>12719607.092644306</v>
      </c>
      <c r="F114" s="53">
        <v>-1403854</v>
      </c>
      <c r="H114" s="37">
        <f t="shared" si="15"/>
        <v>100177597.94389068</v>
      </c>
      <c r="I114" s="134"/>
      <c r="J114" s="61">
        <v>21050529.967287283</v>
      </c>
      <c r="K114" s="136"/>
      <c r="L114" s="61">
        <f t="shared" si="27"/>
        <v>121228127.91117796</v>
      </c>
      <c r="N114" s="67">
        <f t="shared" si="28"/>
        <v>10888498.772537157</v>
      </c>
      <c r="O114" s="34">
        <f t="shared" si="16"/>
        <v>9.8681669111429143E-2</v>
      </c>
      <c r="P114" s="61">
        <f t="shared" si="17"/>
        <v>205.89790239844859</v>
      </c>
      <c r="R114" s="50">
        <v>1159188.5846000002</v>
      </c>
      <c r="S114" s="51">
        <v>375139.51</v>
      </c>
      <c r="T114" s="52">
        <f t="shared" si="18"/>
        <v>-784049.07460000017</v>
      </c>
      <c r="V114" s="70">
        <f t="shared" si="29"/>
        <v>120444078.83657797</v>
      </c>
      <c r="W114" s="51"/>
      <c r="X114" s="6">
        <v>285</v>
      </c>
      <c r="Y114" s="6" t="s">
        <v>99</v>
      </c>
      <c r="Z114" s="7">
        <v>52883</v>
      </c>
      <c r="AA114" s="7">
        <v>101615403.88693085</v>
      </c>
      <c r="AB114" s="7">
        <v>12770097.297236245</v>
      </c>
      <c r="AC114" s="53">
        <v>-1403854</v>
      </c>
      <c r="AE114" s="37">
        <v>100211549.88693085</v>
      </c>
      <c r="AF114" s="134"/>
      <c r="AG114" s="136">
        <v>21050529.967287283</v>
      </c>
      <c r="AI114" s="67">
        <v>10922450.715577334</v>
      </c>
      <c r="AJ114" s="34">
        <v>9.8989373091451741E-2</v>
      </c>
      <c r="AK114" s="61">
        <v>206.53992238672794</v>
      </c>
      <c r="AM114" s="6">
        <v>285</v>
      </c>
      <c r="AN114" s="6" t="s">
        <v>99</v>
      </c>
      <c r="AO114" s="7">
        <v>52883</v>
      </c>
      <c r="AP114" s="7">
        <v>120925549.24904022</v>
      </c>
      <c r="AQ114" s="7">
        <v>12327890.474889573</v>
      </c>
      <c r="AR114" s="53">
        <v>-1403854</v>
      </c>
      <c r="AT114" s="37">
        <f t="shared" si="19"/>
        <v>119521695.24904022</v>
      </c>
      <c r="AV114" s="67">
        <f t="shared" si="20"/>
        <v>9182066.1103994101</v>
      </c>
      <c r="AW114" s="34">
        <f t="shared" si="21"/>
        <v>8.3216394527320936E-2</v>
      </c>
      <c r="AX114" s="61">
        <f t="shared" si="22"/>
        <v>173.62982641679577</v>
      </c>
      <c r="AZ114" s="50">
        <v>1245760.9669560003</v>
      </c>
      <c r="BA114" s="51">
        <v>596853.37309999997</v>
      </c>
      <c r="BB114" s="52">
        <f t="shared" si="23"/>
        <v>-648907.59385600034</v>
      </c>
      <c r="BD114" s="70">
        <f t="shared" si="24"/>
        <v>118872787.65518421</v>
      </c>
      <c r="BE114" s="51"/>
      <c r="BF114" s="127">
        <v>8</v>
      </c>
      <c r="BG114" s="51"/>
      <c r="BH114" s="106" t="s">
        <v>99</v>
      </c>
      <c r="BI114" s="88">
        <v>53539</v>
      </c>
      <c r="BJ114" s="88">
        <v>111743483.13864081</v>
      </c>
      <c r="BK114" s="88">
        <v>12677336.686474536</v>
      </c>
      <c r="BL114" s="88">
        <v>-1403854</v>
      </c>
      <c r="BN114" s="97">
        <f t="shared" si="25"/>
        <v>110339629.13864081</v>
      </c>
      <c r="BP114" s="88">
        <v>-648907.59385600034</v>
      </c>
      <c r="BR114" s="97">
        <f t="shared" si="26"/>
        <v>109690721.5447848</v>
      </c>
      <c r="BT114" s="110">
        <v>285</v>
      </c>
      <c r="BU114" s="53"/>
    </row>
    <row r="115" spans="1:73" x14ac:dyDescent="0.2">
      <c r="A115" s="6">
        <v>286</v>
      </c>
      <c r="B115" s="6" t="s">
        <v>100</v>
      </c>
      <c r="C115" s="7">
        <v>83177</v>
      </c>
      <c r="D115" s="7">
        <v>136323929.89057508</v>
      </c>
      <c r="E115" s="7">
        <v>19435565.615394134</v>
      </c>
      <c r="F115" s="53">
        <v>14397430</v>
      </c>
      <c r="H115" s="37">
        <f t="shared" si="15"/>
        <v>150721359.89057508</v>
      </c>
      <c r="I115" s="134"/>
      <c r="J115" s="61">
        <v>35903923.068866</v>
      </c>
      <c r="K115" s="136"/>
      <c r="L115" s="61">
        <f t="shared" si="27"/>
        <v>186625282.95944107</v>
      </c>
      <c r="N115" s="67">
        <f t="shared" si="28"/>
        <v>17932072.017397225</v>
      </c>
      <c r="O115" s="34">
        <f t="shared" si="16"/>
        <v>0.10629990334085204</v>
      </c>
      <c r="P115" s="61">
        <f t="shared" si="17"/>
        <v>215.58930975386494</v>
      </c>
      <c r="R115" s="50">
        <v>1107144.8798000002</v>
      </c>
      <c r="S115" s="51">
        <v>1272461.2199999997</v>
      </c>
      <c r="T115" s="52">
        <f t="shared" si="18"/>
        <v>165316.34019999951</v>
      </c>
      <c r="V115" s="70">
        <f t="shared" si="29"/>
        <v>186790599.29964107</v>
      </c>
      <c r="W115" s="51"/>
      <c r="X115" s="6">
        <v>286</v>
      </c>
      <c r="Y115" s="6" t="s">
        <v>100</v>
      </c>
      <c r="Z115" s="7">
        <v>83177</v>
      </c>
      <c r="AA115" s="7">
        <v>136249987.74535346</v>
      </c>
      <c r="AB115" s="7">
        <v>19387587.852365173</v>
      </c>
      <c r="AC115" s="53">
        <v>14397430</v>
      </c>
      <c r="AE115" s="37">
        <v>150647417.74535346</v>
      </c>
      <c r="AF115" s="134"/>
      <c r="AG115" s="136">
        <v>35903923.068866</v>
      </c>
      <c r="AI115" s="67">
        <v>17858129.872175634</v>
      </c>
      <c r="AJ115" s="34">
        <v>0.10586158015754982</v>
      </c>
      <c r="AK115" s="61">
        <v>214.70033629700077</v>
      </c>
      <c r="AM115" s="6">
        <v>286</v>
      </c>
      <c r="AN115" s="6" t="s">
        <v>100</v>
      </c>
      <c r="AO115" s="7">
        <v>83177</v>
      </c>
      <c r="AP115" s="7">
        <v>169545383.94558612</v>
      </c>
      <c r="AQ115" s="7">
        <v>18682205.298050094</v>
      </c>
      <c r="AR115" s="53">
        <v>14397430</v>
      </c>
      <c r="AT115" s="37">
        <f t="shared" si="19"/>
        <v>183942813.94558612</v>
      </c>
      <c r="AV115" s="67">
        <f t="shared" si="20"/>
        <v>15249603.003542274</v>
      </c>
      <c r="AW115" s="34">
        <f t="shared" si="21"/>
        <v>9.0398439382254808E-2</v>
      </c>
      <c r="AX115" s="61">
        <f t="shared" si="22"/>
        <v>183.3391803448342</v>
      </c>
      <c r="AZ115" s="50">
        <v>1006776.73146</v>
      </c>
      <c r="BA115" s="51">
        <v>1361285.0625000005</v>
      </c>
      <c r="BB115" s="52">
        <f t="shared" si="23"/>
        <v>354508.33104000043</v>
      </c>
      <c r="BD115" s="70">
        <f t="shared" si="24"/>
        <v>184297322.27662611</v>
      </c>
      <c r="BE115" s="51"/>
      <c r="BF115" s="127">
        <v>8</v>
      </c>
      <c r="BG115" s="51"/>
      <c r="BH115" s="106" t="s">
        <v>100</v>
      </c>
      <c r="BI115" s="88">
        <v>84196</v>
      </c>
      <c r="BJ115" s="88">
        <v>154295780.94204384</v>
      </c>
      <c r="BK115" s="88">
        <v>18626593.150963604</v>
      </c>
      <c r="BL115" s="88">
        <v>14397430</v>
      </c>
      <c r="BN115" s="97">
        <f t="shared" si="25"/>
        <v>168693210.94204384</v>
      </c>
      <c r="BP115" s="88">
        <v>354508.33104000043</v>
      </c>
      <c r="BR115" s="97">
        <f t="shared" si="26"/>
        <v>169047719.27308384</v>
      </c>
      <c r="BT115" s="110">
        <v>286</v>
      </c>
      <c r="BU115" s="53"/>
    </row>
    <row r="116" spans="1:73" x14ac:dyDescent="0.2">
      <c r="A116" s="6">
        <v>287</v>
      </c>
      <c r="B116" s="6" t="s">
        <v>101</v>
      </c>
      <c r="C116" s="7">
        <v>6596</v>
      </c>
      <c r="D116" s="7">
        <v>17394884.721565217</v>
      </c>
      <c r="E116" s="7">
        <v>4135337.2000494478</v>
      </c>
      <c r="F116" s="53">
        <v>781360</v>
      </c>
      <c r="H116" s="37">
        <f t="shared" si="15"/>
        <v>18176244.721565217</v>
      </c>
      <c r="I116" s="134"/>
      <c r="J116" s="61">
        <v>3973546.9030784396</v>
      </c>
      <c r="K116" s="136"/>
      <c r="L116" s="61">
        <f t="shared" si="27"/>
        <v>22149791.624643657</v>
      </c>
      <c r="N116" s="67">
        <f t="shared" si="28"/>
        <v>1694034.3043994643</v>
      </c>
      <c r="O116" s="34">
        <f t="shared" si="16"/>
        <v>8.2814548387458164E-2</v>
      </c>
      <c r="P116" s="61">
        <f t="shared" si="17"/>
        <v>256.82751734376353</v>
      </c>
      <c r="R116" s="50">
        <v>94074.599999999991</v>
      </c>
      <c r="S116" s="51">
        <v>893299.68</v>
      </c>
      <c r="T116" s="52">
        <f t="shared" si="18"/>
        <v>799225.08000000007</v>
      </c>
      <c r="V116" s="70">
        <f t="shared" si="29"/>
        <v>22949016.704643659</v>
      </c>
      <c r="W116" s="51"/>
      <c r="X116" s="6">
        <v>287</v>
      </c>
      <c r="Y116" s="6" t="s">
        <v>101</v>
      </c>
      <c r="Z116" s="7">
        <v>6596</v>
      </c>
      <c r="AA116" s="7">
        <v>17433119.533409405</v>
      </c>
      <c r="AB116" s="7">
        <v>4175638.4352891161</v>
      </c>
      <c r="AC116" s="53">
        <v>781360</v>
      </c>
      <c r="AE116" s="37">
        <v>18214479.533409405</v>
      </c>
      <c r="AF116" s="134"/>
      <c r="AG116" s="136">
        <v>3973546.9030784396</v>
      </c>
      <c r="AI116" s="67">
        <v>1732269.116243653</v>
      </c>
      <c r="AJ116" s="34">
        <v>8.4683695114494736E-2</v>
      </c>
      <c r="AK116" s="61">
        <v>262.62418378466538</v>
      </c>
      <c r="AM116" s="6">
        <v>287</v>
      </c>
      <c r="AN116" s="6" t="s">
        <v>101</v>
      </c>
      <c r="AO116" s="7">
        <v>6596</v>
      </c>
      <c r="AP116" s="7">
        <v>21281185.304560468</v>
      </c>
      <c r="AQ116" s="7">
        <v>4260253.5926690707</v>
      </c>
      <c r="AR116" s="53">
        <v>781360</v>
      </c>
      <c r="AT116" s="37">
        <f t="shared" si="19"/>
        <v>22062545.304560468</v>
      </c>
      <c r="AV116" s="67">
        <f t="shared" si="20"/>
        <v>1606787.9843162745</v>
      </c>
      <c r="AW116" s="34">
        <f t="shared" si="21"/>
        <v>7.8549425433694642E-2</v>
      </c>
      <c r="AX116" s="61">
        <f t="shared" si="22"/>
        <v>243.60036147911984</v>
      </c>
      <c r="AZ116" s="50">
        <v>43561.122000000003</v>
      </c>
      <c r="BA116" s="51">
        <v>844887.76170000015</v>
      </c>
      <c r="BB116" s="52">
        <f t="shared" si="23"/>
        <v>801326.63970000017</v>
      </c>
      <c r="BD116" s="70">
        <f t="shared" si="24"/>
        <v>22863871.944260467</v>
      </c>
      <c r="BE116" s="51"/>
      <c r="BF116" s="127">
        <v>15</v>
      </c>
      <c r="BG116" s="51"/>
      <c r="BH116" s="106" t="s">
        <v>101</v>
      </c>
      <c r="BI116" s="88">
        <v>6638</v>
      </c>
      <c r="BJ116" s="88">
        <v>19674397.320244193</v>
      </c>
      <c r="BK116" s="88">
        <v>4136427.798699534</v>
      </c>
      <c r="BL116" s="88">
        <v>781360</v>
      </c>
      <c r="BN116" s="97">
        <f t="shared" si="25"/>
        <v>20455757.320244193</v>
      </c>
      <c r="BP116" s="88">
        <v>801326.63970000017</v>
      </c>
      <c r="BR116" s="97">
        <f t="shared" si="26"/>
        <v>21257083.959944192</v>
      </c>
      <c r="BT116" s="110">
        <v>287</v>
      </c>
      <c r="BU116" s="53"/>
    </row>
    <row r="117" spans="1:73" x14ac:dyDescent="0.2">
      <c r="A117" s="6">
        <v>288</v>
      </c>
      <c r="B117" s="6" t="s">
        <v>102</v>
      </c>
      <c r="C117" s="7">
        <v>6509</v>
      </c>
      <c r="D117" s="7">
        <v>13477454.246244755</v>
      </c>
      <c r="E117" s="7">
        <v>3655342.6720501119</v>
      </c>
      <c r="F117" s="53">
        <v>116379</v>
      </c>
      <c r="H117" s="37">
        <f t="shared" si="15"/>
        <v>13593833.246244755</v>
      </c>
      <c r="I117" s="134"/>
      <c r="J117" s="61">
        <v>3572466.4116267371</v>
      </c>
      <c r="K117" s="136"/>
      <c r="L117" s="61">
        <f t="shared" si="27"/>
        <v>17166299.657871492</v>
      </c>
      <c r="N117" s="67">
        <f t="shared" si="28"/>
        <v>1478005.0637454093</v>
      </c>
      <c r="O117" s="34">
        <f t="shared" si="16"/>
        <v>9.4210690325690016E-2</v>
      </c>
      <c r="P117" s="61">
        <f t="shared" si="17"/>
        <v>227.07098843837906</v>
      </c>
      <c r="R117" s="50">
        <v>498050.02</v>
      </c>
      <c r="S117" s="51">
        <v>73623.600000000006</v>
      </c>
      <c r="T117" s="52">
        <f t="shared" si="18"/>
        <v>-424426.42000000004</v>
      </c>
      <c r="V117" s="70">
        <f t="shared" si="29"/>
        <v>16741873.237871492</v>
      </c>
      <c r="W117" s="51"/>
      <c r="X117" s="6">
        <v>288</v>
      </c>
      <c r="Y117" s="6" t="s">
        <v>102</v>
      </c>
      <c r="Z117" s="7">
        <v>6509</v>
      </c>
      <c r="AA117" s="7">
        <v>13467718.176749609</v>
      </c>
      <c r="AB117" s="7">
        <v>3647635.9179110741</v>
      </c>
      <c r="AC117" s="53">
        <v>116379</v>
      </c>
      <c r="AE117" s="37">
        <v>13584097.176749609</v>
      </c>
      <c r="AF117" s="134"/>
      <c r="AG117" s="136">
        <v>3572466.4116267371</v>
      </c>
      <c r="AI117" s="67">
        <v>1468268.994250264</v>
      </c>
      <c r="AJ117" s="34">
        <v>9.3590095815768562E-2</v>
      </c>
      <c r="AK117" s="61">
        <v>225.57520268094393</v>
      </c>
      <c r="AM117" s="6">
        <v>288</v>
      </c>
      <c r="AN117" s="6" t="s">
        <v>102</v>
      </c>
      <c r="AO117" s="7">
        <v>6509</v>
      </c>
      <c r="AP117" s="7">
        <v>16882923.111792482</v>
      </c>
      <c r="AQ117" s="7">
        <v>3670119.4118657368</v>
      </c>
      <c r="AR117" s="53">
        <v>116379</v>
      </c>
      <c r="AT117" s="37">
        <f t="shared" si="19"/>
        <v>16999302.111792482</v>
      </c>
      <c r="AV117" s="67">
        <f t="shared" si="20"/>
        <v>1311007.5176663995</v>
      </c>
      <c r="AW117" s="34">
        <f t="shared" si="21"/>
        <v>8.3565967594543961E-2</v>
      </c>
      <c r="AX117" s="61">
        <f t="shared" si="22"/>
        <v>201.41458252671677</v>
      </c>
      <c r="AZ117" s="50">
        <v>418714.78480000002</v>
      </c>
      <c r="BA117" s="51">
        <v>64747.667700000005</v>
      </c>
      <c r="BB117" s="52">
        <f t="shared" si="23"/>
        <v>-353967.11710000003</v>
      </c>
      <c r="BD117" s="70">
        <f t="shared" si="24"/>
        <v>16645334.994692482</v>
      </c>
      <c r="BE117" s="51"/>
      <c r="BF117" s="127">
        <v>15</v>
      </c>
      <c r="BG117" s="51"/>
      <c r="BH117" s="106" t="s">
        <v>102</v>
      </c>
      <c r="BI117" s="88">
        <v>6531</v>
      </c>
      <c r="BJ117" s="88">
        <v>15571915.594126083</v>
      </c>
      <c r="BK117" s="88">
        <v>3670632.9600903802</v>
      </c>
      <c r="BL117" s="88">
        <v>116379</v>
      </c>
      <c r="BN117" s="97">
        <f t="shared" si="25"/>
        <v>15688294.594126083</v>
      </c>
      <c r="BP117" s="88">
        <v>-353967.11710000003</v>
      </c>
      <c r="BR117" s="97">
        <f t="shared" si="26"/>
        <v>15334327.477026083</v>
      </c>
      <c r="BT117" s="110">
        <v>288</v>
      </c>
      <c r="BU117" s="53"/>
    </row>
    <row r="118" spans="1:73" x14ac:dyDescent="0.2">
      <c r="A118" s="6">
        <v>290</v>
      </c>
      <c r="B118" s="6" t="s">
        <v>103</v>
      </c>
      <c r="C118" s="7">
        <v>8329</v>
      </c>
      <c r="D118" s="7">
        <v>29246085.471329689</v>
      </c>
      <c r="E118" s="7">
        <v>6252289.6944130035</v>
      </c>
      <c r="F118" s="53">
        <v>-462661</v>
      </c>
      <c r="H118" s="37">
        <f t="shared" si="15"/>
        <v>28783424.471329689</v>
      </c>
      <c r="I118" s="134"/>
      <c r="J118" s="61">
        <v>4753982.440024673</v>
      </c>
      <c r="K118" s="136"/>
      <c r="L118" s="61">
        <f t="shared" si="27"/>
        <v>33537406.911354363</v>
      </c>
      <c r="N118" s="67">
        <f t="shared" si="28"/>
        <v>1795163.5496480204</v>
      </c>
      <c r="O118" s="34">
        <f t="shared" si="16"/>
        <v>5.6554400682772635E-2</v>
      </c>
      <c r="P118" s="61">
        <f t="shared" si="17"/>
        <v>215.53170244303283</v>
      </c>
      <c r="R118" s="50">
        <v>91347.8</v>
      </c>
      <c r="S118" s="51">
        <v>42265.4</v>
      </c>
      <c r="T118" s="52">
        <f t="shared" si="18"/>
        <v>-49082.400000000001</v>
      </c>
      <c r="V118" s="70">
        <f t="shared" si="29"/>
        <v>33488324.511354364</v>
      </c>
      <c r="W118" s="51"/>
      <c r="X118" s="6">
        <v>290</v>
      </c>
      <c r="Y118" s="6" t="s">
        <v>103</v>
      </c>
      <c r="Z118" s="7">
        <v>8329</v>
      </c>
      <c r="AA118" s="7">
        <v>29242833.07378291</v>
      </c>
      <c r="AB118" s="7">
        <v>6251681.7607491156</v>
      </c>
      <c r="AC118" s="53">
        <v>-462661</v>
      </c>
      <c r="AE118" s="37">
        <v>28780172.07378291</v>
      </c>
      <c r="AF118" s="134"/>
      <c r="AG118" s="136">
        <v>4753982.440024673</v>
      </c>
      <c r="AI118" s="67">
        <v>1791911.1521012411</v>
      </c>
      <c r="AJ118" s="34">
        <v>5.6451937932748393E-2</v>
      </c>
      <c r="AK118" s="61">
        <v>215.14121168222368</v>
      </c>
      <c r="AM118" s="6">
        <v>290</v>
      </c>
      <c r="AN118" s="6" t="s">
        <v>103</v>
      </c>
      <c r="AO118" s="7">
        <v>8329</v>
      </c>
      <c r="AP118" s="7">
        <v>33766443.011737645</v>
      </c>
      <c r="AQ118" s="7">
        <v>6277168.2245489676</v>
      </c>
      <c r="AR118" s="53">
        <v>-462661</v>
      </c>
      <c r="AT118" s="37">
        <f t="shared" si="19"/>
        <v>33303782.011737645</v>
      </c>
      <c r="AV118" s="67">
        <f t="shared" si="20"/>
        <v>1561538.6500313021</v>
      </c>
      <c r="AW118" s="34">
        <f t="shared" si="21"/>
        <v>4.9194338038348391E-2</v>
      </c>
      <c r="AX118" s="61">
        <f t="shared" si="22"/>
        <v>187.4821287106858</v>
      </c>
      <c r="AZ118" s="50">
        <v>81208.491679999992</v>
      </c>
      <c r="BA118" s="51">
        <v>26400.68</v>
      </c>
      <c r="BB118" s="52">
        <f t="shared" si="23"/>
        <v>-54807.811679999992</v>
      </c>
      <c r="BD118" s="70">
        <f t="shared" si="24"/>
        <v>33248974.200057644</v>
      </c>
      <c r="BE118" s="51"/>
      <c r="BF118" s="127">
        <v>18</v>
      </c>
      <c r="BG118" s="51"/>
      <c r="BH118" s="106" t="s">
        <v>103</v>
      </c>
      <c r="BI118" s="88">
        <v>8499</v>
      </c>
      <c r="BJ118" s="88">
        <v>32204904.361706343</v>
      </c>
      <c r="BK118" s="88">
        <v>6138282.5165668381</v>
      </c>
      <c r="BL118" s="88">
        <v>-462661</v>
      </c>
      <c r="BN118" s="97">
        <f t="shared" si="25"/>
        <v>31742243.361706343</v>
      </c>
      <c r="BP118" s="88">
        <v>-54807.811679999992</v>
      </c>
      <c r="BR118" s="97">
        <f t="shared" si="26"/>
        <v>31687435.550026342</v>
      </c>
      <c r="BT118" s="110">
        <v>290</v>
      </c>
      <c r="BU118" s="53"/>
    </row>
    <row r="119" spans="1:73" x14ac:dyDescent="0.2">
      <c r="A119" s="6">
        <v>291</v>
      </c>
      <c r="B119" s="6" t="s">
        <v>104</v>
      </c>
      <c r="C119" s="7">
        <v>2238</v>
      </c>
      <c r="D119" s="7">
        <v>7435125.8087621443</v>
      </c>
      <c r="E119" s="7">
        <v>1660681.3252963179</v>
      </c>
      <c r="F119" s="53">
        <v>-116024</v>
      </c>
      <c r="H119" s="37">
        <f t="shared" si="15"/>
        <v>7319101.8087621443</v>
      </c>
      <c r="I119" s="134"/>
      <c r="J119" s="61">
        <v>1224208.8527489211</v>
      </c>
      <c r="K119" s="136"/>
      <c r="L119" s="61">
        <f t="shared" si="27"/>
        <v>8543310.6615110654</v>
      </c>
      <c r="N119" s="67">
        <f t="shared" si="28"/>
        <v>410183.31357372366</v>
      </c>
      <c r="O119" s="34">
        <f t="shared" si="16"/>
        <v>5.0433651906083954E-2</v>
      </c>
      <c r="P119" s="61">
        <f t="shared" si="17"/>
        <v>183.28119462632873</v>
      </c>
      <c r="R119" s="50">
        <v>17724.2</v>
      </c>
      <c r="S119" s="51">
        <v>21814.400000000001</v>
      </c>
      <c r="T119" s="52">
        <f t="shared" si="18"/>
        <v>4090.2000000000007</v>
      </c>
      <c r="V119" s="70">
        <f t="shared" si="29"/>
        <v>8547400.8615110647</v>
      </c>
      <c r="W119" s="51"/>
      <c r="X119" s="6">
        <v>291</v>
      </c>
      <c r="Y119" s="6" t="s">
        <v>104</v>
      </c>
      <c r="Z119" s="7">
        <v>2238</v>
      </c>
      <c r="AA119" s="7">
        <v>7430726.0892996555</v>
      </c>
      <c r="AB119" s="7">
        <v>1656984.5686082703</v>
      </c>
      <c r="AC119" s="53">
        <v>-116024</v>
      </c>
      <c r="AE119" s="37">
        <v>7314702.0892996555</v>
      </c>
      <c r="AF119" s="134"/>
      <c r="AG119" s="136">
        <v>1224208.8527489211</v>
      </c>
      <c r="AI119" s="67">
        <v>405783.59411123395</v>
      </c>
      <c r="AJ119" s="34">
        <v>4.9892689091379533E-2</v>
      </c>
      <c r="AK119" s="61">
        <v>181.31527887007772</v>
      </c>
      <c r="AM119" s="6">
        <v>291</v>
      </c>
      <c r="AN119" s="6" t="s">
        <v>104</v>
      </c>
      <c r="AO119" s="7">
        <v>2238</v>
      </c>
      <c r="AP119" s="7">
        <v>8577833.1563352793</v>
      </c>
      <c r="AQ119" s="7">
        <v>1606118.0856992025</v>
      </c>
      <c r="AR119" s="53">
        <v>-116024</v>
      </c>
      <c r="AT119" s="37">
        <f t="shared" si="19"/>
        <v>8461809.1563352793</v>
      </c>
      <c r="AV119" s="67">
        <f t="shared" si="20"/>
        <v>328681.80839793757</v>
      </c>
      <c r="AW119" s="34">
        <f t="shared" si="21"/>
        <v>4.0412721249384491E-2</v>
      </c>
      <c r="AX119" s="61">
        <f t="shared" si="22"/>
        <v>146.86407881945379</v>
      </c>
      <c r="AZ119" s="50">
        <v>55441.428</v>
      </c>
      <c r="BA119" s="51">
        <v>21120.544000000002</v>
      </c>
      <c r="BB119" s="52">
        <f t="shared" si="23"/>
        <v>-34320.883999999998</v>
      </c>
      <c r="BD119" s="70">
        <f t="shared" si="24"/>
        <v>8427488.2723352797</v>
      </c>
      <c r="BE119" s="51"/>
      <c r="BF119" s="127">
        <v>13</v>
      </c>
      <c r="BG119" s="51"/>
      <c r="BH119" s="106" t="s">
        <v>104</v>
      </c>
      <c r="BI119" s="88">
        <v>2252</v>
      </c>
      <c r="BJ119" s="88">
        <v>8249151.3479373418</v>
      </c>
      <c r="BK119" s="88">
        <v>1652048.805362633</v>
      </c>
      <c r="BL119" s="88">
        <v>-116024</v>
      </c>
      <c r="BN119" s="97">
        <f t="shared" si="25"/>
        <v>8133127.3479373418</v>
      </c>
      <c r="BP119" s="88">
        <v>-34320.883999999998</v>
      </c>
      <c r="BR119" s="97">
        <f t="shared" si="26"/>
        <v>8098806.4639373422</v>
      </c>
      <c r="BT119" s="110">
        <v>291</v>
      </c>
      <c r="BU119" s="53"/>
    </row>
    <row r="120" spans="1:73" x14ac:dyDescent="0.2">
      <c r="A120" s="6">
        <v>297</v>
      </c>
      <c r="B120" s="6" t="s">
        <v>105</v>
      </c>
      <c r="C120" s="7">
        <v>118664</v>
      </c>
      <c r="D120" s="7">
        <v>176060949.96488687</v>
      </c>
      <c r="E120" s="7">
        <v>36163294.793842606</v>
      </c>
      <c r="F120" s="53">
        <v>-3471663</v>
      </c>
      <c r="H120" s="37">
        <f t="shared" si="15"/>
        <v>172589286.96488687</v>
      </c>
      <c r="I120" s="134"/>
      <c r="J120" s="61">
        <v>51671572.26243417</v>
      </c>
      <c r="K120" s="136"/>
      <c r="L120" s="61">
        <f t="shared" si="27"/>
        <v>224260859.22732103</v>
      </c>
      <c r="N120" s="67">
        <f t="shared" si="28"/>
        <v>26125435.377203494</v>
      </c>
      <c r="O120" s="34">
        <f t="shared" si="16"/>
        <v>0.13185645892864906</v>
      </c>
      <c r="P120" s="61">
        <f t="shared" si="17"/>
        <v>220.16311077667612</v>
      </c>
      <c r="R120" s="50">
        <v>3673369.0813999991</v>
      </c>
      <c r="S120" s="51">
        <v>1227537.1899999997</v>
      </c>
      <c r="T120" s="52">
        <f t="shared" si="18"/>
        <v>-2445831.8913999991</v>
      </c>
      <c r="V120" s="70">
        <f t="shared" si="29"/>
        <v>221815027.33592102</v>
      </c>
      <c r="W120" s="51"/>
      <c r="X120" s="6">
        <v>297</v>
      </c>
      <c r="Y120" s="6" t="s">
        <v>105</v>
      </c>
      <c r="Z120" s="7">
        <v>118664</v>
      </c>
      <c r="AA120" s="7">
        <v>176054111.773184</v>
      </c>
      <c r="AB120" s="7">
        <v>36193537.158175811</v>
      </c>
      <c r="AC120" s="53">
        <v>-3471663</v>
      </c>
      <c r="AE120" s="37">
        <v>172582448.773184</v>
      </c>
      <c r="AF120" s="134"/>
      <c r="AG120" s="136">
        <v>51671572.26243417</v>
      </c>
      <c r="AI120" s="67">
        <v>26118597.185500652</v>
      </c>
      <c r="AJ120" s="34">
        <v>0.13182194621219501</v>
      </c>
      <c r="AK120" s="61">
        <v>220.10548427071944</v>
      </c>
      <c r="AM120" s="6">
        <v>297</v>
      </c>
      <c r="AN120" s="6" t="s">
        <v>105</v>
      </c>
      <c r="AO120" s="7">
        <v>118664</v>
      </c>
      <c r="AP120" s="7">
        <v>225776184.3205969</v>
      </c>
      <c r="AQ120" s="7">
        <v>37317152.883475073</v>
      </c>
      <c r="AR120" s="53">
        <v>-3471663</v>
      </c>
      <c r="AT120" s="37">
        <f t="shared" si="19"/>
        <v>222304521.3205969</v>
      </c>
      <c r="AV120" s="67">
        <f t="shared" si="20"/>
        <v>24169097.470479369</v>
      </c>
      <c r="AW120" s="34">
        <f t="shared" si="21"/>
        <v>0.12198271768284322</v>
      </c>
      <c r="AX120" s="61">
        <f t="shared" si="22"/>
        <v>203.67674670059469</v>
      </c>
      <c r="AZ120" s="50">
        <v>3338899.2797359992</v>
      </c>
      <c r="BA120" s="51">
        <v>1327096.1819</v>
      </c>
      <c r="BB120" s="52">
        <f t="shared" si="23"/>
        <v>-2011803.0978359992</v>
      </c>
      <c r="BD120" s="70">
        <f t="shared" si="24"/>
        <v>220292718.22276092</v>
      </c>
      <c r="BE120" s="51"/>
      <c r="BF120" s="127">
        <v>11</v>
      </c>
      <c r="BG120" s="51"/>
      <c r="BH120" s="106" t="s">
        <v>105</v>
      </c>
      <c r="BI120" s="88">
        <v>118209</v>
      </c>
      <c r="BJ120" s="88">
        <v>201607086.85011753</v>
      </c>
      <c r="BK120" s="88">
        <v>35688752.264607638</v>
      </c>
      <c r="BL120" s="88">
        <v>-3471663</v>
      </c>
      <c r="BN120" s="97">
        <f t="shared" si="25"/>
        <v>198135423.85011753</v>
      </c>
      <c r="BP120" s="88">
        <v>-2011803.0978359992</v>
      </c>
      <c r="BR120" s="97">
        <f t="shared" si="26"/>
        <v>196123620.75228155</v>
      </c>
      <c r="BT120" s="110">
        <v>297</v>
      </c>
      <c r="BU120" s="53"/>
    </row>
    <row r="121" spans="1:73" x14ac:dyDescent="0.2">
      <c r="A121" s="6">
        <v>300</v>
      </c>
      <c r="B121" s="6" t="s">
        <v>106</v>
      </c>
      <c r="C121" s="7">
        <v>3572</v>
      </c>
      <c r="D121" s="7">
        <v>11168137.639189709</v>
      </c>
      <c r="E121" s="7">
        <v>3240593.4127073903</v>
      </c>
      <c r="F121" s="53">
        <v>691509</v>
      </c>
      <c r="H121" s="37">
        <f t="shared" si="15"/>
        <v>11859646.639189709</v>
      </c>
      <c r="I121" s="134"/>
      <c r="J121" s="61">
        <v>2093423.4309462872</v>
      </c>
      <c r="K121" s="136"/>
      <c r="L121" s="61">
        <f t="shared" si="27"/>
        <v>13953070.070135996</v>
      </c>
      <c r="N121" s="67">
        <f t="shared" si="28"/>
        <v>827847.49518483877</v>
      </c>
      <c r="O121" s="34">
        <f t="shared" si="16"/>
        <v>6.3073025273090999E-2</v>
      </c>
      <c r="P121" s="61">
        <f t="shared" si="17"/>
        <v>231.76021701703212</v>
      </c>
      <c r="R121" s="50">
        <v>24541.200000000001</v>
      </c>
      <c r="S121" s="51">
        <v>295994.14000000007</v>
      </c>
      <c r="T121" s="52">
        <f t="shared" si="18"/>
        <v>271452.94000000006</v>
      </c>
      <c r="V121" s="70">
        <f t="shared" si="29"/>
        <v>14224523.010135995</v>
      </c>
      <c r="W121" s="51"/>
      <c r="X121" s="6">
        <v>300</v>
      </c>
      <c r="Y121" s="6" t="s">
        <v>106</v>
      </c>
      <c r="Z121" s="7">
        <v>3572</v>
      </c>
      <c r="AA121" s="7">
        <v>11166717.880656343</v>
      </c>
      <c r="AB121" s="7">
        <v>3240288.5690144082</v>
      </c>
      <c r="AC121" s="53">
        <v>691509</v>
      </c>
      <c r="AE121" s="37">
        <v>11858226.880656343</v>
      </c>
      <c r="AF121" s="134"/>
      <c r="AG121" s="136">
        <v>2093423.4309462872</v>
      </c>
      <c r="AI121" s="67">
        <v>826427.73665147275</v>
      </c>
      <c r="AJ121" s="34">
        <v>6.2964855028719249E-2</v>
      </c>
      <c r="AK121" s="61">
        <v>231.36274822269675</v>
      </c>
      <c r="AM121" s="6">
        <v>300</v>
      </c>
      <c r="AN121" s="6" t="s">
        <v>106</v>
      </c>
      <c r="AO121" s="7">
        <v>3572</v>
      </c>
      <c r="AP121" s="7">
        <v>13218940.061906293</v>
      </c>
      <c r="AQ121" s="7">
        <v>3306101.4421735751</v>
      </c>
      <c r="AR121" s="53">
        <v>691509</v>
      </c>
      <c r="AT121" s="37">
        <f t="shared" si="19"/>
        <v>13910449.061906293</v>
      </c>
      <c r="AV121" s="67">
        <f t="shared" si="20"/>
        <v>785226.48695513606</v>
      </c>
      <c r="AW121" s="34">
        <f t="shared" si="21"/>
        <v>5.9825765427681379E-2</v>
      </c>
      <c r="AX121" s="61">
        <f t="shared" si="22"/>
        <v>219.82824382842554</v>
      </c>
      <c r="AZ121" s="50">
        <v>31746.817700000003</v>
      </c>
      <c r="BA121" s="51">
        <v>278527.174</v>
      </c>
      <c r="BB121" s="52">
        <f t="shared" si="23"/>
        <v>246780.35629999998</v>
      </c>
      <c r="BD121" s="70">
        <f t="shared" si="24"/>
        <v>14157229.418206293</v>
      </c>
      <c r="BE121" s="51"/>
      <c r="BF121" s="127">
        <v>14</v>
      </c>
      <c r="BG121" s="51"/>
      <c r="BH121" s="106" t="s">
        <v>106</v>
      </c>
      <c r="BI121" s="88">
        <v>3637</v>
      </c>
      <c r="BJ121" s="88">
        <v>12433713.574951157</v>
      </c>
      <c r="BK121" s="88">
        <v>3227742.4837082229</v>
      </c>
      <c r="BL121" s="88">
        <v>691509</v>
      </c>
      <c r="BN121" s="97">
        <f t="shared" si="25"/>
        <v>13125222.574951157</v>
      </c>
      <c r="BP121" s="88">
        <v>246780.35629999998</v>
      </c>
      <c r="BR121" s="97">
        <f t="shared" si="26"/>
        <v>13372002.931251157</v>
      </c>
      <c r="BT121" s="110">
        <v>300</v>
      </c>
      <c r="BU121" s="53"/>
    </row>
    <row r="122" spans="1:73" x14ac:dyDescent="0.2">
      <c r="A122" s="6">
        <v>301</v>
      </c>
      <c r="B122" s="6" t="s">
        <v>107</v>
      </c>
      <c r="C122" s="7">
        <v>20952</v>
      </c>
      <c r="D122" s="7">
        <v>55281551.553315312</v>
      </c>
      <c r="E122" s="7">
        <v>18000100.47069962</v>
      </c>
      <c r="F122" s="53">
        <v>-2690943</v>
      </c>
      <c r="H122" s="37">
        <f t="shared" si="15"/>
        <v>52590608.553315312</v>
      </c>
      <c r="I122" s="134"/>
      <c r="J122" s="61">
        <v>11784178.091550913</v>
      </c>
      <c r="K122" s="136"/>
      <c r="L122" s="61">
        <f t="shared" si="27"/>
        <v>64374786.644866228</v>
      </c>
      <c r="N122" s="67">
        <f t="shared" si="28"/>
        <v>5072541.8925873637</v>
      </c>
      <c r="O122" s="34">
        <f t="shared" si="16"/>
        <v>8.5537097520957436E-2</v>
      </c>
      <c r="P122" s="61">
        <f t="shared" si="17"/>
        <v>242.10299220061873</v>
      </c>
      <c r="R122" s="50">
        <v>154336.88</v>
      </c>
      <c r="S122" s="51">
        <v>571400.93999999994</v>
      </c>
      <c r="T122" s="52">
        <f t="shared" si="18"/>
        <v>417064.05999999994</v>
      </c>
      <c r="V122" s="70">
        <f t="shared" si="29"/>
        <v>64791850.70486623</v>
      </c>
      <c r="W122" s="51"/>
      <c r="X122" s="6">
        <v>301</v>
      </c>
      <c r="Y122" s="6" t="s">
        <v>107</v>
      </c>
      <c r="Z122" s="7">
        <v>20952</v>
      </c>
      <c r="AA122" s="7">
        <v>55331349.179028489</v>
      </c>
      <c r="AB122" s="7">
        <v>18056432.295149006</v>
      </c>
      <c r="AC122" s="53">
        <v>-2690943</v>
      </c>
      <c r="AE122" s="37">
        <v>52640406.179028489</v>
      </c>
      <c r="AF122" s="134"/>
      <c r="AG122" s="136">
        <v>11784178.091550913</v>
      </c>
      <c r="AI122" s="67">
        <v>5122339.5183005333</v>
      </c>
      <c r="AJ122" s="34">
        <v>8.637682333439313E-2</v>
      </c>
      <c r="AK122" s="61">
        <v>244.47974027780324</v>
      </c>
      <c r="AM122" s="6">
        <v>301</v>
      </c>
      <c r="AN122" s="6" t="s">
        <v>107</v>
      </c>
      <c r="AO122" s="7">
        <v>20952</v>
      </c>
      <c r="AP122" s="7">
        <v>66832703.940893769</v>
      </c>
      <c r="AQ122" s="7">
        <v>18393970.943281028</v>
      </c>
      <c r="AR122" s="53">
        <v>-2690943</v>
      </c>
      <c r="AT122" s="37">
        <f t="shared" si="19"/>
        <v>64141760.940893769</v>
      </c>
      <c r="AV122" s="67">
        <f t="shared" si="20"/>
        <v>4839516.1886149049</v>
      </c>
      <c r="AW122" s="34">
        <f t="shared" si="21"/>
        <v>8.1607639117723826E-2</v>
      </c>
      <c r="AX122" s="61">
        <f t="shared" si="22"/>
        <v>230.98110865859607</v>
      </c>
      <c r="AZ122" s="50">
        <v>143778.10328000001</v>
      </c>
      <c r="BA122" s="51">
        <v>573026.75939999998</v>
      </c>
      <c r="BB122" s="52">
        <f t="shared" si="23"/>
        <v>429248.65611999994</v>
      </c>
      <c r="BD122" s="70">
        <f t="shared" si="24"/>
        <v>64571009.597013772</v>
      </c>
      <c r="BE122" s="51"/>
      <c r="BF122" s="127">
        <v>14</v>
      </c>
      <c r="BG122" s="51"/>
      <c r="BH122" s="106" t="s">
        <v>107</v>
      </c>
      <c r="BI122" s="88">
        <v>21203</v>
      </c>
      <c r="BJ122" s="88">
        <v>61993187.752278864</v>
      </c>
      <c r="BK122" s="88">
        <v>17526489.7371572</v>
      </c>
      <c r="BL122" s="88">
        <v>-2690943</v>
      </c>
      <c r="BN122" s="97">
        <f t="shared" si="25"/>
        <v>59302244.752278864</v>
      </c>
      <c r="BP122" s="88">
        <v>429248.65611999994</v>
      </c>
      <c r="BR122" s="97">
        <f t="shared" si="26"/>
        <v>59731493.408398867</v>
      </c>
      <c r="BT122" s="110">
        <v>301</v>
      </c>
      <c r="BU122" s="53"/>
    </row>
    <row r="123" spans="1:73" x14ac:dyDescent="0.2">
      <c r="A123" s="6">
        <v>304</v>
      </c>
      <c r="B123" s="6" t="s">
        <v>108</v>
      </c>
      <c r="C123" s="6">
        <v>926</v>
      </c>
      <c r="D123" s="7">
        <v>1903663.3104911824</v>
      </c>
      <c r="E123" s="7">
        <v>232149.02817820365</v>
      </c>
      <c r="F123" s="53">
        <v>-181514</v>
      </c>
      <c r="H123" s="37">
        <f t="shared" si="15"/>
        <v>1722149.3104911824</v>
      </c>
      <c r="I123" s="134"/>
      <c r="J123" s="61">
        <v>495892.90410294599</v>
      </c>
      <c r="K123" s="136"/>
      <c r="L123" s="61">
        <f t="shared" si="27"/>
        <v>2218042.2145941285</v>
      </c>
      <c r="N123" s="67">
        <f t="shared" si="28"/>
        <v>142874.66807844117</v>
      </c>
      <c r="O123" s="34">
        <f t="shared" si="16"/>
        <v>6.8849702434068544E-2</v>
      </c>
      <c r="P123" s="61">
        <f t="shared" si="17"/>
        <v>154.2922981408652</v>
      </c>
      <c r="R123" s="50">
        <v>185422.40000000002</v>
      </c>
      <c r="S123" s="51">
        <v>0</v>
      </c>
      <c r="T123" s="52">
        <f t="shared" si="18"/>
        <v>-185422.40000000002</v>
      </c>
      <c r="V123" s="70">
        <f t="shared" si="29"/>
        <v>2032619.8145941286</v>
      </c>
      <c r="W123" s="51"/>
      <c r="X123" s="6">
        <v>304</v>
      </c>
      <c r="Y123" s="6" t="s">
        <v>108</v>
      </c>
      <c r="Z123" s="6">
        <v>926</v>
      </c>
      <c r="AA123" s="7">
        <v>1901243.0405189018</v>
      </c>
      <c r="AB123" s="7">
        <v>230018.6075202912</v>
      </c>
      <c r="AC123" s="53">
        <v>-181514</v>
      </c>
      <c r="AE123" s="37">
        <v>1719729.0405189018</v>
      </c>
      <c r="AF123" s="134"/>
      <c r="AG123" s="136">
        <v>495892.90410294599</v>
      </c>
      <c r="AI123" s="67">
        <v>140454.39810616057</v>
      </c>
      <c r="AJ123" s="34">
        <v>6.7683401440038274E-2</v>
      </c>
      <c r="AK123" s="61">
        <v>151.6786156654002</v>
      </c>
      <c r="AM123" s="6">
        <v>304</v>
      </c>
      <c r="AN123" s="6" t="s">
        <v>108</v>
      </c>
      <c r="AO123" s="6">
        <v>926</v>
      </c>
      <c r="AP123" s="7">
        <v>2431594.7081645364</v>
      </c>
      <c r="AQ123" s="7">
        <v>292384.39406803163</v>
      </c>
      <c r="AR123" s="53">
        <v>-167642</v>
      </c>
      <c r="AT123" s="37">
        <f t="shared" si="19"/>
        <v>2263952.7081645364</v>
      </c>
      <c r="AV123" s="67">
        <f t="shared" si="20"/>
        <v>188785.16164884903</v>
      </c>
      <c r="AW123" s="34">
        <f t="shared" si="21"/>
        <v>9.0973455114903359E-2</v>
      </c>
      <c r="AX123" s="61">
        <f t="shared" si="22"/>
        <v>203.87166484756915</v>
      </c>
      <c r="AZ123" s="50">
        <v>105602.72</v>
      </c>
      <c r="BA123" s="51">
        <v>0</v>
      </c>
      <c r="BB123" s="52">
        <f t="shared" si="23"/>
        <v>-105602.72</v>
      </c>
      <c r="BD123" s="70">
        <f t="shared" si="24"/>
        <v>2158349.9881645362</v>
      </c>
      <c r="BE123" s="51"/>
      <c r="BF123" s="127">
        <v>2</v>
      </c>
      <c r="BG123" s="51"/>
      <c r="BH123" s="106" t="s">
        <v>108</v>
      </c>
      <c r="BI123" s="88">
        <v>923</v>
      </c>
      <c r="BJ123" s="88">
        <v>2256681.5465156874</v>
      </c>
      <c r="BK123" s="88">
        <v>310373.38071402366</v>
      </c>
      <c r="BL123" s="88">
        <v>-181514</v>
      </c>
      <c r="BN123" s="97">
        <f t="shared" si="25"/>
        <v>2075167.5465156874</v>
      </c>
      <c r="BP123" s="88">
        <v>-105602.72</v>
      </c>
      <c r="BR123" s="97">
        <f t="shared" si="26"/>
        <v>1969564.8265156874</v>
      </c>
      <c r="BT123" s="110">
        <v>304</v>
      </c>
      <c r="BU123" s="53"/>
    </row>
    <row r="124" spans="1:73" x14ac:dyDescent="0.2">
      <c r="A124" s="6">
        <v>305</v>
      </c>
      <c r="B124" s="6" t="s">
        <v>109</v>
      </c>
      <c r="C124" s="7">
        <v>15207</v>
      </c>
      <c r="D124" s="7">
        <v>42461691.708670259</v>
      </c>
      <c r="E124" s="7">
        <v>10771381.173310017</v>
      </c>
      <c r="F124" s="53">
        <v>-1388863</v>
      </c>
      <c r="H124" s="37">
        <f t="shared" si="15"/>
        <v>41072828.708670259</v>
      </c>
      <c r="I124" s="134"/>
      <c r="J124" s="61">
        <v>7777905.0153890522</v>
      </c>
      <c r="K124" s="136"/>
      <c r="L124" s="61">
        <f t="shared" si="27"/>
        <v>48850733.724059314</v>
      </c>
      <c r="N124" s="67">
        <f t="shared" si="28"/>
        <v>3810639.9465893432</v>
      </c>
      <c r="O124" s="34">
        <f t="shared" si="16"/>
        <v>8.4605506494205118E-2</v>
      </c>
      <c r="P124" s="61">
        <f t="shared" si="17"/>
        <v>250.58459568549637</v>
      </c>
      <c r="R124" s="50">
        <v>161726.508</v>
      </c>
      <c r="S124" s="51">
        <v>109072</v>
      </c>
      <c r="T124" s="52">
        <f t="shared" si="18"/>
        <v>-52654.508000000002</v>
      </c>
      <c r="V124" s="70">
        <f t="shared" si="29"/>
        <v>48798079.216059312</v>
      </c>
      <c r="W124" s="51"/>
      <c r="X124" s="6">
        <v>305</v>
      </c>
      <c r="Y124" s="6" t="s">
        <v>109</v>
      </c>
      <c r="Z124" s="7">
        <v>15207</v>
      </c>
      <c r="AA124" s="7">
        <v>42453129.357731238</v>
      </c>
      <c r="AB124" s="7">
        <v>10767600.645114936</v>
      </c>
      <c r="AC124" s="53">
        <v>-1388863</v>
      </c>
      <c r="AE124" s="37">
        <v>41064266.357731238</v>
      </c>
      <c r="AF124" s="134"/>
      <c r="AG124" s="136">
        <v>7777905.0153890522</v>
      </c>
      <c r="AI124" s="67">
        <v>3802077.5956503227</v>
      </c>
      <c r="AJ124" s="34">
        <v>8.4415401407361285E-2</v>
      </c>
      <c r="AK124" s="61">
        <v>250.02154242456254</v>
      </c>
      <c r="AM124" s="6">
        <v>305</v>
      </c>
      <c r="AN124" s="6" t="s">
        <v>109</v>
      </c>
      <c r="AO124" s="7">
        <v>15207</v>
      </c>
      <c r="AP124" s="7">
        <v>49828071.152788401</v>
      </c>
      <c r="AQ124" s="7">
        <v>10793180.169985875</v>
      </c>
      <c r="AR124" s="53">
        <v>-1388863</v>
      </c>
      <c r="AT124" s="37">
        <f t="shared" si="19"/>
        <v>48439208.152788401</v>
      </c>
      <c r="AV124" s="67">
        <f t="shared" si="20"/>
        <v>3399114.3753184304</v>
      </c>
      <c r="AW124" s="34">
        <f t="shared" si="21"/>
        <v>7.5468634504014753E-2</v>
      </c>
      <c r="AX124" s="61">
        <f t="shared" si="22"/>
        <v>223.52300751748737</v>
      </c>
      <c r="AZ124" s="50">
        <v>111635.27538000001</v>
      </c>
      <c r="BA124" s="51">
        <v>103028.65370000001</v>
      </c>
      <c r="BB124" s="52">
        <f t="shared" si="23"/>
        <v>-8606.6216799999966</v>
      </c>
      <c r="BD124" s="70">
        <f t="shared" si="24"/>
        <v>48430601.531108402</v>
      </c>
      <c r="BE124" s="51"/>
      <c r="BF124" s="127">
        <v>17</v>
      </c>
      <c r="BG124" s="51"/>
      <c r="BH124" s="106" t="s">
        <v>109</v>
      </c>
      <c r="BI124" s="88">
        <v>15386</v>
      </c>
      <c r="BJ124" s="88">
        <v>46428956.77746997</v>
      </c>
      <c r="BK124" s="88">
        <v>10633822.194996601</v>
      </c>
      <c r="BL124" s="88">
        <v>-1388863</v>
      </c>
      <c r="BN124" s="97">
        <f t="shared" si="25"/>
        <v>45040093.77746997</v>
      </c>
      <c r="BP124" s="88">
        <v>-8606.6216799999966</v>
      </c>
      <c r="BR124" s="97">
        <f t="shared" si="26"/>
        <v>45031487.155789971</v>
      </c>
      <c r="BT124" s="110">
        <v>305</v>
      </c>
      <c r="BU124" s="53"/>
    </row>
    <row r="125" spans="1:73" x14ac:dyDescent="0.2">
      <c r="A125" s="6">
        <v>309</v>
      </c>
      <c r="B125" s="6" t="s">
        <v>110</v>
      </c>
      <c r="C125" s="7">
        <v>6803</v>
      </c>
      <c r="D125" s="7">
        <v>19191069.077608086</v>
      </c>
      <c r="E125" s="7">
        <v>6616033.9749342725</v>
      </c>
      <c r="F125" s="53">
        <v>-630485</v>
      </c>
      <c r="H125" s="37">
        <f t="shared" si="15"/>
        <v>18560584.077608086</v>
      </c>
      <c r="I125" s="134"/>
      <c r="J125" s="61">
        <v>3494586.2376915701</v>
      </c>
      <c r="K125" s="136"/>
      <c r="L125" s="61">
        <f t="shared" si="27"/>
        <v>22055170.315299656</v>
      </c>
      <c r="N125" s="67">
        <f t="shared" si="28"/>
        <v>1663116.8460558057</v>
      </c>
      <c r="O125" s="34">
        <f t="shared" si="16"/>
        <v>8.1557105004858299E-2</v>
      </c>
      <c r="P125" s="61">
        <f t="shared" si="17"/>
        <v>244.46815317592322</v>
      </c>
      <c r="R125" s="50">
        <v>140143.88599999997</v>
      </c>
      <c r="S125" s="51">
        <v>111935.14000000001</v>
      </c>
      <c r="T125" s="52">
        <f t="shared" si="18"/>
        <v>-28208.745999999956</v>
      </c>
      <c r="V125" s="70">
        <f t="shared" si="29"/>
        <v>22026961.569299657</v>
      </c>
      <c r="W125" s="51"/>
      <c r="X125" s="6">
        <v>309</v>
      </c>
      <c r="Y125" s="6" t="s">
        <v>110</v>
      </c>
      <c r="Z125" s="7">
        <v>6803</v>
      </c>
      <c r="AA125" s="7">
        <v>19189876.748582274</v>
      </c>
      <c r="AB125" s="7">
        <v>6616969.268879896</v>
      </c>
      <c r="AC125" s="53">
        <v>-630485</v>
      </c>
      <c r="AE125" s="37">
        <v>18559391.748582274</v>
      </c>
      <c r="AF125" s="134"/>
      <c r="AG125" s="136">
        <v>3494586.2376915701</v>
      </c>
      <c r="AI125" s="67">
        <v>1661924.5170299932</v>
      </c>
      <c r="AJ125" s="34">
        <v>8.1498634727325395E-2</v>
      </c>
      <c r="AK125" s="61">
        <v>244.29288799500122</v>
      </c>
      <c r="AM125" s="6">
        <v>309</v>
      </c>
      <c r="AN125" s="6" t="s">
        <v>110</v>
      </c>
      <c r="AO125" s="7">
        <v>6803</v>
      </c>
      <c r="AP125" s="7">
        <v>22400724.287414193</v>
      </c>
      <c r="AQ125" s="7">
        <v>6517208.0765435388</v>
      </c>
      <c r="AR125" s="53">
        <v>-630485</v>
      </c>
      <c r="AT125" s="37">
        <f t="shared" si="19"/>
        <v>21770239.287414193</v>
      </c>
      <c r="AV125" s="67">
        <f t="shared" si="20"/>
        <v>1378185.8181703426</v>
      </c>
      <c r="AW125" s="34">
        <f t="shared" si="21"/>
        <v>6.7584454907838501E-2</v>
      </c>
      <c r="AX125" s="61">
        <f t="shared" si="22"/>
        <v>202.58500928565965</v>
      </c>
      <c r="AZ125" s="50">
        <v>117601.82905999999</v>
      </c>
      <c r="BA125" s="51">
        <v>91214.349400000006</v>
      </c>
      <c r="BB125" s="52">
        <f t="shared" si="23"/>
        <v>-26387.479659999983</v>
      </c>
      <c r="BD125" s="70">
        <f t="shared" si="24"/>
        <v>21743851.807754193</v>
      </c>
      <c r="BE125" s="51"/>
      <c r="BF125" s="127">
        <v>12</v>
      </c>
      <c r="BG125" s="51"/>
      <c r="BH125" s="106" t="s">
        <v>110</v>
      </c>
      <c r="BI125" s="88">
        <v>7003</v>
      </c>
      <c r="BJ125" s="88">
        <v>21022538.469243851</v>
      </c>
      <c r="BK125" s="88">
        <v>6236458.5238500601</v>
      </c>
      <c r="BL125" s="88">
        <v>-630485</v>
      </c>
      <c r="BN125" s="97">
        <f t="shared" si="25"/>
        <v>20392053.469243851</v>
      </c>
      <c r="BP125" s="88">
        <v>-26387.479659999983</v>
      </c>
      <c r="BR125" s="97">
        <f t="shared" si="26"/>
        <v>20365665.98958385</v>
      </c>
      <c r="BT125" s="110">
        <v>309</v>
      </c>
      <c r="BU125" s="53"/>
    </row>
    <row r="126" spans="1:73" x14ac:dyDescent="0.2">
      <c r="A126" s="6">
        <v>312</v>
      </c>
      <c r="B126" s="6" t="s">
        <v>111</v>
      </c>
      <c r="C126" s="7">
        <v>1343</v>
      </c>
      <c r="D126" s="7">
        <v>4079807.3594869417</v>
      </c>
      <c r="E126" s="7">
        <v>1149380.1967656626</v>
      </c>
      <c r="F126" s="53">
        <v>-334614</v>
      </c>
      <c r="H126" s="37">
        <f t="shared" si="15"/>
        <v>3745193.3594869417</v>
      </c>
      <c r="I126" s="134"/>
      <c r="J126" s="61">
        <v>800624.08042696898</v>
      </c>
      <c r="K126" s="136"/>
      <c r="L126" s="61">
        <f t="shared" si="27"/>
        <v>4545817.4399139108</v>
      </c>
      <c r="N126" s="67">
        <f t="shared" si="28"/>
        <v>470707.90374695417</v>
      </c>
      <c r="O126" s="34">
        <f t="shared" si="16"/>
        <v>0.11550803716302102</v>
      </c>
      <c r="P126" s="61">
        <f t="shared" si="17"/>
        <v>350.48987620770976</v>
      </c>
      <c r="R126" s="50">
        <v>6817</v>
      </c>
      <c r="S126" s="51">
        <v>77918.31</v>
      </c>
      <c r="T126" s="52">
        <f t="shared" si="18"/>
        <v>71101.31</v>
      </c>
      <c r="V126" s="70">
        <f t="shared" si="29"/>
        <v>4616918.7499139104</v>
      </c>
      <c r="W126" s="51"/>
      <c r="X126" s="6">
        <v>312</v>
      </c>
      <c r="Y126" s="6" t="s">
        <v>111</v>
      </c>
      <c r="Z126" s="7">
        <v>1343</v>
      </c>
      <c r="AA126" s="7">
        <v>4076628.1516715726</v>
      </c>
      <c r="AB126" s="7">
        <v>1146623.7529105039</v>
      </c>
      <c r="AC126" s="53">
        <v>-334614</v>
      </c>
      <c r="AE126" s="37">
        <v>3742014.1516715726</v>
      </c>
      <c r="AF126" s="134"/>
      <c r="AG126" s="136">
        <v>800624.08042696898</v>
      </c>
      <c r="AI126" s="67">
        <v>467528.69593158457</v>
      </c>
      <c r="AJ126" s="34">
        <v>0.11472788443653506</v>
      </c>
      <c r="AK126" s="61">
        <v>348.12263286045015</v>
      </c>
      <c r="AM126" s="6">
        <v>312</v>
      </c>
      <c r="AN126" s="6" t="s">
        <v>111</v>
      </c>
      <c r="AO126" s="7">
        <v>1343</v>
      </c>
      <c r="AP126" s="7">
        <v>4789324.6567139756</v>
      </c>
      <c r="AQ126" s="7">
        <v>1103532.7456010578</v>
      </c>
      <c r="AR126" s="53">
        <v>-334614</v>
      </c>
      <c r="AT126" s="37">
        <f t="shared" si="19"/>
        <v>4454710.6567139756</v>
      </c>
      <c r="AV126" s="67">
        <f t="shared" si="20"/>
        <v>379601.12054701895</v>
      </c>
      <c r="AW126" s="34">
        <f t="shared" si="21"/>
        <v>9.3151145307390021E-2</v>
      </c>
      <c r="AX126" s="61">
        <f t="shared" si="22"/>
        <v>282.65161619286596</v>
      </c>
      <c r="AZ126" s="50">
        <v>6600.17</v>
      </c>
      <c r="BA126" s="51">
        <v>30426.7837</v>
      </c>
      <c r="BB126" s="52">
        <f t="shared" si="23"/>
        <v>23826.613700000002</v>
      </c>
      <c r="BD126" s="70">
        <f t="shared" si="24"/>
        <v>4478537.2704139752</v>
      </c>
      <c r="BE126" s="51"/>
      <c r="BF126" s="127">
        <v>13</v>
      </c>
      <c r="BG126" s="51"/>
      <c r="BH126" s="106" t="s">
        <v>111</v>
      </c>
      <c r="BI126" s="88">
        <v>1352</v>
      </c>
      <c r="BJ126" s="88">
        <v>4409723.5361669566</v>
      </c>
      <c r="BK126" s="88">
        <v>1132489.1537626011</v>
      </c>
      <c r="BL126" s="88">
        <v>-334614</v>
      </c>
      <c r="BN126" s="97">
        <f t="shared" si="25"/>
        <v>4075109.5361669566</v>
      </c>
      <c r="BP126" s="88">
        <v>23826.613700000002</v>
      </c>
      <c r="BR126" s="97">
        <f t="shared" si="26"/>
        <v>4098936.1498669568</v>
      </c>
      <c r="BT126" s="110">
        <v>312</v>
      </c>
      <c r="BU126" s="53"/>
    </row>
    <row r="127" spans="1:73" x14ac:dyDescent="0.2">
      <c r="A127" s="6">
        <v>316</v>
      </c>
      <c r="B127" s="6" t="s">
        <v>112</v>
      </c>
      <c r="C127" s="7">
        <v>4451</v>
      </c>
      <c r="D127" s="7">
        <v>7600493.4364675563</v>
      </c>
      <c r="E127" s="7">
        <v>2846375.6514934218</v>
      </c>
      <c r="F127" s="53">
        <v>-1050124</v>
      </c>
      <c r="H127" s="37">
        <f t="shared" si="15"/>
        <v>6550369.4364675563</v>
      </c>
      <c r="I127" s="134"/>
      <c r="J127" s="61">
        <v>2231675.5257046716</v>
      </c>
      <c r="K127" s="136"/>
      <c r="L127" s="61">
        <f t="shared" si="27"/>
        <v>8782044.9621722288</v>
      </c>
      <c r="N127" s="67">
        <f t="shared" si="28"/>
        <v>995857.71364414319</v>
      </c>
      <c r="O127" s="34">
        <f t="shared" si="16"/>
        <v>0.12790056055130217</v>
      </c>
      <c r="P127" s="61">
        <f t="shared" si="17"/>
        <v>223.73797206114205</v>
      </c>
      <c r="R127" s="50">
        <v>249556.736</v>
      </c>
      <c r="S127" s="51">
        <v>107776.77</v>
      </c>
      <c r="T127" s="52">
        <f t="shared" si="18"/>
        <v>-141779.96600000001</v>
      </c>
      <c r="V127" s="70">
        <f t="shared" si="29"/>
        <v>8640264.9961722288</v>
      </c>
      <c r="W127" s="51"/>
      <c r="X127" s="6">
        <v>316</v>
      </c>
      <c r="Y127" s="6" t="s">
        <v>112</v>
      </c>
      <c r="Z127" s="7">
        <v>4451</v>
      </c>
      <c r="AA127" s="7">
        <v>7590829.4437010996</v>
      </c>
      <c r="AB127" s="7">
        <v>2838100.9109197077</v>
      </c>
      <c r="AC127" s="53">
        <v>-1050124</v>
      </c>
      <c r="AE127" s="37">
        <v>6540705.4437010996</v>
      </c>
      <c r="AF127" s="134"/>
      <c r="AG127" s="136">
        <v>2231675.5257046716</v>
      </c>
      <c r="AI127" s="67">
        <v>986193.72087768465</v>
      </c>
      <c r="AJ127" s="34">
        <v>0.12665938917203878</v>
      </c>
      <c r="AK127" s="61">
        <v>221.56677620258023</v>
      </c>
      <c r="AM127" s="6">
        <v>316</v>
      </c>
      <c r="AN127" s="6" t="s">
        <v>112</v>
      </c>
      <c r="AO127" s="7">
        <v>4451</v>
      </c>
      <c r="AP127" s="7">
        <v>9716503.3821691684</v>
      </c>
      <c r="AQ127" s="7">
        <v>2843963.6716037625</v>
      </c>
      <c r="AR127" s="53">
        <v>-1050124</v>
      </c>
      <c r="AT127" s="37">
        <f t="shared" si="19"/>
        <v>8666379.3821691684</v>
      </c>
      <c r="AV127" s="67">
        <f t="shared" si="20"/>
        <v>880192.13364108279</v>
      </c>
      <c r="AW127" s="34">
        <f t="shared" si="21"/>
        <v>0.11304533342779238</v>
      </c>
      <c r="AX127" s="61">
        <f t="shared" si="22"/>
        <v>197.75154653809994</v>
      </c>
      <c r="AZ127" s="50">
        <v>265828.44692000007</v>
      </c>
      <c r="BA127" s="51">
        <v>68707.769700000004</v>
      </c>
      <c r="BB127" s="52">
        <f t="shared" si="23"/>
        <v>-197120.67722000007</v>
      </c>
      <c r="BD127" s="70">
        <f t="shared" si="24"/>
        <v>8469258.7049491685</v>
      </c>
      <c r="BE127" s="51"/>
      <c r="BF127" s="127">
        <v>7</v>
      </c>
      <c r="BG127" s="51"/>
      <c r="BH127" s="106" t="s">
        <v>112</v>
      </c>
      <c r="BI127" s="88">
        <v>4508</v>
      </c>
      <c r="BJ127" s="88">
        <v>8836311.2485280856</v>
      </c>
      <c r="BK127" s="88">
        <v>2582984.8793556634</v>
      </c>
      <c r="BL127" s="88">
        <v>-1050124</v>
      </c>
      <c r="BN127" s="97">
        <f t="shared" si="25"/>
        <v>7786187.2485280856</v>
      </c>
      <c r="BP127" s="88">
        <v>-197120.67722000007</v>
      </c>
      <c r="BR127" s="97">
        <f t="shared" si="26"/>
        <v>7589066.5713080857</v>
      </c>
      <c r="BT127" s="110">
        <v>316</v>
      </c>
      <c r="BU127" s="53"/>
    </row>
    <row r="128" spans="1:73" x14ac:dyDescent="0.2">
      <c r="A128" s="6">
        <v>317</v>
      </c>
      <c r="B128" s="6" t="s">
        <v>113</v>
      </c>
      <c r="C128" s="7">
        <v>2613</v>
      </c>
      <c r="D128" s="7">
        <v>10025186.244750194</v>
      </c>
      <c r="E128" s="7">
        <v>2962143.6066665007</v>
      </c>
      <c r="F128" s="53">
        <v>14739</v>
      </c>
      <c r="H128" s="37">
        <f t="shared" si="15"/>
        <v>10039925.244750194</v>
      </c>
      <c r="I128" s="134"/>
      <c r="J128" s="61">
        <v>1626005.5522716113</v>
      </c>
      <c r="K128" s="136"/>
      <c r="L128" s="61">
        <f t="shared" si="27"/>
        <v>11665930.797021806</v>
      </c>
      <c r="N128" s="67">
        <f t="shared" si="28"/>
        <v>771550.67364622094</v>
      </c>
      <c r="O128" s="34">
        <f t="shared" si="16"/>
        <v>7.0820979707761356E-2</v>
      </c>
      <c r="P128" s="61">
        <f t="shared" si="17"/>
        <v>295.27388964646804</v>
      </c>
      <c r="R128" s="50">
        <v>42265.4</v>
      </c>
      <c r="S128" s="51">
        <v>53172.600000000006</v>
      </c>
      <c r="T128" s="52">
        <f t="shared" si="18"/>
        <v>10907.200000000004</v>
      </c>
      <c r="V128" s="70">
        <f t="shared" si="29"/>
        <v>11676837.997021805</v>
      </c>
      <c r="W128" s="51"/>
      <c r="X128" s="6">
        <v>317</v>
      </c>
      <c r="Y128" s="6" t="s">
        <v>113</v>
      </c>
      <c r="Z128" s="7">
        <v>2613</v>
      </c>
      <c r="AA128" s="7">
        <v>10022243.472635426</v>
      </c>
      <c r="AB128" s="7">
        <v>2960022.4087051442</v>
      </c>
      <c r="AC128" s="53">
        <v>14739</v>
      </c>
      <c r="AE128" s="37">
        <v>10036982.472635426</v>
      </c>
      <c r="AF128" s="134"/>
      <c r="AG128" s="136">
        <v>1626005.5522716113</v>
      </c>
      <c r="AI128" s="67">
        <v>768607.90153145231</v>
      </c>
      <c r="AJ128" s="34">
        <v>7.0550861345684515E-2</v>
      </c>
      <c r="AK128" s="61">
        <v>294.14768523974448</v>
      </c>
      <c r="AM128" s="6">
        <v>317</v>
      </c>
      <c r="AN128" s="6" t="s">
        <v>113</v>
      </c>
      <c r="AO128" s="7">
        <v>2613</v>
      </c>
      <c r="AP128" s="7">
        <v>11659609.096837441</v>
      </c>
      <c r="AQ128" s="7">
        <v>3064098.7272762605</v>
      </c>
      <c r="AR128" s="53">
        <v>14739</v>
      </c>
      <c r="AT128" s="37">
        <f t="shared" si="19"/>
        <v>11674348.096837441</v>
      </c>
      <c r="AV128" s="67">
        <f t="shared" si="20"/>
        <v>779967.9734618552</v>
      </c>
      <c r="AW128" s="34">
        <f t="shared" si="21"/>
        <v>7.159360740390476E-2</v>
      </c>
      <c r="AX128" s="61">
        <f t="shared" si="22"/>
        <v>298.49520607036175</v>
      </c>
      <c r="AZ128" s="50">
        <v>47521.224000000002</v>
      </c>
      <c r="BA128" s="51">
        <v>85868.2117</v>
      </c>
      <c r="BB128" s="52">
        <f t="shared" si="23"/>
        <v>38346.987699999998</v>
      </c>
      <c r="BD128" s="70">
        <f t="shared" si="24"/>
        <v>11712695.084537441</v>
      </c>
      <c r="BE128" s="51"/>
      <c r="BF128" s="127">
        <v>17</v>
      </c>
      <c r="BG128" s="51"/>
      <c r="BH128" s="106" t="s">
        <v>113</v>
      </c>
      <c r="BI128" s="88">
        <v>2611</v>
      </c>
      <c r="BJ128" s="88">
        <v>10879641.123375585</v>
      </c>
      <c r="BK128" s="88">
        <v>3034102.5482206345</v>
      </c>
      <c r="BL128" s="88">
        <v>14739</v>
      </c>
      <c r="BN128" s="97">
        <f t="shared" si="25"/>
        <v>10894380.123375585</v>
      </c>
      <c r="BP128" s="88">
        <v>38346.987699999998</v>
      </c>
      <c r="BR128" s="97">
        <f t="shared" si="26"/>
        <v>10932727.111075586</v>
      </c>
      <c r="BT128" s="110">
        <v>317</v>
      </c>
      <c r="BU128" s="53"/>
    </row>
    <row r="129" spans="1:73" x14ac:dyDescent="0.2">
      <c r="A129" s="6">
        <v>320</v>
      </c>
      <c r="B129" s="6" t="s">
        <v>114</v>
      </c>
      <c r="C129" s="7">
        <v>7370</v>
      </c>
      <c r="D129" s="7">
        <v>23568166.752522781</v>
      </c>
      <c r="E129" s="7">
        <v>4534216.7624584418</v>
      </c>
      <c r="F129" s="53">
        <v>-368070</v>
      </c>
      <c r="H129" s="37">
        <f t="shared" si="15"/>
        <v>23200096.752522781</v>
      </c>
      <c r="I129" s="134"/>
      <c r="J129" s="61">
        <v>3737913.0991758564</v>
      </c>
      <c r="K129" s="136"/>
      <c r="L129" s="61">
        <f t="shared" si="27"/>
        <v>26938009.851698637</v>
      </c>
      <c r="N129" s="67">
        <f t="shared" si="28"/>
        <v>2038929.1909668334</v>
      </c>
      <c r="O129" s="34">
        <f t="shared" si="16"/>
        <v>8.188772986234856E-2</v>
      </c>
      <c r="P129" s="61">
        <f t="shared" si="17"/>
        <v>276.65253608776572</v>
      </c>
      <c r="R129" s="50">
        <v>178264.55000000002</v>
      </c>
      <c r="S129" s="51">
        <v>43696.97</v>
      </c>
      <c r="T129" s="52">
        <f t="shared" si="18"/>
        <v>-134567.58000000002</v>
      </c>
      <c r="V129" s="70">
        <f t="shared" si="29"/>
        <v>26803442.271698639</v>
      </c>
      <c r="W129" s="51"/>
      <c r="X129" s="6">
        <v>320</v>
      </c>
      <c r="Y129" s="6" t="s">
        <v>114</v>
      </c>
      <c r="Z129" s="7">
        <v>7370</v>
      </c>
      <c r="AA129" s="7">
        <v>23570779.502822962</v>
      </c>
      <c r="AB129" s="7">
        <v>4539169.5680772392</v>
      </c>
      <c r="AC129" s="53">
        <v>-368070</v>
      </c>
      <c r="AE129" s="37">
        <v>23202709.502822962</v>
      </c>
      <c r="AF129" s="134"/>
      <c r="AG129" s="136">
        <v>3737913.0991758564</v>
      </c>
      <c r="AI129" s="67">
        <v>2041541.9412670135</v>
      </c>
      <c r="AJ129" s="34">
        <v>8.199266346755997E-2</v>
      </c>
      <c r="AK129" s="61">
        <v>277.00704766173862</v>
      </c>
      <c r="AM129" s="6">
        <v>320</v>
      </c>
      <c r="AN129" s="6" t="s">
        <v>114</v>
      </c>
      <c r="AO129" s="7">
        <v>7370</v>
      </c>
      <c r="AP129" s="7">
        <v>26888100.743228372</v>
      </c>
      <c r="AQ129" s="7">
        <v>4320323.5870318292</v>
      </c>
      <c r="AR129" s="53">
        <v>-368070</v>
      </c>
      <c r="AT129" s="37">
        <f t="shared" si="19"/>
        <v>26520030.743228372</v>
      </c>
      <c r="AV129" s="67">
        <f t="shared" si="20"/>
        <v>1620950.0824965686</v>
      </c>
      <c r="AW129" s="34">
        <f t="shared" si="21"/>
        <v>6.5100800490716898E-2</v>
      </c>
      <c r="AX129" s="61">
        <f t="shared" si="22"/>
        <v>219.93895284892383</v>
      </c>
      <c r="AZ129" s="50">
        <v>186877.21338000003</v>
      </c>
      <c r="BA129" s="51">
        <v>34386.885699999999</v>
      </c>
      <c r="BB129" s="52">
        <f t="shared" si="23"/>
        <v>-152490.32768000005</v>
      </c>
      <c r="BD129" s="70">
        <f t="shared" si="24"/>
        <v>26367540.415548373</v>
      </c>
      <c r="BE129" s="51"/>
      <c r="BF129" s="127">
        <v>19</v>
      </c>
      <c r="BG129" s="51"/>
      <c r="BH129" s="106" t="s">
        <v>114</v>
      </c>
      <c r="BI129" s="88">
        <v>7534</v>
      </c>
      <c r="BJ129" s="88">
        <v>25267150.660731804</v>
      </c>
      <c r="BK129" s="88">
        <v>4066386.5895826821</v>
      </c>
      <c r="BL129" s="88">
        <v>-368070</v>
      </c>
      <c r="BN129" s="97">
        <f t="shared" si="25"/>
        <v>24899080.660731804</v>
      </c>
      <c r="BP129" s="88">
        <v>-152490.32768000005</v>
      </c>
      <c r="BR129" s="97">
        <f t="shared" si="26"/>
        <v>24746590.333051804</v>
      </c>
      <c r="BT129" s="110">
        <v>320</v>
      </c>
      <c r="BU129" s="53"/>
    </row>
    <row r="130" spans="1:73" x14ac:dyDescent="0.2">
      <c r="A130" s="6">
        <v>322</v>
      </c>
      <c r="B130" s="6" t="s">
        <v>115</v>
      </c>
      <c r="C130" s="7">
        <v>6724</v>
      </c>
      <c r="D130" s="7">
        <v>19755679.092720006</v>
      </c>
      <c r="E130" s="7">
        <v>5005339.3605612991</v>
      </c>
      <c r="F130" s="53">
        <v>-332426</v>
      </c>
      <c r="H130" s="37">
        <f t="shared" si="15"/>
        <v>19423253.092720006</v>
      </c>
      <c r="I130" s="134"/>
      <c r="J130" s="61">
        <v>3449503.5881407014</v>
      </c>
      <c r="K130" s="136"/>
      <c r="L130" s="61">
        <f t="shared" si="27"/>
        <v>22872756.680860706</v>
      </c>
      <c r="N130" s="67">
        <f t="shared" si="28"/>
        <v>1565653.9687798172</v>
      </c>
      <c r="O130" s="34">
        <f t="shared" si="16"/>
        <v>7.3480378347831818E-2</v>
      </c>
      <c r="P130" s="61">
        <f t="shared" si="17"/>
        <v>232.84562295952071</v>
      </c>
      <c r="R130" s="50">
        <v>99596.37</v>
      </c>
      <c r="S130" s="51">
        <v>171856.57</v>
      </c>
      <c r="T130" s="52">
        <f t="shared" si="18"/>
        <v>72260.200000000012</v>
      </c>
      <c r="V130" s="70">
        <f t="shared" si="29"/>
        <v>22945016.880860705</v>
      </c>
      <c r="W130" s="51"/>
      <c r="X130" s="6">
        <v>322</v>
      </c>
      <c r="Y130" s="6" t="s">
        <v>115</v>
      </c>
      <c r="Z130" s="7">
        <v>6724</v>
      </c>
      <c r="AA130" s="7">
        <v>19770039.878601301</v>
      </c>
      <c r="AB130" s="7">
        <v>5021803.1201839149</v>
      </c>
      <c r="AC130" s="53">
        <v>-332426</v>
      </c>
      <c r="AE130" s="37">
        <v>19437613.878601301</v>
      </c>
      <c r="AF130" s="134"/>
      <c r="AG130" s="136">
        <v>3449503.5881407014</v>
      </c>
      <c r="AI130" s="67">
        <v>1580014.754661113</v>
      </c>
      <c r="AJ130" s="34">
        <v>7.4154368898088727E-2</v>
      </c>
      <c r="AK130" s="61">
        <v>234.98137338802991</v>
      </c>
      <c r="AM130" s="6">
        <v>322</v>
      </c>
      <c r="AN130" s="6" t="s">
        <v>115</v>
      </c>
      <c r="AO130" s="7">
        <v>6724</v>
      </c>
      <c r="AP130" s="7">
        <v>23100388.11470148</v>
      </c>
      <c r="AQ130" s="7">
        <v>5082104.8337043319</v>
      </c>
      <c r="AR130" s="53">
        <v>-332426</v>
      </c>
      <c r="AT130" s="37">
        <f t="shared" si="19"/>
        <v>22767962.11470148</v>
      </c>
      <c r="AV130" s="67">
        <f t="shared" si="20"/>
        <v>1460859.4026205912</v>
      </c>
      <c r="AW130" s="34">
        <f t="shared" si="21"/>
        <v>6.8562085721410648E-2</v>
      </c>
      <c r="AX130" s="61">
        <f t="shared" si="22"/>
        <v>217.26047034809505</v>
      </c>
      <c r="AZ130" s="50">
        <v>95095.249360000016</v>
      </c>
      <c r="BA130" s="51">
        <v>162430.18370000002</v>
      </c>
      <c r="BB130" s="52">
        <f t="shared" si="23"/>
        <v>67334.934340000007</v>
      </c>
      <c r="BD130" s="70">
        <f t="shared" si="24"/>
        <v>22835297.04904148</v>
      </c>
      <c r="BE130" s="51"/>
      <c r="BF130" s="127">
        <v>2</v>
      </c>
      <c r="BG130" s="51"/>
      <c r="BH130" s="106" t="s">
        <v>115</v>
      </c>
      <c r="BI130" s="88">
        <v>6793</v>
      </c>
      <c r="BJ130" s="88">
        <v>21639528.712080888</v>
      </c>
      <c r="BK130" s="88">
        <v>4888040.3281981377</v>
      </c>
      <c r="BL130" s="88">
        <v>-332426</v>
      </c>
      <c r="BN130" s="97">
        <f t="shared" si="25"/>
        <v>21307102.712080888</v>
      </c>
      <c r="BP130" s="88">
        <v>67334.934340000007</v>
      </c>
      <c r="BR130" s="97">
        <f t="shared" si="26"/>
        <v>21374437.646420889</v>
      </c>
      <c r="BT130" s="110">
        <v>322</v>
      </c>
      <c r="BU130" s="53"/>
    </row>
    <row r="131" spans="1:73" x14ac:dyDescent="0.2">
      <c r="A131" s="6">
        <v>398</v>
      </c>
      <c r="B131" s="6" t="s">
        <v>116</v>
      </c>
      <c r="C131" s="7">
        <v>119951</v>
      </c>
      <c r="D131" s="7">
        <v>173240237.22962445</v>
      </c>
      <c r="E131" s="7">
        <v>33671043.979194462</v>
      </c>
      <c r="F131" s="53">
        <v>-5564265</v>
      </c>
      <c r="H131" s="37">
        <f t="shared" si="15"/>
        <v>167675972.22962445</v>
      </c>
      <c r="I131" s="134"/>
      <c r="J131" s="61">
        <v>49461498.931615576</v>
      </c>
      <c r="K131" s="136"/>
      <c r="L131" s="61">
        <f t="shared" si="27"/>
        <v>217137471.16124004</v>
      </c>
      <c r="N131" s="67">
        <f t="shared" si="28"/>
        <v>28437657.709097624</v>
      </c>
      <c r="O131" s="34">
        <f t="shared" si="16"/>
        <v>0.15070315751165231</v>
      </c>
      <c r="P131" s="61">
        <f t="shared" si="17"/>
        <v>237.07728746819637</v>
      </c>
      <c r="R131" s="50">
        <v>9169732.122399997</v>
      </c>
      <c r="S131" s="51">
        <v>2814193.9400000018</v>
      </c>
      <c r="T131" s="52">
        <f t="shared" si="18"/>
        <v>-6355538.1823999956</v>
      </c>
      <c r="V131" s="70">
        <f t="shared" si="29"/>
        <v>210781932.97884005</v>
      </c>
      <c r="W131" s="51"/>
      <c r="X131" s="6">
        <v>398</v>
      </c>
      <c r="Y131" s="6" t="s">
        <v>116</v>
      </c>
      <c r="Z131" s="7">
        <v>119951</v>
      </c>
      <c r="AA131" s="7">
        <v>173278590.07040715</v>
      </c>
      <c r="AB131" s="7">
        <v>33746895.054383643</v>
      </c>
      <c r="AC131" s="53">
        <v>-5564265</v>
      </c>
      <c r="AE131" s="37">
        <v>167714325.07040715</v>
      </c>
      <c r="AF131" s="134"/>
      <c r="AG131" s="136">
        <v>49461498.931615576</v>
      </c>
      <c r="AI131" s="67">
        <v>28476010.549880326</v>
      </c>
      <c r="AJ131" s="34">
        <v>0.15090640541148356</v>
      </c>
      <c r="AK131" s="61">
        <v>237.39702503422501</v>
      </c>
      <c r="AM131" s="6">
        <v>398</v>
      </c>
      <c r="AN131" s="6" t="s">
        <v>116</v>
      </c>
      <c r="AO131" s="7">
        <v>119951</v>
      </c>
      <c r="AP131" s="7">
        <v>218826934.55594406</v>
      </c>
      <c r="AQ131" s="7">
        <v>32874316.769784093</v>
      </c>
      <c r="AR131" s="53">
        <v>-5564265</v>
      </c>
      <c r="AT131" s="37">
        <f t="shared" si="19"/>
        <v>213262669.55594406</v>
      </c>
      <c r="AV131" s="67">
        <f t="shared" si="20"/>
        <v>24562856.103801638</v>
      </c>
      <c r="AW131" s="34">
        <f t="shared" si="21"/>
        <v>0.13016894746444044</v>
      </c>
      <c r="AX131" s="61">
        <f t="shared" si="22"/>
        <v>204.77408361582346</v>
      </c>
      <c r="AZ131" s="50">
        <v>8350379.3199879974</v>
      </c>
      <c r="BA131" s="51">
        <v>2937801.6687000007</v>
      </c>
      <c r="BB131" s="52">
        <f t="shared" si="23"/>
        <v>-5412577.6512879971</v>
      </c>
      <c r="BD131" s="70">
        <f t="shared" si="24"/>
        <v>207850091.90465605</v>
      </c>
      <c r="BE131" s="51"/>
      <c r="BF131" s="127">
        <v>7</v>
      </c>
      <c r="BG131" s="51"/>
      <c r="BH131" s="106" t="s">
        <v>116</v>
      </c>
      <c r="BI131" s="88">
        <v>119573</v>
      </c>
      <c r="BJ131" s="88">
        <v>194264078.45214242</v>
      </c>
      <c r="BK131" s="88">
        <v>31293185.912778553</v>
      </c>
      <c r="BL131" s="88">
        <v>-5564265</v>
      </c>
      <c r="BN131" s="97">
        <f t="shared" si="25"/>
        <v>188699813.45214242</v>
      </c>
      <c r="BP131" s="88">
        <v>-5412577.6512879971</v>
      </c>
      <c r="BR131" s="97">
        <f t="shared" si="26"/>
        <v>183287235.80085441</v>
      </c>
      <c r="BT131" s="110">
        <v>398</v>
      </c>
      <c r="BU131" s="53"/>
    </row>
    <row r="132" spans="1:73" x14ac:dyDescent="0.2">
      <c r="A132" s="6">
        <v>399</v>
      </c>
      <c r="B132" s="6" t="s">
        <v>117</v>
      </c>
      <c r="C132" s="7">
        <v>8058</v>
      </c>
      <c r="D132" s="7">
        <v>13725913.097602323</v>
      </c>
      <c r="E132" s="7">
        <v>3277494.5566067225</v>
      </c>
      <c r="F132" s="53">
        <v>-676926</v>
      </c>
      <c r="H132" s="37">
        <f t="shared" si="15"/>
        <v>13048987.097602323</v>
      </c>
      <c r="I132" s="134"/>
      <c r="J132" s="61">
        <v>3594178.1865678644</v>
      </c>
      <c r="K132" s="136"/>
      <c r="L132" s="61">
        <f t="shared" si="27"/>
        <v>16643165.284170188</v>
      </c>
      <c r="N132" s="67">
        <f t="shared" si="28"/>
        <v>1444920.8109712359</v>
      </c>
      <c r="O132" s="34">
        <f t="shared" si="16"/>
        <v>9.5071559976499478E-2</v>
      </c>
      <c r="P132" s="61">
        <f t="shared" si="17"/>
        <v>179.31506713467806</v>
      </c>
      <c r="R132" s="50">
        <v>157690.84400000001</v>
      </c>
      <c r="S132" s="51">
        <v>82008.509999999995</v>
      </c>
      <c r="T132" s="52">
        <f t="shared" si="18"/>
        <v>-75682.334000000017</v>
      </c>
      <c r="V132" s="70">
        <f t="shared" si="29"/>
        <v>16567482.950170187</v>
      </c>
      <c r="W132" s="51"/>
      <c r="X132" s="6">
        <v>399</v>
      </c>
      <c r="Y132" s="6" t="s">
        <v>117</v>
      </c>
      <c r="Z132" s="7">
        <v>8058</v>
      </c>
      <c r="AA132" s="7">
        <v>13791287.612647641</v>
      </c>
      <c r="AB132" s="7">
        <v>3345371.0567295901</v>
      </c>
      <c r="AC132" s="53">
        <v>-676926</v>
      </c>
      <c r="AE132" s="37">
        <v>13114361.612647641</v>
      </c>
      <c r="AF132" s="134"/>
      <c r="AG132" s="136">
        <v>3594178.1865678644</v>
      </c>
      <c r="AI132" s="67">
        <v>1510295.3260165546</v>
      </c>
      <c r="AJ132" s="34">
        <v>9.9373011710652201E-2</v>
      </c>
      <c r="AK132" s="61">
        <v>187.42806230039147</v>
      </c>
      <c r="AM132" s="6">
        <v>399</v>
      </c>
      <c r="AN132" s="6" t="s">
        <v>117</v>
      </c>
      <c r="AO132" s="7">
        <v>8058</v>
      </c>
      <c r="AP132" s="7">
        <v>17306210.819172423</v>
      </c>
      <c r="AQ132" s="7">
        <v>3465477.4336268678</v>
      </c>
      <c r="AR132" s="53">
        <v>-676926</v>
      </c>
      <c r="AT132" s="37">
        <f t="shared" si="19"/>
        <v>16629284.819172423</v>
      </c>
      <c r="AV132" s="67">
        <f t="shared" si="20"/>
        <v>1431040.3459734712</v>
      </c>
      <c r="AW132" s="34">
        <f t="shared" si="21"/>
        <v>9.4158266008749325E-2</v>
      </c>
      <c r="AX132" s="61">
        <f t="shared" si="22"/>
        <v>177.59249763880257</v>
      </c>
      <c r="AZ132" s="50">
        <v>167653.558238</v>
      </c>
      <c r="BA132" s="51">
        <v>92468.381699999998</v>
      </c>
      <c r="BB132" s="52">
        <f t="shared" si="23"/>
        <v>-75185.176538</v>
      </c>
      <c r="BD132" s="70">
        <f t="shared" si="24"/>
        <v>16554099.642634423</v>
      </c>
      <c r="BE132" s="51"/>
      <c r="BF132" s="127">
        <v>15</v>
      </c>
      <c r="BG132" s="51"/>
      <c r="BH132" s="106" t="s">
        <v>117</v>
      </c>
      <c r="BI132" s="88">
        <v>8051</v>
      </c>
      <c r="BJ132" s="88">
        <v>15875170.473198952</v>
      </c>
      <c r="BK132" s="88">
        <v>3319443.7863888382</v>
      </c>
      <c r="BL132" s="88">
        <v>-676926</v>
      </c>
      <c r="BN132" s="97">
        <f t="shared" si="25"/>
        <v>15198244.473198952</v>
      </c>
      <c r="BP132" s="88">
        <v>-75185.176538</v>
      </c>
      <c r="BR132" s="97">
        <f t="shared" si="26"/>
        <v>15123059.296660952</v>
      </c>
      <c r="BT132" s="110">
        <v>399</v>
      </c>
      <c r="BU132" s="53"/>
    </row>
    <row r="133" spans="1:73" x14ac:dyDescent="0.2">
      <c r="A133" s="6">
        <v>400</v>
      </c>
      <c r="B133" s="6" t="s">
        <v>118</v>
      </c>
      <c r="C133" s="7">
        <v>8647</v>
      </c>
      <c r="D133" s="7">
        <v>17068795.058179431</v>
      </c>
      <c r="E133" s="7">
        <v>4786090.4626656584</v>
      </c>
      <c r="F133" s="53">
        <v>392474</v>
      </c>
      <c r="H133" s="37">
        <f t="shared" si="15"/>
        <v>17461269.058179431</v>
      </c>
      <c r="I133" s="134"/>
      <c r="J133" s="61">
        <v>4423574.5451562097</v>
      </c>
      <c r="K133" s="136"/>
      <c r="L133" s="61">
        <f t="shared" si="27"/>
        <v>21884843.603335641</v>
      </c>
      <c r="N133" s="67">
        <f t="shared" si="28"/>
        <v>2067969.9219117984</v>
      </c>
      <c r="O133" s="34">
        <f t="shared" si="16"/>
        <v>0.10435399423524078</v>
      </c>
      <c r="P133" s="61">
        <f t="shared" si="17"/>
        <v>239.15461106878669</v>
      </c>
      <c r="R133" s="50">
        <v>61421.17</v>
      </c>
      <c r="S133" s="51">
        <v>377661.80000000005</v>
      </c>
      <c r="T133" s="52">
        <f t="shared" si="18"/>
        <v>316240.63000000006</v>
      </c>
      <c r="V133" s="70">
        <f t="shared" si="29"/>
        <v>22201084.23333564</v>
      </c>
      <c r="W133" s="51"/>
      <c r="X133" s="6">
        <v>400</v>
      </c>
      <c r="Y133" s="6" t="s">
        <v>118</v>
      </c>
      <c r="Z133" s="7">
        <v>8647</v>
      </c>
      <c r="AA133" s="7">
        <v>17112605.818653096</v>
      </c>
      <c r="AB133" s="7">
        <v>4832601.8084774101</v>
      </c>
      <c r="AC133" s="53">
        <v>392474</v>
      </c>
      <c r="AE133" s="37">
        <v>17505079.818653096</v>
      </c>
      <c r="AF133" s="134"/>
      <c r="AG133" s="136">
        <v>4423574.5451562097</v>
      </c>
      <c r="AI133" s="67">
        <v>2111780.6823854633</v>
      </c>
      <c r="AJ133" s="34">
        <v>0.10656477486481772</v>
      </c>
      <c r="AK133" s="61">
        <v>244.22119606631932</v>
      </c>
      <c r="AM133" s="6">
        <v>400</v>
      </c>
      <c r="AN133" s="6" t="s">
        <v>118</v>
      </c>
      <c r="AO133" s="7">
        <v>8647</v>
      </c>
      <c r="AP133" s="7">
        <v>21410259.397969652</v>
      </c>
      <c r="AQ133" s="7">
        <v>4931256.9408142706</v>
      </c>
      <c r="AR133" s="53">
        <v>392474</v>
      </c>
      <c r="AT133" s="37">
        <f t="shared" si="19"/>
        <v>21802733.397969652</v>
      </c>
      <c r="AV133" s="67">
        <f t="shared" si="20"/>
        <v>1985859.7165458091</v>
      </c>
      <c r="AW133" s="34">
        <f t="shared" si="21"/>
        <v>0.10021054523889587</v>
      </c>
      <c r="AX133" s="61">
        <f t="shared" si="22"/>
        <v>229.65880843596727</v>
      </c>
      <c r="AZ133" s="50">
        <v>79954.45938</v>
      </c>
      <c r="BA133" s="51">
        <v>504318.98970000003</v>
      </c>
      <c r="BB133" s="52">
        <f t="shared" si="23"/>
        <v>424364.53032000002</v>
      </c>
      <c r="BD133" s="70">
        <f t="shared" si="24"/>
        <v>22227097.928289652</v>
      </c>
      <c r="BE133" s="51"/>
      <c r="BF133" s="127">
        <v>2</v>
      </c>
      <c r="BG133" s="51"/>
      <c r="BH133" s="106" t="s">
        <v>118</v>
      </c>
      <c r="BI133" s="88">
        <v>8610</v>
      </c>
      <c r="BJ133" s="88">
        <v>19424399.681423843</v>
      </c>
      <c r="BK133" s="88">
        <v>4629078.1297403779</v>
      </c>
      <c r="BL133" s="88">
        <v>392474</v>
      </c>
      <c r="BN133" s="97">
        <f t="shared" si="25"/>
        <v>19816873.681423843</v>
      </c>
      <c r="BP133" s="88">
        <v>424364.53032000002</v>
      </c>
      <c r="BR133" s="97">
        <f t="shared" si="26"/>
        <v>20241238.211743843</v>
      </c>
      <c r="BT133" s="110">
        <v>400</v>
      </c>
      <c r="BU133" s="53"/>
    </row>
    <row r="134" spans="1:73" x14ac:dyDescent="0.2">
      <c r="A134" s="6">
        <v>402</v>
      </c>
      <c r="B134" s="6" t="s">
        <v>119</v>
      </c>
      <c r="C134" s="7">
        <v>9617</v>
      </c>
      <c r="D134" s="7">
        <v>27071124.118011534</v>
      </c>
      <c r="E134" s="7">
        <v>8611884.8382254932</v>
      </c>
      <c r="F134" s="53">
        <v>-397858</v>
      </c>
      <c r="H134" s="37">
        <f t="shared" si="15"/>
        <v>26673266.118011534</v>
      </c>
      <c r="I134" s="134"/>
      <c r="J134" s="61">
        <v>5077908.7677994426</v>
      </c>
      <c r="K134" s="136"/>
      <c r="L134" s="61">
        <f t="shared" si="27"/>
        <v>31751174.885810979</v>
      </c>
      <c r="N134" s="67">
        <f t="shared" si="28"/>
        <v>2387955.5207488611</v>
      </c>
      <c r="O134" s="34">
        <f t="shared" si="16"/>
        <v>8.1324717533874186E-2</v>
      </c>
      <c r="P134" s="61">
        <f t="shared" si="17"/>
        <v>248.30565880720195</v>
      </c>
      <c r="R134" s="50">
        <v>211463.34000000003</v>
      </c>
      <c r="S134" s="51">
        <v>332805.94</v>
      </c>
      <c r="T134" s="52">
        <f t="shared" si="18"/>
        <v>121342.59999999998</v>
      </c>
      <c r="V134" s="70">
        <f t="shared" si="29"/>
        <v>31872517.48581098</v>
      </c>
      <c r="W134" s="51"/>
      <c r="X134" s="6">
        <v>402</v>
      </c>
      <c r="Y134" s="6" t="s">
        <v>119</v>
      </c>
      <c r="Z134" s="7">
        <v>9617</v>
      </c>
      <c r="AA134" s="7">
        <v>27054017.971716769</v>
      </c>
      <c r="AB134" s="7">
        <v>8597775.8892772701</v>
      </c>
      <c r="AC134" s="53">
        <v>-397858</v>
      </c>
      <c r="AE134" s="37">
        <v>26656159.971716769</v>
      </c>
      <c r="AF134" s="134"/>
      <c r="AG134" s="136">
        <v>5077908.7677994426</v>
      </c>
      <c r="AI134" s="67">
        <v>2370849.374454096</v>
      </c>
      <c r="AJ134" s="34">
        <v>8.0742147002963019E-2</v>
      </c>
      <c r="AK134" s="61">
        <v>246.52691842093125</v>
      </c>
      <c r="AM134" s="6">
        <v>402</v>
      </c>
      <c r="AN134" s="6" t="s">
        <v>119</v>
      </c>
      <c r="AO134" s="7">
        <v>9617</v>
      </c>
      <c r="AP134" s="7">
        <v>31789658.384003282</v>
      </c>
      <c r="AQ134" s="7">
        <v>8535145.4457438122</v>
      </c>
      <c r="AR134" s="53">
        <v>-397858</v>
      </c>
      <c r="AT134" s="37">
        <f t="shared" si="19"/>
        <v>31391800.384003282</v>
      </c>
      <c r="AV134" s="67">
        <f t="shared" si="20"/>
        <v>2028581.018941164</v>
      </c>
      <c r="AW134" s="34">
        <f t="shared" si="21"/>
        <v>6.9085783602968104E-2</v>
      </c>
      <c r="AX134" s="61">
        <f t="shared" si="22"/>
        <v>210.93698855580368</v>
      </c>
      <c r="AZ134" s="50">
        <v>160318.12929999997</v>
      </c>
      <c r="BA134" s="51">
        <v>288031.41880000004</v>
      </c>
      <c r="BB134" s="52">
        <f t="shared" si="23"/>
        <v>127713.28950000007</v>
      </c>
      <c r="BD134" s="70">
        <f t="shared" si="24"/>
        <v>31519513.673503283</v>
      </c>
      <c r="BE134" s="51"/>
      <c r="BF134" s="127">
        <v>11</v>
      </c>
      <c r="BG134" s="51"/>
      <c r="BH134" s="106" t="s">
        <v>119</v>
      </c>
      <c r="BI134" s="88">
        <v>9692</v>
      </c>
      <c r="BJ134" s="88">
        <v>29761077.365062118</v>
      </c>
      <c r="BK134" s="88">
        <v>8512763.2739000991</v>
      </c>
      <c r="BL134" s="88">
        <v>-397858</v>
      </c>
      <c r="BN134" s="97">
        <f t="shared" si="25"/>
        <v>29363219.365062118</v>
      </c>
      <c r="BP134" s="88">
        <v>127713.28950000007</v>
      </c>
      <c r="BR134" s="97">
        <f t="shared" si="26"/>
        <v>29490932.654562119</v>
      </c>
      <c r="BT134" s="110">
        <v>402</v>
      </c>
      <c r="BU134" s="53"/>
    </row>
    <row r="135" spans="1:73" x14ac:dyDescent="0.2">
      <c r="A135" s="6">
        <v>403</v>
      </c>
      <c r="B135" s="6" t="s">
        <v>120</v>
      </c>
      <c r="C135" s="7">
        <v>3078</v>
      </c>
      <c r="D135" s="7">
        <v>10013635.681125</v>
      </c>
      <c r="E135" s="7">
        <v>2948184.9014597177</v>
      </c>
      <c r="F135" s="53">
        <v>-163228</v>
      </c>
      <c r="H135" s="37">
        <f t="shared" si="15"/>
        <v>9850407.6811250001</v>
      </c>
      <c r="I135" s="134"/>
      <c r="J135" s="61">
        <v>1885927.7567672918</v>
      </c>
      <c r="K135" s="136"/>
      <c r="L135" s="61">
        <f t="shared" si="27"/>
        <v>11736335.437892292</v>
      </c>
      <c r="N135" s="67">
        <f t="shared" si="28"/>
        <v>807139.63904208876</v>
      </c>
      <c r="O135" s="34">
        <f t="shared" si="16"/>
        <v>7.3851695394367742E-2</v>
      </c>
      <c r="P135" s="61">
        <f t="shared" si="17"/>
        <v>262.22860267774166</v>
      </c>
      <c r="R135" s="50">
        <v>49082.400000000001</v>
      </c>
      <c r="S135" s="51">
        <v>10907.2</v>
      </c>
      <c r="T135" s="52">
        <f t="shared" si="18"/>
        <v>-38175.199999999997</v>
      </c>
      <c r="V135" s="70">
        <f t="shared" si="29"/>
        <v>11698160.237892292</v>
      </c>
      <c r="W135" s="51"/>
      <c r="X135" s="6">
        <v>403</v>
      </c>
      <c r="Y135" s="6" t="s">
        <v>120</v>
      </c>
      <c r="Z135" s="7">
        <v>3078</v>
      </c>
      <c r="AA135" s="7">
        <v>10011542.253753467</v>
      </c>
      <c r="AB135" s="7">
        <v>2947052.0297158887</v>
      </c>
      <c r="AC135" s="53">
        <v>-163228</v>
      </c>
      <c r="AE135" s="37">
        <v>9848314.2537534665</v>
      </c>
      <c r="AF135" s="134"/>
      <c r="AG135" s="136">
        <v>1885927.7567672918</v>
      </c>
      <c r="AI135" s="67">
        <v>805046.21167055517</v>
      </c>
      <c r="AJ135" s="34">
        <v>7.3660150891911857E-2</v>
      </c>
      <c r="AK135" s="61">
        <v>261.54847682604134</v>
      </c>
      <c r="AM135" s="6">
        <v>403</v>
      </c>
      <c r="AN135" s="6" t="s">
        <v>120</v>
      </c>
      <c r="AO135" s="7">
        <v>3078</v>
      </c>
      <c r="AP135" s="7">
        <v>11913800.112186637</v>
      </c>
      <c r="AQ135" s="7">
        <v>3062270.470947925</v>
      </c>
      <c r="AR135" s="53">
        <v>-163228</v>
      </c>
      <c r="AT135" s="37">
        <f t="shared" si="19"/>
        <v>11750572.112186637</v>
      </c>
      <c r="AV135" s="67">
        <f t="shared" si="20"/>
        <v>821376.31333643384</v>
      </c>
      <c r="AW135" s="34">
        <f t="shared" si="21"/>
        <v>7.5154323195751147E-2</v>
      </c>
      <c r="AX135" s="61">
        <f t="shared" si="22"/>
        <v>266.85390296830207</v>
      </c>
      <c r="AZ135" s="50">
        <v>68707.769700000004</v>
      </c>
      <c r="BA135" s="51">
        <v>0</v>
      </c>
      <c r="BB135" s="52">
        <f t="shared" si="23"/>
        <v>-68707.769700000004</v>
      </c>
      <c r="BD135" s="70">
        <f t="shared" si="24"/>
        <v>11681864.342486637</v>
      </c>
      <c r="BE135" s="51"/>
      <c r="BF135" s="127">
        <v>14</v>
      </c>
      <c r="BG135" s="51"/>
      <c r="BH135" s="106" t="s">
        <v>120</v>
      </c>
      <c r="BI135" s="88">
        <v>3140</v>
      </c>
      <c r="BJ135" s="88">
        <v>11092423.798850203</v>
      </c>
      <c r="BK135" s="88">
        <v>2788823.0114644258</v>
      </c>
      <c r="BL135" s="88">
        <v>-163228</v>
      </c>
      <c r="BN135" s="97">
        <f t="shared" si="25"/>
        <v>10929195.798850203</v>
      </c>
      <c r="BP135" s="88">
        <v>-68707.769700000004</v>
      </c>
      <c r="BR135" s="97">
        <f t="shared" si="26"/>
        <v>10860488.029150203</v>
      </c>
      <c r="BT135" s="110">
        <v>403</v>
      </c>
      <c r="BU135" s="53"/>
    </row>
    <row r="136" spans="1:73" x14ac:dyDescent="0.2">
      <c r="A136" s="6">
        <v>405</v>
      </c>
      <c r="B136" s="6" t="s">
        <v>121</v>
      </c>
      <c r="C136" s="7">
        <v>72699</v>
      </c>
      <c r="D136" s="7">
        <v>98249440.779893965</v>
      </c>
      <c r="E136" s="7">
        <v>16775281.72258758</v>
      </c>
      <c r="F136" s="53">
        <v>-5829886</v>
      </c>
      <c r="H136" s="37">
        <f t="shared" si="15"/>
        <v>92419554.779893965</v>
      </c>
      <c r="I136" s="134"/>
      <c r="J136" s="61">
        <v>31464106.413259834</v>
      </c>
      <c r="K136" s="136"/>
      <c r="L136" s="61">
        <f t="shared" si="27"/>
        <v>123883661.1931538</v>
      </c>
      <c r="N136" s="67">
        <f t="shared" si="28"/>
        <v>16966989.346402988</v>
      </c>
      <c r="O136" s="34">
        <f t="shared" si="16"/>
        <v>0.15869357933926947</v>
      </c>
      <c r="P136" s="61">
        <f t="shared" si="17"/>
        <v>233.38683264423153</v>
      </c>
      <c r="R136" s="50">
        <v>2832527.5797999999</v>
      </c>
      <c r="S136" s="51">
        <v>851102.45000000007</v>
      </c>
      <c r="T136" s="52">
        <f t="shared" si="18"/>
        <v>-1981425.1297999998</v>
      </c>
      <c r="V136" s="70">
        <f t="shared" si="29"/>
        <v>121902236.06335379</v>
      </c>
      <c r="W136" s="51"/>
      <c r="X136" s="6">
        <v>405</v>
      </c>
      <c r="Y136" s="6" t="s">
        <v>121</v>
      </c>
      <c r="Z136" s="7">
        <v>72699</v>
      </c>
      <c r="AA136" s="7">
        <v>98228839.370033532</v>
      </c>
      <c r="AB136" s="7">
        <v>16777408.515507687</v>
      </c>
      <c r="AC136" s="53">
        <v>-5829886</v>
      </c>
      <c r="AE136" s="37">
        <v>92398953.370033532</v>
      </c>
      <c r="AF136" s="134"/>
      <c r="AG136" s="136">
        <v>31464106.413259834</v>
      </c>
      <c r="AI136" s="67">
        <v>16946387.936542556</v>
      </c>
      <c r="AJ136" s="34">
        <v>0.15850089274040149</v>
      </c>
      <c r="AK136" s="61">
        <v>233.10345309485078</v>
      </c>
      <c r="AM136" s="6">
        <v>405</v>
      </c>
      <c r="AN136" s="6" t="s">
        <v>121</v>
      </c>
      <c r="AO136" s="7">
        <v>72699</v>
      </c>
      <c r="AP136" s="7">
        <v>127421954.58672196</v>
      </c>
      <c r="AQ136" s="7">
        <v>16275185.262615252</v>
      </c>
      <c r="AR136" s="53">
        <v>-5829886</v>
      </c>
      <c r="AT136" s="37">
        <f t="shared" si="19"/>
        <v>121592068.58672196</v>
      </c>
      <c r="AV136" s="67">
        <f t="shared" si="20"/>
        <v>14675396.739971146</v>
      </c>
      <c r="AW136" s="34">
        <f t="shared" si="21"/>
        <v>0.13726013433158629</v>
      </c>
      <c r="AX136" s="61">
        <f t="shared" si="22"/>
        <v>201.86518026343066</v>
      </c>
      <c r="AZ136" s="50">
        <v>2890712.0958179994</v>
      </c>
      <c r="BA136" s="51">
        <v>776311.99540000013</v>
      </c>
      <c r="BB136" s="52">
        <f t="shared" si="23"/>
        <v>-2114400.1004179996</v>
      </c>
      <c r="BD136" s="70">
        <f t="shared" si="24"/>
        <v>119477668.48630396</v>
      </c>
      <c r="BE136" s="51"/>
      <c r="BF136" s="127">
        <v>9</v>
      </c>
      <c r="BG136" s="51"/>
      <c r="BH136" s="106" t="s">
        <v>121</v>
      </c>
      <c r="BI136" s="88">
        <v>72909</v>
      </c>
      <c r="BJ136" s="88">
        <v>112746557.84675081</v>
      </c>
      <c r="BK136" s="88">
        <v>13732180.959762122</v>
      </c>
      <c r="BL136" s="88">
        <v>-5829886</v>
      </c>
      <c r="BN136" s="97">
        <f t="shared" si="25"/>
        <v>106916671.84675081</v>
      </c>
      <c r="BP136" s="88">
        <v>-2114400.1004179996</v>
      </c>
      <c r="BR136" s="97">
        <f t="shared" si="26"/>
        <v>104802271.74633281</v>
      </c>
      <c r="BT136" s="110">
        <v>405</v>
      </c>
      <c r="BU136" s="53"/>
    </row>
    <row r="137" spans="1:73" x14ac:dyDescent="0.2">
      <c r="A137" s="6">
        <v>407</v>
      </c>
      <c r="B137" s="6" t="s">
        <v>122</v>
      </c>
      <c r="C137" s="7">
        <v>2665</v>
      </c>
      <c r="D137" s="7">
        <v>6602251.2490540547</v>
      </c>
      <c r="E137" s="7">
        <v>1868464.582989373</v>
      </c>
      <c r="F137" s="53">
        <v>-524545</v>
      </c>
      <c r="H137" s="37">
        <f t="shared" si="15"/>
        <v>6077706.2490540547</v>
      </c>
      <c r="I137" s="134"/>
      <c r="J137" s="61">
        <v>1562440.4067144585</v>
      </c>
      <c r="K137" s="136"/>
      <c r="L137" s="61">
        <f t="shared" si="27"/>
        <v>7640146.6557685137</v>
      </c>
      <c r="N137" s="67">
        <f t="shared" si="28"/>
        <v>530091.98799065407</v>
      </c>
      <c r="O137" s="34">
        <f t="shared" si="16"/>
        <v>7.4555261915633955E-2</v>
      </c>
      <c r="P137" s="61">
        <f t="shared" si="17"/>
        <v>198.90881350493586</v>
      </c>
      <c r="R137" s="50">
        <v>944427.17999999993</v>
      </c>
      <c r="S137" s="51">
        <v>118888.48</v>
      </c>
      <c r="T137" s="52">
        <f t="shared" si="18"/>
        <v>-825538.7</v>
      </c>
      <c r="V137" s="70">
        <f t="shared" si="29"/>
        <v>6814607.9557685135</v>
      </c>
      <c r="W137" s="51"/>
      <c r="X137" s="6">
        <v>407</v>
      </c>
      <c r="Y137" s="6" t="s">
        <v>122</v>
      </c>
      <c r="Z137" s="7">
        <v>2665</v>
      </c>
      <c r="AA137" s="7">
        <v>6616072.0290952809</v>
      </c>
      <c r="AB137" s="7">
        <v>1883115.465279192</v>
      </c>
      <c r="AC137" s="53">
        <v>-524545</v>
      </c>
      <c r="AE137" s="37">
        <v>6091527.0290952809</v>
      </c>
      <c r="AF137" s="134"/>
      <c r="AG137" s="136">
        <v>1562440.4067144585</v>
      </c>
      <c r="AI137" s="67">
        <v>543912.76803187933</v>
      </c>
      <c r="AJ137" s="34">
        <v>7.6499097889759407E-2</v>
      </c>
      <c r="AK137" s="61">
        <v>204.09484729151194</v>
      </c>
      <c r="AM137" s="6">
        <v>407</v>
      </c>
      <c r="AN137" s="6" t="s">
        <v>122</v>
      </c>
      <c r="AO137" s="7">
        <v>2665</v>
      </c>
      <c r="AP137" s="7">
        <v>8209651.8836938757</v>
      </c>
      <c r="AQ137" s="7">
        <v>1991541.1350019989</v>
      </c>
      <c r="AR137" s="53">
        <v>-497324</v>
      </c>
      <c r="AT137" s="37">
        <f t="shared" si="19"/>
        <v>7712327.8836938757</v>
      </c>
      <c r="AV137" s="67">
        <f t="shared" si="20"/>
        <v>602273.21591601614</v>
      </c>
      <c r="AW137" s="34">
        <f t="shared" si="21"/>
        <v>8.4707255296568279E-2</v>
      </c>
      <c r="AX137" s="61">
        <f t="shared" si="22"/>
        <v>225.99370203227622</v>
      </c>
      <c r="AZ137" s="50">
        <v>1023316.75748</v>
      </c>
      <c r="BA137" s="51">
        <v>101906.62479999999</v>
      </c>
      <c r="BB137" s="52">
        <f t="shared" si="23"/>
        <v>-921410.13268000004</v>
      </c>
      <c r="BD137" s="70">
        <f t="shared" si="24"/>
        <v>6790917.7510138759</v>
      </c>
      <c r="BE137" s="51"/>
      <c r="BF137" s="127">
        <v>1</v>
      </c>
      <c r="BG137" s="51"/>
      <c r="BH137" s="106" t="s">
        <v>122</v>
      </c>
      <c r="BI137" s="88">
        <v>2706</v>
      </c>
      <c r="BJ137" s="88">
        <v>7634599.6677778596</v>
      </c>
      <c r="BK137" s="88">
        <v>1955161.2424995806</v>
      </c>
      <c r="BL137" s="88">
        <v>-524545</v>
      </c>
      <c r="BN137" s="97">
        <f t="shared" si="25"/>
        <v>7110054.6677778596</v>
      </c>
      <c r="BP137" s="88">
        <v>-921410.13268000004</v>
      </c>
      <c r="BR137" s="97">
        <f t="shared" si="26"/>
        <v>6188644.5350978598</v>
      </c>
      <c r="BT137" s="110">
        <v>407</v>
      </c>
      <c r="BU137" s="53"/>
    </row>
    <row r="138" spans="1:73" x14ac:dyDescent="0.2">
      <c r="A138" s="6">
        <v>408</v>
      </c>
      <c r="B138" s="6" t="s">
        <v>123</v>
      </c>
      <c r="C138" s="7">
        <v>14427</v>
      </c>
      <c r="D138" s="7">
        <v>33018945.151076518</v>
      </c>
      <c r="E138" s="7">
        <v>9557066.4839956872</v>
      </c>
      <c r="F138" s="53">
        <v>-487484</v>
      </c>
      <c r="H138" s="37">
        <f t="shared" si="15"/>
        <v>32531461.151076518</v>
      </c>
      <c r="I138" s="134"/>
      <c r="J138" s="61">
        <v>6988753.5469211396</v>
      </c>
      <c r="K138" s="136"/>
      <c r="L138" s="61">
        <f t="shared" si="27"/>
        <v>39520214.697997659</v>
      </c>
      <c r="N138" s="67">
        <f t="shared" si="28"/>
        <v>3288354.6697757691</v>
      </c>
      <c r="O138" s="34">
        <f t="shared" si="16"/>
        <v>9.075864907886011E-2</v>
      </c>
      <c r="P138" s="61">
        <f t="shared" si="17"/>
        <v>227.93059331640458</v>
      </c>
      <c r="R138" s="50">
        <v>167248.27800000002</v>
      </c>
      <c r="S138" s="51">
        <v>143225.16999999998</v>
      </c>
      <c r="T138" s="52">
        <f t="shared" si="18"/>
        <v>-24023.108000000037</v>
      </c>
      <c r="V138" s="70">
        <f t="shared" si="29"/>
        <v>39496191.589997657</v>
      </c>
      <c r="W138" s="51"/>
      <c r="X138" s="6">
        <v>408</v>
      </c>
      <c r="Y138" s="6" t="s">
        <v>123</v>
      </c>
      <c r="Z138" s="7">
        <v>14427</v>
      </c>
      <c r="AA138" s="7">
        <v>33051546.17759373</v>
      </c>
      <c r="AB138" s="7">
        <v>9594161.7044778503</v>
      </c>
      <c r="AC138" s="53">
        <v>-487484</v>
      </c>
      <c r="AE138" s="37">
        <v>32564062.17759373</v>
      </c>
      <c r="AF138" s="134"/>
      <c r="AG138" s="136">
        <v>6988753.5469211396</v>
      </c>
      <c r="AI138" s="67">
        <v>3320955.6962929815</v>
      </c>
      <c r="AJ138" s="34">
        <v>9.1658438007494153E-2</v>
      </c>
      <c r="AK138" s="61">
        <v>230.1903165102226</v>
      </c>
      <c r="AM138" s="6">
        <v>408</v>
      </c>
      <c r="AN138" s="6" t="s">
        <v>123</v>
      </c>
      <c r="AO138" s="7">
        <v>14427</v>
      </c>
      <c r="AP138" s="7">
        <v>39818890.824023888</v>
      </c>
      <c r="AQ138" s="7">
        <v>9766103.5488106832</v>
      </c>
      <c r="AR138" s="53">
        <v>-487484</v>
      </c>
      <c r="AT138" s="37">
        <f t="shared" si="19"/>
        <v>39331406.824023888</v>
      </c>
      <c r="AV138" s="67">
        <f t="shared" si="20"/>
        <v>3099546.7958019972</v>
      </c>
      <c r="AW138" s="34">
        <f t="shared" si="21"/>
        <v>8.554754830107214E-2</v>
      </c>
      <c r="AX138" s="61">
        <f t="shared" si="22"/>
        <v>214.84347375074495</v>
      </c>
      <c r="AZ138" s="50">
        <v>181531.07568000004</v>
      </c>
      <c r="BA138" s="51">
        <v>136029.5037</v>
      </c>
      <c r="BB138" s="52">
        <f t="shared" si="23"/>
        <v>-45501.571980000037</v>
      </c>
      <c r="BD138" s="70">
        <f t="shared" si="24"/>
        <v>39285905.252043888</v>
      </c>
      <c r="BE138" s="51"/>
      <c r="BF138" s="127">
        <v>14</v>
      </c>
      <c r="BG138" s="51"/>
      <c r="BH138" s="106" t="s">
        <v>123</v>
      </c>
      <c r="BI138" s="88">
        <v>14494</v>
      </c>
      <c r="BJ138" s="88">
        <v>36719344.02822189</v>
      </c>
      <c r="BK138" s="88">
        <v>9505422.2552992925</v>
      </c>
      <c r="BL138" s="88">
        <v>-487484</v>
      </c>
      <c r="BN138" s="97">
        <f t="shared" si="25"/>
        <v>36231860.02822189</v>
      </c>
      <c r="BP138" s="88">
        <v>-45501.571980000037</v>
      </c>
      <c r="BR138" s="97">
        <f t="shared" si="26"/>
        <v>36186358.456241891</v>
      </c>
      <c r="BT138" s="110">
        <v>408</v>
      </c>
      <c r="BU138" s="53"/>
    </row>
    <row r="139" spans="1:73" x14ac:dyDescent="0.2">
      <c r="A139" s="6">
        <v>410</v>
      </c>
      <c r="B139" s="6" t="s">
        <v>124</v>
      </c>
      <c r="C139" s="7">
        <v>18927</v>
      </c>
      <c r="D139" s="7">
        <v>36365481.322866276</v>
      </c>
      <c r="E139" s="7">
        <v>11264752.17447198</v>
      </c>
      <c r="F139" s="53">
        <v>-1975961</v>
      </c>
      <c r="H139" s="37">
        <f t="shared" si="15"/>
        <v>34389520.322866276</v>
      </c>
      <c r="I139" s="134"/>
      <c r="J139" s="61">
        <v>7295642.5636819787</v>
      </c>
      <c r="K139" s="136"/>
      <c r="L139" s="61">
        <f t="shared" si="27"/>
        <v>41685162.886548251</v>
      </c>
      <c r="N139" s="67">
        <f t="shared" si="28"/>
        <v>4537251.6048359051</v>
      </c>
      <c r="O139" s="34">
        <f t="shared" si="16"/>
        <v>0.12214015400294019</v>
      </c>
      <c r="P139" s="61">
        <f t="shared" si="17"/>
        <v>239.72375996385614</v>
      </c>
      <c r="R139" s="50">
        <v>364886.74200000003</v>
      </c>
      <c r="S139" s="51">
        <v>386114.88000000006</v>
      </c>
      <c r="T139" s="52">
        <f t="shared" si="18"/>
        <v>21228.138000000035</v>
      </c>
      <c r="V139" s="70">
        <f t="shared" si="29"/>
        <v>41706391.024548247</v>
      </c>
      <c r="W139" s="51"/>
      <c r="X139" s="6">
        <v>410</v>
      </c>
      <c r="Y139" s="6" t="s">
        <v>124</v>
      </c>
      <c r="Z139" s="7">
        <v>18927</v>
      </c>
      <c r="AA139" s="7">
        <v>36387545.949254811</v>
      </c>
      <c r="AB139" s="7">
        <v>11292708.053784566</v>
      </c>
      <c r="AC139" s="53">
        <v>-1975961</v>
      </c>
      <c r="AE139" s="37">
        <v>34411584.949254811</v>
      </c>
      <c r="AF139" s="134"/>
      <c r="AG139" s="136">
        <v>7295642.5636819787</v>
      </c>
      <c r="AI139" s="67">
        <v>4559316.23122444</v>
      </c>
      <c r="AJ139" s="34">
        <v>0.12273412081365014</v>
      </c>
      <c r="AK139" s="61">
        <v>240.88953512043324</v>
      </c>
      <c r="AM139" s="6">
        <v>410</v>
      </c>
      <c r="AN139" s="6" t="s">
        <v>124</v>
      </c>
      <c r="AO139" s="7">
        <v>18927</v>
      </c>
      <c r="AP139" s="7">
        <v>43281539.316598333</v>
      </c>
      <c r="AQ139" s="7">
        <v>11238627.873082381</v>
      </c>
      <c r="AR139" s="53">
        <v>-1975961</v>
      </c>
      <c r="AT139" s="37">
        <f t="shared" si="19"/>
        <v>41305578.316598333</v>
      </c>
      <c r="AV139" s="67">
        <f t="shared" si="20"/>
        <v>4157667.0348859876</v>
      </c>
      <c r="AW139" s="34">
        <f t="shared" si="21"/>
        <v>0.11192195984738387</v>
      </c>
      <c r="AX139" s="61">
        <f t="shared" si="22"/>
        <v>219.66857055455105</v>
      </c>
      <c r="AZ139" s="50">
        <v>535115.38292</v>
      </c>
      <c r="BA139" s="51">
        <v>424126.92419999995</v>
      </c>
      <c r="BB139" s="52">
        <f t="shared" si="23"/>
        <v>-110988.45872000005</v>
      </c>
      <c r="BD139" s="70">
        <f t="shared" si="24"/>
        <v>41194589.857878335</v>
      </c>
      <c r="BE139" s="51"/>
      <c r="BF139" s="127">
        <v>13</v>
      </c>
      <c r="BG139" s="51"/>
      <c r="BH139" s="106" t="s">
        <v>124</v>
      </c>
      <c r="BI139" s="88">
        <v>18978</v>
      </c>
      <c r="BJ139" s="88">
        <v>39123872.281712346</v>
      </c>
      <c r="BK139" s="88">
        <v>10556416.696998963</v>
      </c>
      <c r="BL139" s="88">
        <v>-1975961</v>
      </c>
      <c r="BN139" s="97">
        <f t="shared" si="25"/>
        <v>37147911.281712346</v>
      </c>
      <c r="BP139" s="88">
        <v>-110988.45872000005</v>
      </c>
      <c r="BR139" s="97">
        <f t="shared" si="26"/>
        <v>37036922.822992347</v>
      </c>
      <c r="BT139" s="110">
        <v>410</v>
      </c>
      <c r="BU139" s="53"/>
    </row>
    <row r="140" spans="1:73" x14ac:dyDescent="0.2">
      <c r="A140" s="6">
        <v>416</v>
      </c>
      <c r="B140" s="6" t="s">
        <v>125</v>
      </c>
      <c r="C140" s="7">
        <v>3043</v>
      </c>
      <c r="D140" s="7">
        <v>6118543.2537267441</v>
      </c>
      <c r="E140" s="7">
        <v>2061860.0086391938</v>
      </c>
      <c r="F140" s="53">
        <v>-616236</v>
      </c>
      <c r="H140" s="37">
        <f t="shared" si="15"/>
        <v>5502307.2537267441</v>
      </c>
      <c r="I140" s="134"/>
      <c r="J140" s="61">
        <v>1404200.4072718704</v>
      </c>
      <c r="K140" s="136"/>
      <c r="L140" s="61">
        <f t="shared" si="27"/>
        <v>6906507.6609986145</v>
      </c>
      <c r="N140" s="67">
        <f t="shared" si="28"/>
        <v>730373.238390835</v>
      </c>
      <c r="O140" s="34">
        <f t="shared" si="16"/>
        <v>0.118257341633838</v>
      </c>
      <c r="P140" s="61">
        <f t="shared" si="17"/>
        <v>240.0174953634029</v>
      </c>
      <c r="R140" s="50">
        <v>116720.67400000001</v>
      </c>
      <c r="S140" s="51">
        <v>64147.97</v>
      </c>
      <c r="T140" s="52">
        <f t="shared" si="18"/>
        <v>-52572.704000000012</v>
      </c>
      <c r="V140" s="70">
        <f t="shared" si="29"/>
        <v>6853934.9569986146</v>
      </c>
      <c r="W140" s="51"/>
      <c r="X140" s="6">
        <v>416</v>
      </c>
      <c r="Y140" s="6" t="s">
        <v>125</v>
      </c>
      <c r="Z140" s="7">
        <v>3043</v>
      </c>
      <c r="AA140" s="7">
        <v>6118007.7518963441</v>
      </c>
      <c r="AB140" s="7">
        <v>2062268.4030077448</v>
      </c>
      <c r="AC140" s="53">
        <v>-616236</v>
      </c>
      <c r="AE140" s="37">
        <v>5501771.7518963441</v>
      </c>
      <c r="AF140" s="134"/>
      <c r="AG140" s="136">
        <v>1404200.4072718704</v>
      </c>
      <c r="AI140" s="67">
        <v>729837.73656043503</v>
      </c>
      <c r="AJ140" s="34">
        <v>0.11817063661840962</v>
      </c>
      <c r="AK140" s="61">
        <v>239.84151710825995</v>
      </c>
      <c r="AM140" s="6">
        <v>416</v>
      </c>
      <c r="AN140" s="6" t="s">
        <v>125</v>
      </c>
      <c r="AO140" s="7">
        <v>3043</v>
      </c>
      <c r="AP140" s="7">
        <v>7401338.1069364082</v>
      </c>
      <c r="AQ140" s="7">
        <v>2018141.4363262297</v>
      </c>
      <c r="AR140" s="53">
        <v>-616236</v>
      </c>
      <c r="AT140" s="37">
        <f t="shared" si="19"/>
        <v>6785102.1069364082</v>
      </c>
      <c r="AV140" s="67">
        <f t="shared" si="20"/>
        <v>608967.6843286287</v>
      </c>
      <c r="AW140" s="34">
        <f t="shared" si="21"/>
        <v>9.8600134430283551E-2</v>
      </c>
      <c r="AX140" s="61">
        <f t="shared" si="22"/>
        <v>200.12082955262198</v>
      </c>
      <c r="AZ140" s="50">
        <v>104229.88463999999</v>
      </c>
      <c r="BA140" s="51">
        <v>64681.665999999997</v>
      </c>
      <c r="BB140" s="52">
        <f t="shared" si="23"/>
        <v>-39548.218639999992</v>
      </c>
      <c r="BD140" s="70">
        <f t="shared" si="24"/>
        <v>6745553.8882964086</v>
      </c>
      <c r="BE140" s="51"/>
      <c r="BF140" s="127">
        <v>9</v>
      </c>
      <c r="BG140" s="51"/>
      <c r="BH140" s="106" t="s">
        <v>125</v>
      </c>
      <c r="BI140" s="88">
        <v>3063</v>
      </c>
      <c r="BJ140" s="88">
        <v>6792370.4226077795</v>
      </c>
      <c r="BK140" s="88">
        <v>1847102.456708929</v>
      </c>
      <c r="BL140" s="88">
        <v>-616236</v>
      </c>
      <c r="BN140" s="97">
        <f t="shared" si="25"/>
        <v>6176134.4226077795</v>
      </c>
      <c r="BP140" s="88">
        <v>-39548.218639999992</v>
      </c>
      <c r="BR140" s="97">
        <f t="shared" si="26"/>
        <v>6136586.2039677799</v>
      </c>
      <c r="BT140" s="110">
        <v>416</v>
      </c>
      <c r="BU140" s="53"/>
    </row>
    <row r="141" spans="1:73" x14ac:dyDescent="0.2">
      <c r="A141" s="6">
        <v>418</v>
      </c>
      <c r="B141" s="6" t="s">
        <v>126</v>
      </c>
      <c r="C141" s="7">
        <v>23206</v>
      </c>
      <c r="D141" s="7">
        <v>21042988.157710202</v>
      </c>
      <c r="E141" s="7">
        <v>501154.47692639107</v>
      </c>
      <c r="F141" s="53">
        <v>-2385633</v>
      </c>
      <c r="H141" s="37">
        <f t="shared" si="15"/>
        <v>18657355.157710202</v>
      </c>
      <c r="I141" s="134"/>
      <c r="J141" s="61">
        <v>7590632.0938524548</v>
      </c>
      <c r="K141" s="136"/>
      <c r="L141" s="61">
        <f t="shared" si="27"/>
        <v>26247987.251562655</v>
      </c>
      <c r="N141" s="67">
        <f t="shared" si="28"/>
        <v>3759978.146785412</v>
      </c>
      <c r="O141" s="34">
        <f t="shared" si="16"/>
        <v>0.1671992451295593</v>
      </c>
      <c r="P141" s="61">
        <f t="shared" si="17"/>
        <v>162.02612026137257</v>
      </c>
      <c r="R141" s="50">
        <v>662966.88400000019</v>
      </c>
      <c r="S141" s="51">
        <v>459806.65000000008</v>
      </c>
      <c r="T141" s="52">
        <f t="shared" si="18"/>
        <v>-203160.23400000011</v>
      </c>
      <c r="V141" s="70">
        <f t="shared" si="29"/>
        <v>26044827.017562654</v>
      </c>
      <c r="W141" s="51"/>
      <c r="X141" s="6">
        <v>418</v>
      </c>
      <c r="Y141" s="6" t="s">
        <v>126</v>
      </c>
      <c r="Z141" s="7">
        <v>23206</v>
      </c>
      <c r="AA141" s="7">
        <v>21115199.888027243</v>
      </c>
      <c r="AB141" s="7">
        <v>580586.69689669786</v>
      </c>
      <c r="AC141" s="53">
        <v>-2385633</v>
      </c>
      <c r="AE141" s="37">
        <v>18729566.888027243</v>
      </c>
      <c r="AF141" s="134"/>
      <c r="AG141" s="136">
        <v>7590632.0938524548</v>
      </c>
      <c r="AI141" s="67">
        <v>3832189.8771024533</v>
      </c>
      <c r="AJ141" s="34">
        <v>0.17041036666462223</v>
      </c>
      <c r="AK141" s="61">
        <v>165.13789007594818</v>
      </c>
      <c r="AM141" s="6">
        <v>418</v>
      </c>
      <c r="AN141" s="6" t="s">
        <v>126</v>
      </c>
      <c r="AO141" s="7">
        <v>23206</v>
      </c>
      <c r="AP141" s="7">
        <v>28446457.145103995</v>
      </c>
      <c r="AQ141" s="7">
        <v>733461.69857132633</v>
      </c>
      <c r="AR141" s="53">
        <v>-2385633</v>
      </c>
      <c r="AT141" s="37">
        <f t="shared" si="19"/>
        <v>26060824.145103995</v>
      </c>
      <c r="AV141" s="67">
        <f t="shared" si="20"/>
        <v>3572815.0403267518</v>
      </c>
      <c r="AW141" s="34">
        <f t="shared" si="21"/>
        <v>0.1588764493859868</v>
      </c>
      <c r="AX141" s="61">
        <f t="shared" si="22"/>
        <v>153.96083083369609</v>
      </c>
      <c r="AZ141" s="50">
        <v>738295.01620000007</v>
      </c>
      <c r="BA141" s="51">
        <v>450461.60249999998</v>
      </c>
      <c r="BB141" s="52">
        <f t="shared" si="23"/>
        <v>-287833.41370000009</v>
      </c>
      <c r="BD141" s="70">
        <f t="shared" si="24"/>
        <v>25772990.731403995</v>
      </c>
      <c r="BE141" s="51"/>
      <c r="BF141" s="127">
        <v>6</v>
      </c>
      <c r="BG141" s="51"/>
      <c r="BH141" s="106" t="s">
        <v>126</v>
      </c>
      <c r="BI141" s="88">
        <v>22829</v>
      </c>
      <c r="BJ141" s="88">
        <v>24873642.104777243</v>
      </c>
      <c r="BK141" s="88">
        <v>365029.47780968674</v>
      </c>
      <c r="BL141" s="88">
        <v>-2385633</v>
      </c>
      <c r="BN141" s="97">
        <f t="shared" si="25"/>
        <v>22488009.104777243</v>
      </c>
      <c r="BP141" s="88">
        <v>-287833.41370000009</v>
      </c>
      <c r="BR141" s="97">
        <f t="shared" si="26"/>
        <v>22200175.691077244</v>
      </c>
      <c r="BT141" s="110">
        <v>418</v>
      </c>
      <c r="BU141" s="53"/>
    </row>
    <row r="142" spans="1:73" x14ac:dyDescent="0.2">
      <c r="A142" s="6">
        <v>420</v>
      </c>
      <c r="B142" s="6" t="s">
        <v>127</v>
      </c>
      <c r="C142" s="7">
        <v>9650</v>
      </c>
      <c r="D142" s="7">
        <v>22236250.224590011</v>
      </c>
      <c r="E142" s="7">
        <v>5113150.1062230757</v>
      </c>
      <c r="F142" s="53">
        <v>-1070106</v>
      </c>
      <c r="H142" s="37">
        <f t="shared" si="15"/>
        <v>21166144.224590011</v>
      </c>
      <c r="I142" s="134"/>
      <c r="J142" s="61">
        <v>4747035.0107057756</v>
      </c>
      <c r="K142" s="136"/>
      <c r="L142" s="61">
        <f t="shared" si="27"/>
        <v>25913179.235295787</v>
      </c>
      <c r="N142" s="67">
        <f t="shared" si="28"/>
        <v>2478331.9086907618</v>
      </c>
      <c r="O142" s="34">
        <f t="shared" si="16"/>
        <v>0.10575413076735389</v>
      </c>
      <c r="P142" s="61">
        <f t="shared" si="17"/>
        <v>256.82195944981987</v>
      </c>
      <c r="R142" s="50">
        <v>217625.90800000002</v>
      </c>
      <c r="S142" s="51">
        <v>113230.37</v>
      </c>
      <c r="T142" s="52">
        <f t="shared" si="18"/>
        <v>-104395.53800000003</v>
      </c>
      <c r="V142" s="70">
        <f t="shared" si="29"/>
        <v>25808783.697295789</v>
      </c>
      <c r="W142" s="51"/>
      <c r="X142" s="6">
        <v>420</v>
      </c>
      <c r="Y142" s="6" t="s">
        <v>127</v>
      </c>
      <c r="Z142" s="7">
        <v>9650</v>
      </c>
      <c r="AA142" s="7">
        <v>22313434.984490156</v>
      </c>
      <c r="AB142" s="7">
        <v>5193340.0102768</v>
      </c>
      <c r="AC142" s="53">
        <v>-1070106</v>
      </c>
      <c r="AE142" s="37">
        <v>21243328.984490156</v>
      </c>
      <c r="AF142" s="134"/>
      <c r="AG142" s="136">
        <v>4747035.0107057756</v>
      </c>
      <c r="AI142" s="67">
        <v>2555516.668590907</v>
      </c>
      <c r="AJ142" s="34">
        <v>0.10904771996059431</v>
      </c>
      <c r="AK142" s="61">
        <v>264.82038016486081</v>
      </c>
      <c r="AM142" s="6">
        <v>420</v>
      </c>
      <c r="AN142" s="6" t="s">
        <v>127</v>
      </c>
      <c r="AO142" s="7">
        <v>9650</v>
      </c>
      <c r="AP142" s="7">
        <v>26547655.361265235</v>
      </c>
      <c r="AQ142" s="7">
        <v>4942454.7005013134</v>
      </c>
      <c r="AR142" s="53">
        <v>-1070106</v>
      </c>
      <c r="AT142" s="37">
        <f t="shared" si="19"/>
        <v>25477549.361265235</v>
      </c>
      <c r="AV142" s="67">
        <f t="shared" si="20"/>
        <v>2042702.034660209</v>
      </c>
      <c r="AW142" s="34">
        <f t="shared" si="21"/>
        <v>8.7165152227861017E-2</v>
      </c>
      <c r="AX142" s="61">
        <f t="shared" si="22"/>
        <v>211.67896732230145</v>
      </c>
      <c r="AZ142" s="50">
        <v>254330.95078000001</v>
      </c>
      <c r="BA142" s="51">
        <v>106988.75569999999</v>
      </c>
      <c r="BB142" s="52">
        <f t="shared" si="23"/>
        <v>-147342.19508000003</v>
      </c>
      <c r="BD142" s="70">
        <f t="shared" si="24"/>
        <v>25330207.166185234</v>
      </c>
      <c r="BE142" s="51"/>
      <c r="BF142" s="127">
        <v>11</v>
      </c>
      <c r="BG142" s="51"/>
      <c r="BH142" s="106" t="s">
        <v>127</v>
      </c>
      <c r="BI142" s="88">
        <v>9782</v>
      </c>
      <c r="BJ142" s="88">
        <v>24504953.326605026</v>
      </c>
      <c r="BK142" s="88">
        <v>4825053.0568883456</v>
      </c>
      <c r="BL142" s="88">
        <v>-1070106</v>
      </c>
      <c r="BN142" s="97">
        <f t="shared" si="25"/>
        <v>23434847.326605026</v>
      </c>
      <c r="BP142" s="88">
        <v>-147342.19508000003</v>
      </c>
      <c r="BR142" s="97">
        <f t="shared" si="26"/>
        <v>23287505.131525025</v>
      </c>
      <c r="BT142" s="110">
        <v>420</v>
      </c>
      <c r="BU142" s="53"/>
    </row>
    <row r="143" spans="1:73" x14ac:dyDescent="0.2">
      <c r="A143" s="6">
        <v>421</v>
      </c>
      <c r="B143" s="6" t="s">
        <v>128</v>
      </c>
      <c r="C143" s="6">
        <v>737</v>
      </c>
      <c r="D143" s="7">
        <v>2678200.4572564252</v>
      </c>
      <c r="E143" s="7">
        <v>705538.36216059153</v>
      </c>
      <c r="F143" s="53">
        <v>-147397</v>
      </c>
      <c r="H143" s="37">
        <f t="shared" ref="H143:H206" si="30">D143+F143</f>
        <v>2530803.4572564252</v>
      </c>
      <c r="I143" s="134"/>
      <c r="J143" s="61">
        <v>487297.79001687351</v>
      </c>
      <c r="K143" s="136"/>
      <c r="L143" s="61">
        <f t="shared" si="27"/>
        <v>3018101.2472732989</v>
      </c>
      <c r="N143" s="67">
        <f t="shared" si="28"/>
        <v>38492.381761766504</v>
      </c>
      <c r="O143" s="34">
        <f t="shared" ref="O143:O206" si="31">N143/BN143</f>
        <v>1.2918602239142627E-2</v>
      </c>
      <c r="P143" s="61">
        <f t="shared" ref="P143:P206" si="32">N143/C143</f>
        <v>52.228469147580057</v>
      </c>
      <c r="R143" s="50">
        <v>10907.2</v>
      </c>
      <c r="S143" s="51">
        <v>0</v>
      </c>
      <c r="T143" s="52">
        <f t="shared" ref="T143:T206" si="33">S143-R143</f>
        <v>-10907.2</v>
      </c>
      <c r="V143" s="70">
        <f t="shared" si="29"/>
        <v>3007194.0472732987</v>
      </c>
      <c r="W143" s="51"/>
      <c r="X143" s="6">
        <v>421</v>
      </c>
      <c r="Y143" s="6" t="s">
        <v>128</v>
      </c>
      <c r="Z143" s="6">
        <v>737</v>
      </c>
      <c r="AA143" s="7">
        <v>2673995.0445401156</v>
      </c>
      <c r="AB143" s="7">
        <v>701564.94115189754</v>
      </c>
      <c r="AC143" s="53">
        <v>-147397</v>
      </c>
      <c r="AE143" s="37">
        <v>2526598.0445401156</v>
      </c>
      <c r="AF143" s="134"/>
      <c r="AG143" s="136">
        <v>487297.79001687351</v>
      </c>
      <c r="AI143" s="67">
        <v>34286.969045456965</v>
      </c>
      <c r="AJ143" s="34">
        <v>1.1507204667808187E-2</v>
      </c>
      <c r="AK143" s="61">
        <v>46.522346058964672</v>
      </c>
      <c r="AM143" s="6">
        <v>421</v>
      </c>
      <c r="AN143" s="6" t="s">
        <v>128</v>
      </c>
      <c r="AO143" s="6">
        <v>737</v>
      </c>
      <c r="AP143" s="7">
        <v>3179886.7074590013</v>
      </c>
      <c r="AQ143" s="7">
        <v>748291.82012689381</v>
      </c>
      <c r="AR143" s="53">
        <v>-147397</v>
      </c>
      <c r="AT143" s="37">
        <f t="shared" ref="AT143:AT206" si="34">AP143+AR143</f>
        <v>3032489.7074590013</v>
      </c>
      <c r="AV143" s="67">
        <f t="shared" ref="AV143:AV206" si="35">AT143-BN143</f>
        <v>52880.841947468929</v>
      </c>
      <c r="AW143" s="34">
        <f t="shared" ref="AW143:AW206" si="36">AV143/BN143</f>
        <v>1.7747578401835124E-2</v>
      </c>
      <c r="AX143" s="61">
        <f t="shared" ref="AX143:AX206" si="37">AV143/AO143</f>
        <v>71.751481611219717</v>
      </c>
      <c r="AZ143" s="50">
        <v>17160.442000000003</v>
      </c>
      <c r="BA143" s="51">
        <v>0</v>
      </c>
      <c r="BB143" s="52">
        <f t="shared" ref="BB143:BB206" si="38">BA143-AZ143</f>
        <v>-17160.442000000003</v>
      </c>
      <c r="BD143" s="70">
        <f t="shared" ref="BD143:BD206" si="39">AT143+BB143</f>
        <v>3015329.2654590015</v>
      </c>
      <c r="BE143" s="51"/>
      <c r="BF143" s="127">
        <v>16</v>
      </c>
      <c r="BG143" s="51"/>
      <c r="BH143" s="106" t="s">
        <v>128</v>
      </c>
      <c r="BI143" s="88">
        <v>789</v>
      </c>
      <c r="BJ143" s="88">
        <v>3127005.8655115324</v>
      </c>
      <c r="BK143" s="88">
        <v>715141.77650999371</v>
      </c>
      <c r="BL143" s="88">
        <v>-147397</v>
      </c>
      <c r="BN143" s="97">
        <f t="shared" ref="BN143:BN206" si="40">BJ143+BL143</f>
        <v>2979608.8655115324</v>
      </c>
      <c r="BP143" s="88">
        <v>-17160.442000000003</v>
      </c>
      <c r="BR143" s="97">
        <f t="shared" ref="BR143:BR206" si="41">BN143+BP143</f>
        <v>2962448.4235115326</v>
      </c>
      <c r="BT143" s="110">
        <v>421</v>
      </c>
      <c r="BU143" s="53"/>
    </row>
    <row r="144" spans="1:73" x14ac:dyDescent="0.2">
      <c r="A144" s="6">
        <v>422</v>
      </c>
      <c r="B144" s="6" t="s">
        <v>129</v>
      </c>
      <c r="C144" s="7">
        <v>11098</v>
      </c>
      <c r="D144" s="7">
        <v>33910008.736925788</v>
      </c>
      <c r="E144" s="7">
        <v>7050195.7676343033</v>
      </c>
      <c r="F144" s="53">
        <v>-546074</v>
      </c>
      <c r="H144" s="37">
        <f t="shared" si="30"/>
        <v>33363934.736925788</v>
      </c>
      <c r="I144" s="134"/>
      <c r="J144" s="61">
        <v>5889334.1941947462</v>
      </c>
      <c r="K144" s="136"/>
      <c r="L144" s="61">
        <f t="shared" ref="L144:L207" si="42">H144+J144</f>
        <v>39253268.931120537</v>
      </c>
      <c r="N144" s="67">
        <f t="shared" ref="N144:N207" si="43">L144-BN144</f>
        <v>2563759.5723808408</v>
      </c>
      <c r="O144" s="34">
        <f t="shared" si="31"/>
        <v>6.9877183347237526E-2</v>
      </c>
      <c r="P144" s="61">
        <f t="shared" si="32"/>
        <v>231.01095444051549</v>
      </c>
      <c r="R144" s="50">
        <v>97755.78</v>
      </c>
      <c r="S144" s="51">
        <v>343849.48</v>
      </c>
      <c r="T144" s="52">
        <f t="shared" si="33"/>
        <v>246093.69999999998</v>
      </c>
      <c r="V144" s="70">
        <f t="shared" ref="V144:V207" si="44">L144+T144</f>
        <v>39499362.63112054</v>
      </c>
      <c r="W144" s="51"/>
      <c r="X144" s="6">
        <v>422</v>
      </c>
      <c r="Y144" s="6" t="s">
        <v>129</v>
      </c>
      <c r="Z144" s="7">
        <v>11098</v>
      </c>
      <c r="AA144" s="7">
        <v>33871434.207223766</v>
      </c>
      <c r="AB144" s="7">
        <v>7015115.2838041764</v>
      </c>
      <c r="AC144" s="53">
        <v>-546074</v>
      </c>
      <c r="AE144" s="37">
        <v>33325360.207223766</v>
      </c>
      <c r="AF144" s="134"/>
      <c r="AG144" s="136">
        <v>5889334.1941947462</v>
      </c>
      <c r="AI144" s="67">
        <v>2525185.0426788181</v>
      </c>
      <c r="AJ144" s="34">
        <v>6.8825805708881777E-2</v>
      </c>
      <c r="AK144" s="61">
        <v>227.53514531256246</v>
      </c>
      <c r="AM144" s="6">
        <v>422</v>
      </c>
      <c r="AN144" s="6" t="s">
        <v>129</v>
      </c>
      <c r="AO144" s="7">
        <v>11098</v>
      </c>
      <c r="AP144" s="7">
        <v>39315591.075780518</v>
      </c>
      <c r="AQ144" s="7">
        <v>6886318.4731853595</v>
      </c>
      <c r="AR144" s="53">
        <v>-546074</v>
      </c>
      <c r="AT144" s="37">
        <f t="shared" si="34"/>
        <v>38769517.075780518</v>
      </c>
      <c r="AV144" s="67">
        <f t="shared" si="35"/>
        <v>2080007.7170408219</v>
      </c>
      <c r="AW144" s="34">
        <f t="shared" si="36"/>
        <v>5.6692164964733976E-2</v>
      </c>
      <c r="AX144" s="61">
        <f t="shared" si="37"/>
        <v>187.42185231941087</v>
      </c>
      <c r="AZ144" s="50">
        <v>78806.029800000004</v>
      </c>
      <c r="BA144" s="51">
        <v>269484.9411</v>
      </c>
      <c r="BB144" s="52">
        <f t="shared" si="38"/>
        <v>190678.91129999998</v>
      </c>
      <c r="BD144" s="70">
        <f t="shared" si="39"/>
        <v>38960195.987080522</v>
      </c>
      <c r="BE144" s="51"/>
      <c r="BF144" s="127">
        <v>12</v>
      </c>
      <c r="BG144" s="51"/>
      <c r="BH144" s="106" t="s">
        <v>129</v>
      </c>
      <c r="BI144" s="88">
        <v>11297</v>
      </c>
      <c r="BJ144" s="88">
        <v>37235583.358739696</v>
      </c>
      <c r="BK144" s="88">
        <v>6781356.248033897</v>
      </c>
      <c r="BL144" s="88">
        <v>-546074</v>
      </c>
      <c r="BN144" s="97">
        <f t="shared" si="40"/>
        <v>36689509.358739696</v>
      </c>
      <c r="BP144" s="88">
        <v>190678.91129999998</v>
      </c>
      <c r="BR144" s="97">
        <f t="shared" si="41"/>
        <v>36880188.2700397</v>
      </c>
      <c r="BT144" s="110">
        <v>422</v>
      </c>
      <c r="BU144" s="53"/>
    </row>
    <row r="145" spans="1:73" x14ac:dyDescent="0.2">
      <c r="A145" s="6">
        <v>423</v>
      </c>
      <c r="B145" s="6" t="s">
        <v>130</v>
      </c>
      <c r="C145" s="7">
        <v>19831</v>
      </c>
      <c r="D145" s="7">
        <v>17659024.871934332</v>
      </c>
      <c r="E145" s="7">
        <v>-171456.75046916431</v>
      </c>
      <c r="F145" s="53">
        <v>-1531665</v>
      </c>
      <c r="H145" s="37">
        <f t="shared" si="30"/>
        <v>16127359.871934332</v>
      </c>
      <c r="I145" s="134"/>
      <c r="J145" s="61">
        <v>6732764.442730804</v>
      </c>
      <c r="K145" s="136"/>
      <c r="L145" s="61">
        <f t="shared" si="42"/>
        <v>22860124.314665135</v>
      </c>
      <c r="N145" s="67">
        <f t="shared" si="43"/>
        <v>3022683.8536942042</v>
      </c>
      <c r="O145" s="34">
        <f t="shared" si="31"/>
        <v>0.15237267426920162</v>
      </c>
      <c r="P145" s="61">
        <f t="shared" si="32"/>
        <v>152.42215993617086</v>
      </c>
      <c r="R145" s="50">
        <v>1313513.1939999999</v>
      </c>
      <c r="S145" s="51">
        <v>729691.68</v>
      </c>
      <c r="T145" s="52">
        <f t="shared" si="33"/>
        <v>-583821.51399999985</v>
      </c>
      <c r="V145" s="70">
        <f t="shared" si="44"/>
        <v>22276302.800665136</v>
      </c>
      <c r="W145" s="51"/>
      <c r="X145" s="6">
        <v>423</v>
      </c>
      <c r="Y145" s="6" t="s">
        <v>130</v>
      </c>
      <c r="Z145" s="7">
        <v>19831</v>
      </c>
      <c r="AA145" s="7">
        <v>17663531.375919301</v>
      </c>
      <c r="AB145" s="7">
        <v>-160779.88396900296</v>
      </c>
      <c r="AC145" s="53">
        <v>-1531665</v>
      </c>
      <c r="AE145" s="37">
        <v>16131866.375919301</v>
      </c>
      <c r="AF145" s="134"/>
      <c r="AG145" s="136">
        <v>6732764.442730804</v>
      </c>
      <c r="AI145" s="67">
        <v>3027190.3576791734</v>
      </c>
      <c r="AJ145" s="34">
        <v>0.15259984591434583</v>
      </c>
      <c r="AK145" s="61">
        <v>152.64940535924427</v>
      </c>
      <c r="AM145" s="6">
        <v>423</v>
      </c>
      <c r="AN145" s="6" t="s">
        <v>130</v>
      </c>
      <c r="AO145" s="7">
        <v>19831</v>
      </c>
      <c r="AP145" s="7">
        <v>24178627.418466233</v>
      </c>
      <c r="AQ145" s="7">
        <v>-38071.643930523605</v>
      </c>
      <c r="AR145" s="53">
        <v>-1531665</v>
      </c>
      <c r="AT145" s="37">
        <f t="shared" si="34"/>
        <v>22646962.418466233</v>
      </c>
      <c r="AV145" s="67">
        <f t="shared" si="35"/>
        <v>2809521.957495302</v>
      </c>
      <c r="AW145" s="34">
        <f t="shared" si="36"/>
        <v>0.14162724082387954</v>
      </c>
      <c r="AX145" s="61">
        <f t="shared" si="37"/>
        <v>141.67323672509212</v>
      </c>
      <c r="AZ145" s="50">
        <v>1297646.2233600002</v>
      </c>
      <c r="BA145" s="51">
        <v>739483.04680000001</v>
      </c>
      <c r="BB145" s="52">
        <f t="shared" si="38"/>
        <v>-558163.17656000017</v>
      </c>
      <c r="BD145" s="70">
        <f t="shared" si="39"/>
        <v>22088799.241906233</v>
      </c>
      <c r="BE145" s="51"/>
      <c r="BF145" s="127">
        <v>2</v>
      </c>
      <c r="BG145" s="51"/>
      <c r="BH145" s="106" t="s">
        <v>130</v>
      </c>
      <c r="BI145" s="88">
        <v>19596</v>
      </c>
      <c r="BJ145" s="88">
        <v>21369105.460970931</v>
      </c>
      <c r="BK145" s="88">
        <v>19686.196108687709</v>
      </c>
      <c r="BL145" s="88">
        <v>-1531665</v>
      </c>
      <c r="BN145" s="97">
        <f t="shared" si="40"/>
        <v>19837440.460970931</v>
      </c>
      <c r="BP145" s="88">
        <v>-558163.17656000017</v>
      </c>
      <c r="BR145" s="97">
        <f t="shared" si="41"/>
        <v>19279277.284410931</v>
      </c>
      <c r="BT145" s="110">
        <v>423</v>
      </c>
      <c r="BU145" s="53"/>
    </row>
    <row r="146" spans="1:73" x14ac:dyDescent="0.2">
      <c r="A146" s="6">
        <v>425</v>
      </c>
      <c r="B146" s="6" t="s">
        <v>131</v>
      </c>
      <c r="C146" s="7">
        <v>10161</v>
      </c>
      <c r="D146" s="7">
        <v>22881790.560192332</v>
      </c>
      <c r="E146" s="7">
        <v>7243988.6385524692</v>
      </c>
      <c r="F146" s="53">
        <v>139299</v>
      </c>
      <c r="H146" s="37">
        <f t="shared" si="30"/>
        <v>23021089.560192332</v>
      </c>
      <c r="I146" s="134"/>
      <c r="J146" s="61">
        <v>3129103.114200301</v>
      </c>
      <c r="K146" s="136"/>
      <c r="L146" s="61">
        <f t="shared" si="42"/>
        <v>26150192.674392633</v>
      </c>
      <c r="N146" s="67">
        <f t="shared" si="43"/>
        <v>2049141.8994030021</v>
      </c>
      <c r="O146" s="34">
        <f t="shared" si="31"/>
        <v>8.5022927777466742E-2</v>
      </c>
      <c r="P146" s="61">
        <f t="shared" si="32"/>
        <v>201.66734567493378</v>
      </c>
      <c r="R146" s="50">
        <v>151787.32199999999</v>
      </c>
      <c r="S146" s="51">
        <v>169334.28000000003</v>
      </c>
      <c r="T146" s="52">
        <f t="shared" si="33"/>
        <v>17546.958000000042</v>
      </c>
      <c r="V146" s="70">
        <f t="shared" si="44"/>
        <v>26167739.632392634</v>
      </c>
      <c r="W146" s="51"/>
      <c r="X146" s="6">
        <v>425</v>
      </c>
      <c r="Y146" s="6" t="s">
        <v>131</v>
      </c>
      <c r="Z146" s="7">
        <v>10161</v>
      </c>
      <c r="AA146" s="7">
        <v>22926465.061062098</v>
      </c>
      <c r="AB146" s="7">
        <v>7291819.6123953518</v>
      </c>
      <c r="AC146" s="53">
        <v>139299</v>
      </c>
      <c r="AE146" s="37">
        <v>23065764.061062098</v>
      </c>
      <c r="AF146" s="134"/>
      <c r="AG146" s="136">
        <v>3129103.114200301</v>
      </c>
      <c r="AI146" s="67">
        <v>2093816.400272768</v>
      </c>
      <c r="AJ146" s="34">
        <v>8.6876560686954901E-2</v>
      </c>
      <c r="AK146" s="61">
        <v>206.06400947473358</v>
      </c>
      <c r="AM146" s="6">
        <v>425</v>
      </c>
      <c r="AN146" s="6" t="s">
        <v>131</v>
      </c>
      <c r="AO146" s="7">
        <v>10161</v>
      </c>
      <c r="AP146" s="7">
        <v>25938387.692361481</v>
      </c>
      <c r="AQ146" s="7">
        <v>7364964.1134398766</v>
      </c>
      <c r="AR146" s="53">
        <v>139299</v>
      </c>
      <c r="AT146" s="37">
        <f t="shared" si="34"/>
        <v>26077686.692361481</v>
      </c>
      <c r="AV146" s="67">
        <f t="shared" si="35"/>
        <v>1976635.9173718505</v>
      </c>
      <c r="AW146" s="34">
        <f t="shared" si="36"/>
        <v>8.2014511974019974E-2</v>
      </c>
      <c r="AX146" s="61">
        <f t="shared" si="37"/>
        <v>194.53163245466493</v>
      </c>
      <c r="AZ146" s="50">
        <v>197648.69082000002</v>
      </c>
      <c r="BA146" s="51">
        <v>170416.38940000001</v>
      </c>
      <c r="BB146" s="52">
        <f t="shared" si="38"/>
        <v>-27232.301420000003</v>
      </c>
      <c r="BD146" s="70">
        <f t="shared" si="39"/>
        <v>26050454.390941482</v>
      </c>
      <c r="BE146" s="51"/>
      <c r="BF146" s="127">
        <v>17</v>
      </c>
      <c r="BG146" s="51"/>
      <c r="BH146" s="106" t="s">
        <v>131</v>
      </c>
      <c r="BI146" s="88">
        <v>10133</v>
      </c>
      <c r="BJ146" s="88">
        <v>23961751.774989631</v>
      </c>
      <c r="BK146" s="88">
        <v>7067524.0831235824</v>
      </c>
      <c r="BL146" s="88">
        <v>139299</v>
      </c>
      <c r="BN146" s="97">
        <f t="shared" si="40"/>
        <v>24101050.774989631</v>
      </c>
      <c r="BP146" s="88">
        <v>-27232.301420000003</v>
      </c>
      <c r="BR146" s="97">
        <f t="shared" si="41"/>
        <v>24073818.473569632</v>
      </c>
      <c r="BT146" s="110">
        <v>425</v>
      </c>
      <c r="BU146" s="53"/>
    </row>
    <row r="147" spans="1:73" x14ac:dyDescent="0.2">
      <c r="A147" s="6">
        <v>426</v>
      </c>
      <c r="B147" s="6" t="s">
        <v>132</v>
      </c>
      <c r="C147" s="7">
        <v>12145</v>
      </c>
      <c r="D147" s="7">
        <v>25262018.479540788</v>
      </c>
      <c r="E147" s="7">
        <v>8937693.4551211409</v>
      </c>
      <c r="F147" s="53">
        <v>-2515540</v>
      </c>
      <c r="H147" s="37">
        <f t="shared" si="30"/>
        <v>22746478.479540788</v>
      </c>
      <c r="I147" s="134"/>
      <c r="J147" s="61">
        <v>5737038.9669008171</v>
      </c>
      <c r="K147" s="136"/>
      <c r="L147" s="61">
        <f t="shared" si="42"/>
        <v>28483517.446441606</v>
      </c>
      <c r="N147" s="67">
        <f t="shared" si="43"/>
        <v>2474125.2020331286</v>
      </c>
      <c r="O147" s="34">
        <f t="shared" si="31"/>
        <v>9.5124298898795617E-2</v>
      </c>
      <c r="P147" s="61">
        <f t="shared" si="32"/>
        <v>203.7155374255355</v>
      </c>
      <c r="R147" s="50">
        <v>960253.52720000001</v>
      </c>
      <c r="S147" s="51">
        <v>49150.569999999992</v>
      </c>
      <c r="T147" s="52">
        <f t="shared" si="33"/>
        <v>-911102.95720000006</v>
      </c>
      <c r="V147" s="70">
        <f t="shared" si="44"/>
        <v>27572414.489241607</v>
      </c>
      <c r="W147" s="51"/>
      <c r="X147" s="6">
        <v>426</v>
      </c>
      <c r="Y147" s="6" t="s">
        <v>132</v>
      </c>
      <c r="Z147" s="7">
        <v>12145</v>
      </c>
      <c r="AA147" s="7">
        <v>25300207.308569841</v>
      </c>
      <c r="AB147" s="7">
        <v>8979659.3956673462</v>
      </c>
      <c r="AC147" s="53">
        <v>-2515540</v>
      </c>
      <c r="AE147" s="37">
        <v>22784667.308569841</v>
      </c>
      <c r="AF147" s="134"/>
      <c r="AG147" s="136">
        <v>5737038.9669008171</v>
      </c>
      <c r="AI147" s="67">
        <v>2512314.031062182</v>
      </c>
      <c r="AJ147" s="34">
        <v>9.6592569616934493E-2</v>
      </c>
      <c r="AK147" s="61">
        <v>206.85994492072311</v>
      </c>
      <c r="AM147" s="6">
        <v>426</v>
      </c>
      <c r="AN147" s="6" t="s">
        <v>132</v>
      </c>
      <c r="AO147" s="7">
        <v>12145</v>
      </c>
      <c r="AP147" s="7">
        <v>30733464.733761556</v>
      </c>
      <c r="AQ147" s="7">
        <v>8987907.4094089493</v>
      </c>
      <c r="AR147" s="53">
        <v>-2515540</v>
      </c>
      <c r="AT147" s="37">
        <f t="shared" si="34"/>
        <v>28217924.733761556</v>
      </c>
      <c r="AV147" s="67">
        <f t="shared" si="35"/>
        <v>2208532.4893530793</v>
      </c>
      <c r="AW147" s="34">
        <f t="shared" si="36"/>
        <v>8.491288333843601E-2</v>
      </c>
      <c r="AX147" s="61">
        <f t="shared" si="37"/>
        <v>181.84705552516093</v>
      </c>
      <c r="AZ147" s="50">
        <v>729642.19333000004</v>
      </c>
      <c r="BA147" s="51">
        <v>27720.714000000004</v>
      </c>
      <c r="BB147" s="52">
        <f t="shared" si="38"/>
        <v>-701921.47933</v>
      </c>
      <c r="BD147" s="70">
        <f t="shared" si="39"/>
        <v>27516003.254431557</v>
      </c>
      <c r="BE147" s="51"/>
      <c r="BF147" s="127">
        <v>12</v>
      </c>
      <c r="BG147" s="51"/>
      <c r="BH147" s="106" t="s">
        <v>132</v>
      </c>
      <c r="BI147" s="88">
        <v>12150</v>
      </c>
      <c r="BJ147" s="88">
        <v>28524932.244408477</v>
      </c>
      <c r="BK147" s="88">
        <v>8731915.5059283115</v>
      </c>
      <c r="BL147" s="88">
        <v>-2515540</v>
      </c>
      <c r="BN147" s="97">
        <f t="shared" si="40"/>
        <v>26009392.244408477</v>
      </c>
      <c r="BP147" s="88">
        <v>-701921.47933</v>
      </c>
      <c r="BR147" s="97">
        <f t="shared" si="41"/>
        <v>25307470.765078478</v>
      </c>
      <c r="BT147" s="110">
        <v>426</v>
      </c>
      <c r="BU147" s="53"/>
    </row>
    <row r="148" spans="1:73" x14ac:dyDescent="0.2">
      <c r="A148" s="6">
        <v>430</v>
      </c>
      <c r="B148" s="6" t="s">
        <v>133</v>
      </c>
      <c r="C148" s="7">
        <v>16032</v>
      </c>
      <c r="D148" s="7">
        <v>37113998.843080126</v>
      </c>
      <c r="E148" s="7">
        <v>10772031.960169328</v>
      </c>
      <c r="F148" s="53">
        <v>-2195250</v>
      </c>
      <c r="H148" s="37">
        <f t="shared" si="30"/>
        <v>34918748.843080126</v>
      </c>
      <c r="I148" s="134"/>
      <c r="J148" s="61">
        <v>8572618.879425792</v>
      </c>
      <c r="K148" s="136"/>
      <c r="L148" s="61">
        <f t="shared" si="42"/>
        <v>43491367.72250592</v>
      </c>
      <c r="N148" s="67">
        <f t="shared" si="43"/>
        <v>4192111.632043384</v>
      </c>
      <c r="O148" s="34">
        <f t="shared" si="31"/>
        <v>0.10667152636155777</v>
      </c>
      <c r="P148" s="61">
        <f t="shared" si="32"/>
        <v>261.48400898474199</v>
      </c>
      <c r="R148" s="50">
        <v>370394.87800000008</v>
      </c>
      <c r="S148" s="51">
        <v>1123509.77</v>
      </c>
      <c r="T148" s="52">
        <f t="shared" si="33"/>
        <v>753114.89199999999</v>
      </c>
      <c r="V148" s="70">
        <f t="shared" si="44"/>
        <v>44244482.614505917</v>
      </c>
      <c r="W148" s="51"/>
      <c r="X148" s="6">
        <v>430</v>
      </c>
      <c r="Y148" s="6" t="s">
        <v>133</v>
      </c>
      <c r="Z148" s="7">
        <v>16032</v>
      </c>
      <c r="AA148" s="7">
        <v>37051783.57672628</v>
      </c>
      <c r="AB148" s="7">
        <v>10714826.323500762</v>
      </c>
      <c r="AC148" s="53">
        <v>-2195250</v>
      </c>
      <c r="AE148" s="37">
        <v>34856533.57672628</v>
      </c>
      <c r="AF148" s="134"/>
      <c r="AG148" s="136">
        <v>8572618.879425792</v>
      </c>
      <c r="AI148" s="67">
        <v>4129896.3656895384</v>
      </c>
      <c r="AJ148" s="34">
        <v>0.10508841073690998</v>
      </c>
      <c r="AK148" s="61">
        <v>257.60331622314987</v>
      </c>
      <c r="AM148" s="6">
        <v>430</v>
      </c>
      <c r="AN148" s="6" t="s">
        <v>133</v>
      </c>
      <c r="AO148" s="7">
        <v>16032</v>
      </c>
      <c r="AP148" s="7">
        <v>45387171.125275239</v>
      </c>
      <c r="AQ148" s="7">
        <v>10913289.134668889</v>
      </c>
      <c r="AR148" s="53">
        <v>-2195250</v>
      </c>
      <c r="AT148" s="37">
        <f t="shared" si="34"/>
        <v>43191921.125275239</v>
      </c>
      <c r="AV148" s="67">
        <f t="shared" si="35"/>
        <v>3892665.0348127037</v>
      </c>
      <c r="AW148" s="34">
        <f t="shared" si="36"/>
        <v>9.9051875838367526E-2</v>
      </c>
      <c r="AX148" s="61">
        <f t="shared" si="37"/>
        <v>242.80595277025347</v>
      </c>
      <c r="AZ148" s="50">
        <v>409448.14611999999</v>
      </c>
      <c r="BA148" s="51">
        <v>1151201.6514000003</v>
      </c>
      <c r="BB148" s="52">
        <f t="shared" si="38"/>
        <v>741753.50528000039</v>
      </c>
      <c r="BD148" s="70">
        <f t="shared" si="39"/>
        <v>43933674.630555242</v>
      </c>
      <c r="BE148" s="51"/>
      <c r="BF148" s="127">
        <v>2</v>
      </c>
      <c r="BG148" s="51"/>
      <c r="BH148" s="106" t="s">
        <v>133</v>
      </c>
      <c r="BI148" s="88">
        <v>16150</v>
      </c>
      <c r="BJ148" s="88">
        <v>41494506.090462536</v>
      </c>
      <c r="BK148" s="88">
        <v>10134784.971800499</v>
      </c>
      <c r="BL148" s="88">
        <v>-2195250</v>
      </c>
      <c r="BN148" s="97">
        <f t="shared" si="40"/>
        <v>39299256.090462536</v>
      </c>
      <c r="BP148" s="88">
        <v>741753.50528000039</v>
      </c>
      <c r="BR148" s="97">
        <f t="shared" si="41"/>
        <v>40041009.595742539</v>
      </c>
      <c r="BT148" s="110">
        <v>430</v>
      </c>
      <c r="BU148" s="53"/>
    </row>
    <row r="149" spans="1:73" x14ac:dyDescent="0.2">
      <c r="A149" s="6">
        <v>433</v>
      </c>
      <c r="B149" s="6" t="s">
        <v>134</v>
      </c>
      <c r="C149" s="7">
        <v>7861</v>
      </c>
      <c r="D149" s="7">
        <v>13667360.139386361</v>
      </c>
      <c r="E149" s="7">
        <v>4394190.8038815167</v>
      </c>
      <c r="F149" s="53">
        <v>-791621</v>
      </c>
      <c r="H149" s="37">
        <f t="shared" si="30"/>
        <v>12875739.139386361</v>
      </c>
      <c r="I149" s="134"/>
      <c r="J149" s="61">
        <v>3864669.8281746814</v>
      </c>
      <c r="K149" s="136"/>
      <c r="L149" s="61">
        <f t="shared" si="42"/>
        <v>16740408.967561044</v>
      </c>
      <c r="N149" s="67">
        <f t="shared" si="43"/>
        <v>1029638.7859761585</v>
      </c>
      <c r="O149" s="34">
        <f t="shared" si="31"/>
        <v>6.553712988450637E-2</v>
      </c>
      <c r="P149" s="61">
        <f t="shared" si="32"/>
        <v>130.98063681162174</v>
      </c>
      <c r="R149" s="50">
        <v>289817.93800000002</v>
      </c>
      <c r="S149" s="51">
        <v>223733.94000000003</v>
      </c>
      <c r="T149" s="52">
        <f t="shared" si="33"/>
        <v>-66083.997999999992</v>
      </c>
      <c r="V149" s="70">
        <f t="shared" si="44"/>
        <v>16674324.969561044</v>
      </c>
      <c r="W149" s="51"/>
      <c r="X149" s="6">
        <v>433</v>
      </c>
      <c r="Y149" s="6" t="s">
        <v>134</v>
      </c>
      <c r="Z149" s="7">
        <v>7861</v>
      </c>
      <c r="AA149" s="7">
        <v>13669260.764002379</v>
      </c>
      <c r="AB149" s="7">
        <v>4398534.3893682752</v>
      </c>
      <c r="AC149" s="53">
        <v>-791621</v>
      </c>
      <c r="AE149" s="37">
        <v>12877639.764002379</v>
      </c>
      <c r="AF149" s="134"/>
      <c r="AG149" s="136">
        <v>3864669.8281746814</v>
      </c>
      <c r="AI149" s="67">
        <v>1031539.4105921742</v>
      </c>
      <c r="AJ149" s="34">
        <v>6.5658105787918392E-2</v>
      </c>
      <c r="AK149" s="61">
        <v>131.22241579852107</v>
      </c>
      <c r="AM149" s="6">
        <v>433</v>
      </c>
      <c r="AN149" s="6" t="s">
        <v>134</v>
      </c>
      <c r="AO149" s="7">
        <v>7861</v>
      </c>
      <c r="AP149" s="7">
        <v>17491647.222142264</v>
      </c>
      <c r="AQ149" s="7">
        <v>4556130.1093205512</v>
      </c>
      <c r="AR149" s="53">
        <v>-791621</v>
      </c>
      <c r="AT149" s="37">
        <f t="shared" si="34"/>
        <v>16700026.222142264</v>
      </c>
      <c r="AV149" s="67">
        <f t="shared" si="35"/>
        <v>989256.0405573789</v>
      </c>
      <c r="AW149" s="34">
        <f t="shared" si="36"/>
        <v>6.2966743776630293E-2</v>
      </c>
      <c r="AX149" s="61">
        <f t="shared" si="37"/>
        <v>125.84353651664914</v>
      </c>
      <c r="AZ149" s="50">
        <v>341492.79580000002</v>
      </c>
      <c r="BA149" s="51">
        <v>157282.05110000001</v>
      </c>
      <c r="BB149" s="52">
        <f t="shared" si="38"/>
        <v>-184210.74470000001</v>
      </c>
      <c r="BD149" s="70">
        <f t="shared" si="39"/>
        <v>16515815.477442265</v>
      </c>
      <c r="BE149" s="51"/>
      <c r="BF149" s="127">
        <v>5</v>
      </c>
      <c r="BG149" s="51"/>
      <c r="BH149" s="106" t="s">
        <v>134</v>
      </c>
      <c r="BI149" s="88">
        <v>8028</v>
      </c>
      <c r="BJ149" s="88">
        <v>16502391.181584885</v>
      </c>
      <c r="BK149" s="88">
        <v>4423377.8714198936</v>
      </c>
      <c r="BL149" s="88">
        <v>-791621</v>
      </c>
      <c r="BN149" s="97">
        <f t="shared" si="40"/>
        <v>15710770.181584885</v>
      </c>
      <c r="BP149" s="88">
        <v>-184210.74470000001</v>
      </c>
      <c r="BR149" s="97">
        <f t="shared" si="41"/>
        <v>15526559.436884886</v>
      </c>
      <c r="BT149" s="110">
        <v>433</v>
      </c>
      <c r="BU149" s="53"/>
    </row>
    <row r="150" spans="1:73" x14ac:dyDescent="0.2">
      <c r="A150" s="6">
        <v>434</v>
      </c>
      <c r="B150" s="6" t="s">
        <v>135</v>
      </c>
      <c r="C150" s="7">
        <v>14891</v>
      </c>
      <c r="D150" s="7">
        <v>22196189.481091298</v>
      </c>
      <c r="E150" s="7">
        <v>1237406.9008968726</v>
      </c>
      <c r="F150" s="53">
        <v>-908364</v>
      </c>
      <c r="H150" s="37">
        <f t="shared" si="30"/>
        <v>21287825.481091298</v>
      </c>
      <c r="I150" s="134"/>
      <c r="J150" s="61">
        <v>6967593.2512179306</v>
      </c>
      <c r="K150" s="136"/>
      <c r="L150" s="61">
        <f t="shared" si="42"/>
        <v>28255418.73230923</v>
      </c>
      <c r="N150" s="67">
        <f t="shared" si="43"/>
        <v>3963610.3145483956</v>
      </c>
      <c r="O150" s="34">
        <f t="shared" si="31"/>
        <v>0.16316653936931355</v>
      </c>
      <c r="P150" s="61">
        <f t="shared" si="32"/>
        <v>266.17489185067461</v>
      </c>
      <c r="R150" s="50">
        <v>331415.272</v>
      </c>
      <c r="S150" s="51">
        <v>949267.25</v>
      </c>
      <c r="T150" s="52">
        <f t="shared" si="33"/>
        <v>617851.978</v>
      </c>
      <c r="V150" s="70">
        <f t="shared" si="44"/>
        <v>28873270.71030923</v>
      </c>
      <c r="W150" s="51"/>
      <c r="X150" s="6">
        <v>434</v>
      </c>
      <c r="Y150" s="6" t="s">
        <v>135</v>
      </c>
      <c r="Z150" s="7">
        <v>14891</v>
      </c>
      <c r="AA150" s="7">
        <v>22219942.929421268</v>
      </c>
      <c r="AB150" s="7">
        <v>1265799.9528350818</v>
      </c>
      <c r="AC150" s="53">
        <v>-908364</v>
      </c>
      <c r="AE150" s="37">
        <v>21311578.929421268</v>
      </c>
      <c r="AF150" s="134"/>
      <c r="AG150" s="136">
        <v>6967593.2512179306</v>
      </c>
      <c r="AI150" s="67">
        <v>3987363.7628783658</v>
      </c>
      <c r="AJ150" s="34">
        <v>0.16414437716226285</v>
      </c>
      <c r="AK150" s="61">
        <v>267.7700465300091</v>
      </c>
      <c r="AM150" s="6">
        <v>434</v>
      </c>
      <c r="AN150" s="6" t="s">
        <v>135</v>
      </c>
      <c r="AO150" s="7">
        <v>14891</v>
      </c>
      <c r="AP150" s="7">
        <v>28855096.492925379</v>
      </c>
      <c r="AQ150" s="7">
        <v>1295093.6032374923</v>
      </c>
      <c r="AR150" s="53">
        <v>-913477</v>
      </c>
      <c r="AT150" s="37">
        <f t="shared" si="34"/>
        <v>27941619.492925379</v>
      </c>
      <c r="AV150" s="67">
        <f t="shared" si="35"/>
        <v>3649811.0751645453</v>
      </c>
      <c r="AW150" s="34">
        <f t="shared" si="36"/>
        <v>0.15024863577040251</v>
      </c>
      <c r="AX150" s="61">
        <f t="shared" si="37"/>
        <v>245.10181150792729</v>
      </c>
      <c r="AZ150" s="50">
        <v>248588.80288</v>
      </c>
      <c r="BA150" s="51">
        <v>887458.85820000013</v>
      </c>
      <c r="BB150" s="52">
        <f t="shared" si="38"/>
        <v>638870.05532000016</v>
      </c>
      <c r="BD150" s="70">
        <f t="shared" si="39"/>
        <v>28580489.548245378</v>
      </c>
      <c r="BE150" s="51"/>
      <c r="BF150" s="127">
        <v>1</v>
      </c>
      <c r="BG150" s="51"/>
      <c r="BH150" s="106" t="s">
        <v>135</v>
      </c>
      <c r="BI150" s="88">
        <v>15085</v>
      </c>
      <c r="BJ150" s="88">
        <v>25200172.417760834</v>
      </c>
      <c r="BK150" s="88">
        <v>-515990.10668816272</v>
      </c>
      <c r="BL150" s="88">
        <v>-908364</v>
      </c>
      <c r="BN150" s="97">
        <f t="shared" si="40"/>
        <v>24291808.417760834</v>
      </c>
      <c r="BP150" s="88">
        <v>638870.05532000016</v>
      </c>
      <c r="BR150" s="97">
        <f t="shared" si="41"/>
        <v>24930678.473080833</v>
      </c>
      <c r="BT150" s="110">
        <v>434</v>
      </c>
      <c r="BU150" s="53"/>
    </row>
    <row r="151" spans="1:73" x14ac:dyDescent="0.2">
      <c r="A151" s="6">
        <v>435</v>
      </c>
      <c r="B151" s="6" t="s">
        <v>136</v>
      </c>
      <c r="C151" s="6">
        <v>707</v>
      </c>
      <c r="D151" s="7">
        <v>2497143.8326387145</v>
      </c>
      <c r="E151" s="7">
        <v>518175.60505060572</v>
      </c>
      <c r="F151" s="53">
        <v>-174284</v>
      </c>
      <c r="H151" s="37">
        <f t="shared" si="30"/>
        <v>2322859.8326387145</v>
      </c>
      <c r="I151" s="134"/>
      <c r="J151" s="61">
        <v>425788.99214832223</v>
      </c>
      <c r="K151" s="136"/>
      <c r="L151" s="61">
        <f t="shared" si="42"/>
        <v>2748648.8247870365</v>
      </c>
      <c r="N151" s="67">
        <f t="shared" si="43"/>
        <v>-98475.131769832689</v>
      </c>
      <c r="O151" s="34">
        <f t="shared" si="31"/>
        <v>-3.4587581458491279E-2</v>
      </c>
      <c r="P151" s="61">
        <f t="shared" si="32"/>
        <v>-139.2859006645441</v>
      </c>
      <c r="R151" s="50">
        <v>163608.00000000003</v>
      </c>
      <c r="S151" s="51">
        <v>103754.74</v>
      </c>
      <c r="T151" s="52">
        <f t="shared" si="33"/>
        <v>-59853.260000000024</v>
      </c>
      <c r="V151" s="70">
        <f t="shared" si="44"/>
        <v>2688795.5647870363</v>
      </c>
      <c r="W151" s="51"/>
      <c r="X151" s="6">
        <v>435</v>
      </c>
      <c r="Y151" s="6" t="s">
        <v>136</v>
      </c>
      <c r="Z151" s="6">
        <v>707</v>
      </c>
      <c r="AA151" s="7">
        <v>2497178.3698099777</v>
      </c>
      <c r="AB151" s="7">
        <v>518430.88262999261</v>
      </c>
      <c r="AC151" s="53">
        <v>-174284</v>
      </c>
      <c r="AE151" s="37">
        <v>2322894.3698099777</v>
      </c>
      <c r="AF151" s="134"/>
      <c r="AG151" s="136">
        <v>425788.99214832223</v>
      </c>
      <c r="AI151" s="67">
        <v>-98440.594598569442</v>
      </c>
      <c r="AJ151" s="34">
        <v>-3.4575450911388222E-2</v>
      </c>
      <c r="AK151" s="61">
        <v>-139.23705035158338</v>
      </c>
      <c r="AM151" s="6">
        <v>435</v>
      </c>
      <c r="AN151" s="6" t="s">
        <v>136</v>
      </c>
      <c r="AO151" s="6">
        <v>707</v>
      </c>
      <c r="AP151" s="7">
        <v>2942298.2231342155</v>
      </c>
      <c r="AQ151" s="7">
        <v>561561.28107523499</v>
      </c>
      <c r="AR151" s="53">
        <v>-174284</v>
      </c>
      <c r="AT151" s="37">
        <f t="shared" si="34"/>
        <v>2768014.2231342155</v>
      </c>
      <c r="AV151" s="67">
        <f t="shared" si="35"/>
        <v>-79109.73342265375</v>
      </c>
      <c r="AW151" s="34">
        <f t="shared" si="36"/>
        <v>-2.7785840950291477E-2</v>
      </c>
      <c r="AX151" s="61">
        <f t="shared" si="37"/>
        <v>-111.89495533614392</v>
      </c>
      <c r="AZ151" s="50">
        <v>203285.23600000003</v>
      </c>
      <c r="BA151" s="51">
        <v>113654.9274</v>
      </c>
      <c r="BB151" s="52">
        <f t="shared" si="38"/>
        <v>-89630.308600000033</v>
      </c>
      <c r="BD151" s="70">
        <f t="shared" si="39"/>
        <v>2678383.9145342153</v>
      </c>
      <c r="BE151" s="51"/>
      <c r="BF151" s="127">
        <v>13</v>
      </c>
      <c r="BG151" s="51"/>
      <c r="BH151" s="106" t="s">
        <v>136</v>
      </c>
      <c r="BI151" s="88">
        <v>734</v>
      </c>
      <c r="BJ151" s="88">
        <v>3021407.9565568692</v>
      </c>
      <c r="BK151" s="88">
        <v>614130.86933430238</v>
      </c>
      <c r="BL151" s="88">
        <v>-174284</v>
      </c>
      <c r="BN151" s="97">
        <f t="shared" si="40"/>
        <v>2847123.9565568692</v>
      </c>
      <c r="BP151" s="88">
        <v>-89630.308600000033</v>
      </c>
      <c r="BR151" s="97">
        <f t="shared" si="41"/>
        <v>2757493.6479568691</v>
      </c>
      <c r="BT151" s="110">
        <v>435</v>
      </c>
      <c r="BU151" s="53"/>
    </row>
    <row r="152" spans="1:73" x14ac:dyDescent="0.2">
      <c r="A152" s="6">
        <v>436</v>
      </c>
      <c r="B152" s="6" t="s">
        <v>137</v>
      </c>
      <c r="C152" s="7">
        <v>2052</v>
      </c>
      <c r="D152" s="7">
        <v>5970894.9036260005</v>
      </c>
      <c r="E152" s="7">
        <v>2113648.0953376722</v>
      </c>
      <c r="F152" s="53">
        <v>-355571</v>
      </c>
      <c r="H152" s="37">
        <f t="shared" si="30"/>
        <v>5615323.9036260005</v>
      </c>
      <c r="I152" s="134"/>
      <c r="J152" s="61">
        <v>874284.94751369301</v>
      </c>
      <c r="K152" s="136"/>
      <c r="L152" s="61">
        <f t="shared" si="42"/>
        <v>6489608.8511396935</v>
      </c>
      <c r="N152" s="67">
        <f t="shared" si="43"/>
        <v>441292.88694110885</v>
      </c>
      <c r="O152" s="34">
        <f t="shared" si="31"/>
        <v>7.296128204168334E-2</v>
      </c>
      <c r="P152" s="61">
        <f t="shared" si="32"/>
        <v>215.05501312919534</v>
      </c>
      <c r="R152" s="50">
        <v>149278.666</v>
      </c>
      <c r="S152" s="51">
        <v>31358.2</v>
      </c>
      <c r="T152" s="52">
        <f t="shared" si="33"/>
        <v>-117920.466</v>
      </c>
      <c r="V152" s="70">
        <f t="shared" si="44"/>
        <v>6371688.3851396935</v>
      </c>
      <c r="W152" s="51"/>
      <c r="X152" s="6">
        <v>436</v>
      </c>
      <c r="Y152" s="6" t="s">
        <v>137</v>
      </c>
      <c r="Z152" s="7">
        <v>2052</v>
      </c>
      <c r="AA152" s="7">
        <v>5974934.5522843935</v>
      </c>
      <c r="AB152" s="7">
        <v>2118325.6896563778</v>
      </c>
      <c r="AC152" s="53">
        <v>-355571</v>
      </c>
      <c r="AE152" s="37">
        <v>5619363.5522843935</v>
      </c>
      <c r="AF152" s="134"/>
      <c r="AG152" s="136">
        <v>874284.94751369301</v>
      </c>
      <c r="AI152" s="67">
        <v>445332.5355995018</v>
      </c>
      <c r="AJ152" s="34">
        <v>7.3629178474724305E-2</v>
      </c>
      <c r="AK152" s="61">
        <v>217.02365282626795</v>
      </c>
      <c r="AM152" s="6">
        <v>436</v>
      </c>
      <c r="AN152" s="6" t="s">
        <v>137</v>
      </c>
      <c r="AO152" s="7">
        <v>2052</v>
      </c>
      <c r="AP152" s="7">
        <v>6869645.9866013601</v>
      </c>
      <c r="AQ152" s="7">
        <v>2188262.6490695686</v>
      </c>
      <c r="AR152" s="53">
        <v>-355571</v>
      </c>
      <c r="AT152" s="37">
        <f t="shared" si="34"/>
        <v>6514074.9866013601</v>
      </c>
      <c r="AV152" s="67">
        <f t="shared" si="35"/>
        <v>465759.02240277547</v>
      </c>
      <c r="AW152" s="34">
        <f t="shared" si="36"/>
        <v>7.7006397344271282E-2</v>
      </c>
      <c r="AX152" s="61">
        <f t="shared" si="37"/>
        <v>226.97808109297051</v>
      </c>
      <c r="AZ152" s="50">
        <v>148473.46421800001</v>
      </c>
      <c r="BA152" s="51">
        <v>19800.510000000002</v>
      </c>
      <c r="BB152" s="52">
        <f t="shared" si="38"/>
        <v>-128672.954218</v>
      </c>
      <c r="BD152" s="70">
        <f t="shared" si="39"/>
        <v>6385402.03238336</v>
      </c>
      <c r="BE152" s="51"/>
      <c r="BF152" s="127">
        <v>17</v>
      </c>
      <c r="BG152" s="51"/>
      <c r="BH152" s="106" t="s">
        <v>137</v>
      </c>
      <c r="BI152" s="88">
        <v>2081</v>
      </c>
      <c r="BJ152" s="88">
        <v>6403886.9641985847</v>
      </c>
      <c r="BK152" s="88">
        <v>2111098.1101040617</v>
      </c>
      <c r="BL152" s="88">
        <v>-355571</v>
      </c>
      <c r="BN152" s="97">
        <f t="shared" si="40"/>
        <v>6048315.9641985847</v>
      </c>
      <c r="BP152" s="88">
        <v>-128672.954218</v>
      </c>
      <c r="BR152" s="97">
        <f t="shared" si="41"/>
        <v>5919643.0099805845</v>
      </c>
      <c r="BT152" s="110">
        <v>436</v>
      </c>
      <c r="BU152" s="53"/>
    </row>
    <row r="153" spans="1:73" x14ac:dyDescent="0.2">
      <c r="A153" s="6">
        <v>440</v>
      </c>
      <c r="B153" s="6" t="s">
        <v>138</v>
      </c>
      <c r="C153" s="7">
        <v>5340</v>
      </c>
      <c r="D153" s="7">
        <v>13556714.246938881</v>
      </c>
      <c r="E153" s="7">
        <v>4343825.1646285169</v>
      </c>
      <c r="F153" s="53">
        <v>-1182380</v>
      </c>
      <c r="H153" s="37">
        <f t="shared" si="30"/>
        <v>12374334.246938881</v>
      </c>
      <c r="I153" s="134"/>
      <c r="J153" s="61">
        <v>2102461.0844012103</v>
      </c>
      <c r="K153" s="136"/>
      <c r="L153" s="61">
        <f t="shared" si="42"/>
        <v>14476795.331340091</v>
      </c>
      <c r="N153" s="67">
        <f t="shared" si="43"/>
        <v>1561878.0259022638</v>
      </c>
      <c r="O153" s="34">
        <f t="shared" si="31"/>
        <v>0.12093596799451707</v>
      </c>
      <c r="P153" s="61">
        <f t="shared" si="32"/>
        <v>292.4865217045438</v>
      </c>
      <c r="R153" s="50">
        <v>219780.08000000002</v>
      </c>
      <c r="S153" s="51">
        <v>32721.600000000002</v>
      </c>
      <c r="T153" s="52">
        <f t="shared" si="33"/>
        <v>-187058.48</v>
      </c>
      <c r="V153" s="70">
        <f t="shared" si="44"/>
        <v>14289736.851340091</v>
      </c>
      <c r="W153" s="51"/>
      <c r="X153" s="6">
        <v>440</v>
      </c>
      <c r="Y153" s="6" t="s">
        <v>138</v>
      </c>
      <c r="Z153" s="7">
        <v>5340</v>
      </c>
      <c r="AA153" s="7">
        <v>13565810.274917899</v>
      </c>
      <c r="AB153" s="7">
        <v>4354577.5620402656</v>
      </c>
      <c r="AC153" s="53">
        <v>-1182380</v>
      </c>
      <c r="AE153" s="37">
        <v>12383430.274917899</v>
      </c>
      <c r="AF153" s="134"/>
      <c r="AG153" s="136">
        <v>2102461.0844012103</v>
      </c>
      <c r="AI153" s="67">
        <v>1570974.053881282</v>
      </c>
      <c r="AJ153" s="34">
        <v>0.12164027199925029</v>
      </c>
      <c r="AK153" s="61">
        <v>294.18989773057717</v>
      </c>
      <c r="AM153" s="6">
        <v>440</v>
      </c>
      <c r="AN153" s="6" t="s">
        <v>138</v>
      </c>
      <c r="AO153" s="7">
        <v>5340</v>
      </c>
      <c r="AP153" s="7">
        <v>15685018.921914866</v>
      </c>
      <c r="AQ153" s="7">
        <v>4494731.5080604628</v>
      </c>
      <c r="AR153" s="53">
        <v>-1182380</v>
      </c>
      <c r="AT153" s="37">
        <f t="shared" si="34"/>
        <v>14502638.921914866</v>
      </c>
      <c r="AV153" s="67">
        <f t="shared" si="35"/>
        <v>1587721.6164770387</v>
      </c>
      <c r="AW153" s="34">
        <f t="shared" si="36"/>
        <v>0.12293703311662153</v>
      </c>
      <c r="AX153" s="61">
        <f t="shared" si="37"/>
        <v>297.32614540768515</v>
      </c>
      <c r="AZ153" s="50">
        <v>331394.53570000001</v>
      </c>
      <c r="BA153" s="51">
        <v>0</v>
      </c>
      <c r="BB153" s="52">
        <f t="shared" si="38"/>
        <v>-331394.53570000001</v>
      </c>
      <c r="BD153" s="70">
        <f t="shared" si="39"/>
        <v>14171244.386214865</v>
      </c>
      <c r="BE153" s="51"/>
      <c r="BF153" s="127">
        <v>15</v>
      </c>
      <c r="BG153" s="51"/>
      <c r="BH153" s="106" t="s">
        <v>138</v>
      </c>
      <c r="BI153" s="88">
        <v>5264</v>
      </c>
      <c r="BJ153" s="88">
        <v>14097297.305437827</v>
      </c>
      <c r="BK153" s="88">
        <v>4092056.6099774181</v>
      </c>
      <c r="BL153" s="88">
        <v>-1182380</v>
      </c>
      <c r="BN153" s="97">
        <f t="shared" si="40"/>
        <v>12914917.305437827</v>
      </c>
      <c r="BP153" s="88">
        <v>-331394.53570000001</v>
      </c>
      <c r="BR153" s="97">
        <f t="shared" si="41"/>
        <v>12583522.769737827</v>
      </c>
      <c r="BT153" s="110">
        <v>440</v>
      </c>
      <c r="BU153" s="53"/>
    </row>
    <row r="154" spans="1:73" x14ac:dyDescent="0.2">
      <c r="A154" s="6">
        <v>441</v>
      </c>
      <c r="B154" s="6" t="s">
        <v>139</v>
      </c>
      <c r="C154" s="7">
        <v>4662</v>
      </c>
      <c r="D154" s="7">
        <v>10855960.648128118</v>
      </c>
      <c r="E154" s="7">
        <v>2549260.6462086057</v>
      </c>
      <c r="F154" s="53">
        <v>-549256</v>
      </c>
      <c r="H154" s="37">
        <f t="shared" si="30"/>
        <v>10306704.648128118</v>
      </c>
      <c r="I154" s="134"/>
      <c r="J154" s="61">
        <v>2492975.2312697629</v>
      </c>
      <c r="K154" s="136"/>
      <c r="L154" s="61">
        <f t="shared" si="42"/>
        <v>12799679.87939788</v>
      </c>
      <c r="N154" s="67">
        <f t="shared" si="43"/>
        <v>1035125.1263575591</v>
      </c>
      <c r="O154" s="34">
        <f t="shared" si="31"/>
        <v>8.7986766017647294E-2</v>
      </c>
      <c r="P154" s="61">
        <f t="shared" si="32"/>
        <v>222.03456163825805</v>
      </c>
      <c r="R154" s="50">
        <v>144343.15800000002</v>
      </c>
      <c r="S154" s="51">
        <v>13634</v>
      </c>
      <c r="T154" s="52">
        <f t="shared" si="33"/>
        <v>-130709.15800000002</v>
      </c>
      <c r="V154" s="70">
        <f t="shared" si="44"/>
        <v>12668970.72139788</v>
      </c>
      <c r="W154" s="51"/>
      <c r="X154" s="6">
        <v>441</v>
      </c>
      <c r="Y154" s="6" t="s">
        <v>139</v>
      </c>
      <c r="Z154" s="7">
        <v>4662</v>
      </c>
      <c r="AA154" s="7">
        <v>10854524.813618485</v>
      </c>
      <c r="AB154" s="7">
        <v>2549280.0073875617</v>
      </c>
      <c r="AC154" s="53">
        <v>-549256</v>
      </c>
      <c r="AE154" s="37">
        <v>10305268.813618485</v>
      </c>
      <c r="AF154" s="134"/>
      <c r="AG154" s="136">
        <v>2492975.2312697629</v>
      </c>
      <c r="AI154" s="67">
        <v>1033689.2918479256</v>
      </c>
      <c r="AJ154" s="34">
        <v>8.7864718516507276E-2</v>
      </c>
      <c r="AK154" s="61">
        <v>221.72657482795486</v>
      </c>
      <c r="AM154" s="6">
        <v>441</v>
      </c>
      <c r="AN154" s="6" t="s">
        <v>139</v>
      </c>
      <c r="AO154" s="7">
        <v>4662</v>
      </c>
      <c r="AP154" s="7">
        <v>13152266.683295161</v>
      </c>
      <c r="AQ154" s="7">
        <v>2496042.3857708573</v>
      </c>
      <c r="AR154" s="53">
        <v>-549256</v>
      </c>
      <c r="AT154" s="37">
        <f t="shared" si="34"/>
        <v>12603010.683295161</v>
      </c>
      <c r="AV154" s="67">
        <f t="shared" si="35"/>
        <v>838455.93025483936</v>
      </c>
      <c r="AW154" s="34">
        <f t="shared" si="36"/>
        <v>7.1269669601236429E-2</v>
      </c>
      <c r="AX154" s="61">
        <f t="shared" si="37"/>
        <v>179.84897688863992</v>
      </c>
      <c r="AZ154" s="50">
        <v>170653.99552</v>
      </c>
      <c r="BA154" s="51">
        <v>0</v>
      </c>
      <c r="BB154" s="52">
        <f t="shared" si="38"/>
        <v>-170653.99552</v>
      </c>
      <c r="BD154" s="70">
        <f t="shared" si="39"/>
        <v>12432356.687775161</v>
      </c>
      <c r="BE154" s="51"/>
      <c r="BF154" s="127">
        <v>9</v>
      </c>
      <c r="BG154" s="51"/>
      <c r="BH154" s="106" t="s">
        <v>139</v>
      </c>
      <c r="BI154" s="88">
        <v>4747</v>
      </c>
      <c r="BJ154" s="88">
        <v>12313810.753040321</v>
      </c>
      <c r="BK154" s="88">
        <v>2349949.8824142958</v>
      </c>
      <c r="BL154" s="88">
        <v>-549256</v>
      </c>
      <c r="BN154" s="97">
        <f t="shared" si="40"/>
        <v>11764554.753040321</v>
      </c>
      <c r="BP154" s="88">
        <v>-170653.99552</v>
      </c>
      <c r="BR154" s="97">
        <f t="shared" si="41"/>
        <v>11593900.757520322</v>
      </c>
      <c r="BT154" s="110">
        <v>441</v>
      </c>
      <c r="BU154" s="53"/>
    </row>
    <row r="155" spans="1:73" x14ac:dyDescent="0.2">
      <c r="A155" s="6">
        <v>444</v>
      </c>
      <c r="B155" s="6" t="s">
        <v>140</v>
      </c>
      <c r="C155" s="7">
        <v>46296</v>
      </c>
      <c r="D155" s="7">
        <v>58859063.443553366</v>
      </c>
      <c r="E155" s="7">
        <v>5066846.9146840079</v>
      </c>
      <c r="F155" s="53">
        <v>-2104143</v>
      </c>
      <c r="H155" s="37">
        <f t="shared" si="30"/>
        <v>56754920.443553366</v>
      </c>
      <c r="I155" s="134"/>
      <c r="J155" s="61">
        <v>18920395.117482722</v>
      </c>
      <c r="K155" s="136"/>
      <c r="L155" s="61">
        <f t="shared" si="42"/>
        <v>75675315.56103608</v>
      </c>
      <c r="N155" s="67">
        <f t="shared" si="43"/>
        <v>9544584.8300001919</v>
      </c>
      <c r="O155" s="34">
        <f t="shared" si="31"/>
        <v>0.14432903923018064</v>
      </c>
      <c r="P155" s="61">
        <f t="shared" si="32"/>
        <v>206.16435177985554</v>
      </c>
      <c r="R155" s="50">
        <v>1111811.7979999997</v>
      </c>
      <c r="S155" s="51">
        <v>3658138.5400000014</v>
      </c>
      <c r="T155" s="52">
        <f t="shared" si="33"/>
        <v>2546326.7420000015</v>
      </c>
      <c r="V155" s="70">
        <f t="shared" si="44"/>
        <v>78221642.303036079</v>
      </c>
      <c r="W155" s="51"/>
      <c r="X155" s="6">
        <v>444</v>
      </c>
      <c r="Y155" s="6" t="s">
        <v>140</v>
      </c>
      <c r="Z155" s="7">
        <v>46296</v>
      </c>
      <c r="AA155" s="7">
        <v>58929264.022734299</v>
      </c>
      <c r="AB155" s="7">
        <v>5151469.334058756</v>
      </c>
      <c r="AC155" s="53">
        <v>-2104143</v>
      </c>
      <c r="AE155" s="37">
        <v>56825121.022734299</v>
      </c>
      <c r="AF155" s="134"/>
      <c r="AG155" s="136">
        <v>18920395.117482722</v>
      </c>
      <c r="AI155" s="67">
        <v>9614785.4091811329</v>
      </c>
      <c r="AJ155" s="34">
        <v>0.14539058169924027</v>
      </c>
      <c r="AK155" s="61">
        <v>207.68069399475405</v>
      </c>
      <c r="AM155" s="6">
        <v>444</v>
      </c>
      <c r="AN155" s="6" t="s">
        <v>140</v>
      </c>
      <c r="AO155" s="7">
        <v>46296</v>
      </c>
      <c r="AP155" s="7">
        <v>76498385.251925185</v>
      </c>
      <c r="AQ155" s="7">
        <v>4771324.729017132</v>
      </c>
      <c r="AR155" s="53">
        <v>-2104143</v>
      </c>
      <c r="AT155" s="37">
        <f t="shared" si="34"/>
        <v>74394242.251925185</v>
      </c>
      <c r="AV155" s="67">
        <f t="shared" si="35"/>
        <v>8263511.5208892971</v>
      </c>
      <c r="AW155" s="34">
        <f t="shared" si="36"/>
        <v>0.124957208691649</v>
      </c>
      <c r="AX155" s="61">
        <f t="shared" si="37"/>
        <v>178.49299120635254</v>
      </c>
      <c r="AZ155" s="50">
        <v>1091858.2028959999</v>
      </c>
      <c r="BA155" s="51">
        <v>3226295.0993999997</v>
      </c>
      <c r="BB155" s="52">
        <f t="shared" si="38"/>
        <v>2134436.8965039998</v>
      </c>
      <c r="BD155" s="70">
        <f t="shared" si="39"/>
        <v>76528679.148429185</v>
      </c>
      <c r="BE155" s="51"/>
      <c r="BF155" s="127">
        <v>1</v>
      </c>
      <c r="BG155" s="51"/>
      <c r="BH155" s="106" t="s">
        <v>140</v>
      </c>
      <c r="BI155" s="88">
        <v>46785</v>
      </c>
      <c r="BJ155" s="88">
        <v>68234873.731035888</v>
      </c>
      <c r="BK155" s="88">
        <v>4192346.6515268218</v>
      </c>
      <c r="BL155" s="88">
        <v>-2104143</v>
      </c>
      <c r="BN155" s="97">
        <f t="shared" si="40"/>
        <v>66130730.731035888</v>
      </c>
      <c r="BP155" s="88">
        <v>2134436.8965039998</v>
      </c>
      <c r="BR155" s="97">
        <f t="shared" si="41"/>
        <v>68265167.627539888</v>
      </c>
      <c r="BT155" s="110">
        <v>444</v>
      </c>
      <c r="BU155" s="53"/>
    </row>
    <row r="156" spans="1:73" x14ac:dyDescent="0.2">
      <c r="A156" s="6">
        <v>445</v>
      </c>
      <c r="B156" s="6" t="s">
        <v>141</v>
      </c>
      <c r="C156" s="7">
        <v>15217</v>
      </c>
      <c r="D156" s="7">
        <v>25670005.228255719</v>
      </c>
      <c r="E156" s="7">
        <v>479018.87535807822</v>
      </c>
      <c r="F156" s="53">
        <v>-583702</v>
      </c>
      <c r="H156" s="37">
        <f t="shared" si="30"/>
        <v>25086303.228255719</v>
      </c>
      <c r="I156" s="134"/>
      <c r="J156" s="61">
        <v>6045238.9095589966</v>
      </c>
      <c r="K156" s="136"/>
      <c r="L156" s="61">
        <f t="shared" si="42"/>
        <v>31131542.137814716</v>
      </c>
      <c r="N156" s="67">
        <f t="shared" si="43"/>
        <v>3072386.1262207031</v>
      </c>
      <c r="O156" s="34">
        <f t="shared" si="31"/>
        <v>0.10949674056308738</v>
      </c>
      <c r="P156" s="61">
        <f t="shared" si="32"/>
        <v>201.90485156211494</v>
      </c>
      <c r="R156" s="50">
        <v>205641.62200000006</v>
      </c>
      <c r="S156" s="51">
        <v>199397.25</v>
      </c>
      <c r="T156" s="52">
        <f t="shared" si="33"/>
        <v>-6244.3720000000612</v>
      </c>
      <c r="V156" s="70">
        <f t="shared" si="44"/>
        <v>31125297.765814714</v>
      </c>
      <c r="W156" s="51"/>
      <c r="X156" s="6">
        <v>445</v>
      </c>
      <c r="Y156" s="6" t="s">
        <v>141</v>
      </c>
      <c r="Z156" s="7">
        <v>15217</v>
      </c>
      <c r="AA156" s="7">
        <v>25681785.190627512</v>
      </c>
      <c r="AB156" s="7">
        <v>495539.20962692646</v>
      </c>
      <c r="AC156" s="53">
        <v>-583702</v>
      </c>
      <c r="AE156" s="37">
        <v>25098083.190627512</v>
      </c>
      <c r="AF156" s="134"/>
      <c r="AG156" s="136">
        <v>6045238.9095589966</v>
      </c>
      <c r="AI156" s="67">
        <v>3084166.0885924958</v>
      </c>
      <c r="AJ156" s="34">
        <v>0.10991656653244031</v>
      </c>
      <c r="AK156" s="61">
        <v>202.67898328136266</v>
      </c>
      <c r="AM156" s="6">
        <v>445</v>
      </c>
      <c r="AN156" s="6" t="s">
        <v>141</v>
      </c>
      <c r="AO156" s="7">
        <v>15217</v>
      </c>
      <c r="AP156" s="7">
        <v>31337295.866050206</v>
      </c>
      <c r="AQ156" s="7">
        <v>407632.97020912275</v>
      </c>
      <c r="AR156" s="53">
        <v>-583702</v>
      </c>
      <c r="AT156" s="37">
        <f t="shared" si="34"/>
        <v>30753593.866050206</v>
      </c>
      <c r="AV156" s="67">
        <f t="shared" si="35"/>
        <v>2694437.8544561937</v>
      </c>
      <c r="AW156" s="34">
        <f t="shared" si="36"/>
        <v>9.6027045622571652E-2</v>
      </c>
      <c r="AX156" s="61">
        <f t="shared" si="37"/>
        <v>177.0676121742915</v>
      </c>
      <c r="AZ156" s="50">
        <v>229219.943998</v>
      </c>
      <c r="BA156" s="51">
        <v>221897.71540000002</v>
      </c>
      <c r="BB156" s="52">
        <f t="shared" si="38"/>
        <v>-7322.228597999987</v>
      </c>
      <c r="BD156" s="70">
        <f t="shared" si="39"/>
        <v>30746271.637452208</v>
      </c>
      <c r="BE156" s="51"/>
      <c r="BF156" s="127">
        <v>2</v>
      </c>
      <c r="BG156" s="51"/>
      <c r="BH156" s="106" t="s">
        <v>141</v>
      </c>
      <c r="BI156" s="88">
        <v>15285</v>
      </c>
      <c r="BJ156" s="88">
        <v>28642858.011594012</v>
      </c>
      <c r="BK156" s="88">
        <v>498137.11731571803</v>
      </c>
      <c r="BL156" s="88">
        <v>-583702</v>
      </c>
      <c r="BN156" s="97">
        <f t="shared" si="40"/>
        <v>28059156.011594012</v>
      </c>
      <c r="BP156" s="88">
        <v>-7322.228597999987</v>
      </c>
      <c r="BR156" s="97">
        <f t="shared" si="41"/>
        <v>28051833.782996014</v>
      </c>
      <c r="BT156" s="110">
        <v>445</v>
      </c>
      <c r="BU156" s="53"/>
    </row>
    <row r="157" spans="1:73" x14ac:dyDescent="0.2">
      <c r="A157" s="6">
        <v>475</v>
      </c>
      <c r="B157" s="6" t="s">
        <v>142</v>
      </c>
      <c r="C157" s="7">
        <v>5477</v>
      </c>
      <c r="D157" s="7">
        <v>13903357.384937454</v>
      </c>
      <c r="E157" s="7">
        <v>3002924.394766395</v>
      </c>
      <c r="F157" s="53">
        <v>114771</v>
      </c>
      <c r="H157" s="37">
        <f t="shared" si="30"/>
        <v>14018128.384937454</v>
      </c>
      <c r="I157" s="134"/>
      <c r="J157" s="61">
        <v>3092504.2015281795</v>
      </c>
      <c r="K157" s="136"/>
      <c r="L157" s="61">
        <f t="shared" si="42"/>
        <v>17110632.586465634</v>
      </c>
      <c r="N157" s="67">
        <f t="shared" si="43"/>
        <v>1179703.7368783075</v>
      </c>
      <c r="O157" s="34">
        <f t="shared" si="31"/>
        <v>7.4051158473968481E-2</v>
      </c>
      <c r="P157" s="61">
        <f t="shared" si="32"/>
        <v>215.39232004351061</v>
      </c>
      <c r="R157" s="50">
        <v>182395.652</v>
      </c>
      <c r="S157" s="51">
        <v>625868.77</v>
      </c>
      <c r="T157" s="52">
        <f t="shared" si="33"/>
        <v>443473.11800000002</v>
      </c>
      <c r="V157" s="70">
        <f t="shared" si="44"/>
        <v>17554105.704465635</v>
      </c>
      <c r="W157" s="51"/>
      <c r="X157" s="6">
        <v>475</v>
      </c>
      <c r="Y157" s="6" t="s">
        <v>142</v>
      </c>
      <c r="Z157" s="7">
        <v>5477</v>
      </c>
      <c r="AA157" s="7">
        <v>13895180.059112508</v>
      </c>
      <c r="AB157" s="7">
        <v>2996452.0784238437</v>
      </c>
      <c r="AC157" s="53">
        <v>114771</v>
      </c>
      <c r="AE157" s="37">
        <v>14009951.059112508</v>
      </c>
      <c r="AF157" s="134"/>
      <c r="AG157" s="136">
        <v>3092504.2015281795</v>
      </c>
      <c r="AI157" s="67">
        <v>1171526.4110533614</v>
      </c>
      <c r="AJ157" s="34">
        <v>7.3537859726472157E-2</v>
      </c>
      <c r="AK157" s="61">
        <v>213.89928994949085</v>
      </c>
      <c r="AM157" s="6">
        <v>475</v>
      </c>
      <c r="AN157" s="6" t="s">
        <v>142</v>
      </c>
      <c r="AO157" s="7">
        <v>5477</v>
      </c>
      <c r="AP157" s="7">
        <v>16934519.056784924</v>
      </c>
      <c r="AQ157" s="7">
        <v>3098724.3324114173</v>
      </c>
      <c r="AR157" s="53">
        <v>114771</v>
      </c>
      <c r="AT157" s="37">
        <f t="shared" si="34"/>
        <v>17049290.056784924</v>
      </c>
      <c r="AV157" s="67">
        <f t="shared" si="35"/>
        <v>1118361.2071975973</v>
      </c>
      <c r="AW157" s="34">
        <f t="shared" si="36"/>
        <v>7.0200627832605458E-2</v>
      </c>
      <c r="AX157" s="61">
        <f t="shared" si="37"/>
        <v>204.19229636618536</v>
      </c>
      <c r="AZ157" s="50">
        <v>182560.7022</v>
      </c>
      <c r="BA157" s="51">
        <v>587415.13000000012</v>
      </c>
      <c r="BB157" s="52">
        <f t="shared" si="38"/>
        <v>404854.42780000012</v>
      </c>
      <c r="BD157" s="70">
        <f t="shared" si="39"/>
        <v>17454144.484584924</v>
      </c>
      <c r="BE157" s="51"/>
      <c r="BF157" s="127">
        <v>15</v>
      </c>
      <c r="BG157" s="51"/>
      <c r="BH157" s="106" t="s">
        <v>142</v>
      </c>
      <c r="BI157" s="88">
        <v>5477</v>
      </c>
      <c r="BJ157" s="88">
        <v>15816157.849587327</v>
      </c>
      <c r="BK157" s="88">
        <v>3183304.1137425601</v>
      </c>
      <c r="BL157" s="88">
        <v>114771</v>
      </c>
      <c r="BN157" s="97">
        <f t="shared" si="40"/>
        <v>15930928.849587327</v>
      </c>
      <c r="BP157" s="88">
        <v>404854.42780000012</v>
      </c>
      <c r="BR157" s="97">
        <f t="shared" si="41"/>
        <v>16335783.277387327</v>
      </c>
      <c r="BT157" s="110">
        <v>475</v>
      </c>
      <c r="BU157" s="53"/>
    </row>
    <row r="158" spans="1:73" x14ac:dyDescent="0.2">
      <c r="A158" s="6">
        <v>480</v>
      </c>
      <c r="B158" s="6" t="s">
        <v>143</v>
      </c>
      <c r="C158" s="7">
        <v>2018</v>
      </c>
      <c r="D158" s="7">
        <v>3978697.4404730108</v>
      </c>
      <c r="E158" s="7">
        <v>1323736.9575398543</v>
      </c>
      <c r="F158" s="53">
        <v>-331133</v>
      </c>
      <c r="H158" s="37">
        <f t="shared" si="30"/>
        <v>3647564.4404730108</v>
      </c>
      <c r="I158" s="134"/>
      <c r="J158" s="61">
        <v>1115055.8812169894</v>
      </c>
      <c r="K158" s="136"/>
      <c r="L158" s="61">
        <f t="shared" si="42"/>
        <v>4762620.3216900006</v>
      </c>
      <c r="N158" s="67">
        <f t="shared" si="43"/>
        <v>314226.17061671242</v>
      </c>
      <c r="O158" s="34">
        <f t="shared" si="31"/>
        <v>7.0638113428167643E-2</v>
      </c>
      <c r="P158" s="61">
        <f t="shared" si="32"/>
        <v>155.71168018667612</v>
      </c>
      <c r="R158" s="50">
        <v>629890.80000000005</v>
      </c>
      <c r="S158" s="51">
        <v>0</v>
      </c>
      <c r="T158" s="52">
        <f t="shared" si="33"/>
        <v>-629890.80000000005</v>
      </c>
      <c r="V158" s="70">
        <f t="shared" si="44"/>
        <v>4132729.5216900008</v>
      </c>
      <c r="W158" s="51"/>
      <c r="X158" s="6">
        <v>480</v>
      </c>
      <c r="Y158" s="6" t="s">
        <v>143</v>
      </c>
      <c r="Z158" s="7">
        <v>2018</v>
      </c>
      <c r="AA158" s="7">
        <v>4005019.8273805082</v>
      </c>
      <c r="AB158" s="7">
        <v>1350686.9085183411</v>
      </c>
      <c r="AC158" s="53">
        <v>-331133</v>
      </c>
      <c r="AE158" s="37">
        <v>3673886.8273805082</v>
      </c>
      <c r="AF158" s="134"/>
      <c r="AG158" s="136">
        <v>1115055.8812169894</v>
      </c>
      <c r="AI158" s="67">
        <v>340548.55752420984</v>
      </c>
      <c r="AJ158" s="34">
        <v>7.6555391891710817E-2</v>
      </c>
      <c r="AK158" s="61">
        <v>168.7554794470812</v>
      </c>
      <c r="AM158" s="6">
        <v>480</v>
      </c>
      <c r="AN158" s="6" t="s">
        <v>143</v>
      </c>
      <c r="AO158" s="7">
        <v>2018</v>
      </c>
      <c r="AP158" s="7">
        <v>5100103.2927938104</v>
      </c>
      <c r="AQ158" s="7">
        <v>1390898.0283945086</v>
      </c>
      <c r="AR158" s="53">
        <v>-331133</v>
      </c>
      <c r="AT158" s="37">
        <f t="shared" si="34"/>
        <v>4768970.2927938104</v>
      </c>
      <c r="AV158" s="67">
        <f t="shared" si="35"/>
        <v>320576.1417205222</v>
      </c>
      <c r="AW158" s="34">
        <f t="shared" si="36"/>
        <v>7.2065588352411405E-2</v>
      </c>
      <c r="AX158" s="61">
        <f t="shared" si="37"/>
        <v>158.85834574852439</v>
      </c>
      <c r="AZ158" s="50">
        <v>649456.72800000012</v>
      </c>
      <c r="BA158" s="51">
        <v>37026.953699999998</v>
      </c>
      <c r="BB158" s="52">
        <f t="shared" si="38"/>
        <v>-612429.77430000016</v>
      </c>
      <c r="BD158" s="70">
        <f t="shared" si="39"/>
        <v>4156540.5184938102</v>
      </c>
      <c r="BE158" s="51"/>
      <c r="BF158" s="127">
        <v>2</v>
      </c>
      <c r="BG158" s="51"/>
      <c r="BH158" s="106" t="s">
        <v>143</v>
      </c>
      <c r="BI158" s="88">
        <v>1988</v>
      </c>
      <c r="BJ158" s="88">
        <v>4779527.1510732882</v>
      </c>
      <c r="BK158" s="88">
        <v>1320647.5064690846</v>
      </c>
      <c r="BL158" s="88">
        <v>-331133</v>
      </c>
      <c r="BN158" s="97">
        <f t="shared" si="40"/>
        <v>4448394.1510732882</v>
      </c>
      <c r="BP158" s="88">
        <v>-612429.77430000016</v>
      </c>
      <c r="BR158" s="97">
        <f t="shared" si="41"/>
        <v>3835964.376773288</v>
      </c>
      <c r="BT158" s="110">
        <v>480</v>
      </c>
      <c r="BU158" s="53"/>
    </row>
    <row r="159" spans="1:73" x14ac:dyDescent="0.2">
      <c r="A159" s="6">
        <v>481</v>
      </c>
      <c r="B159" s="6" t="s">
        <v>144</v>
      </c>
      <c r="C159" s="7">
        <v>9554</v>
      </c>
      <c r="D159" s="7">
        <v>7217108.3556315089</v>
      </c>
      <c r="E159" s="7">
        <v>-57244.373585777212</v>
      </c>
      <c r="F159" s="53">
        <v>-1725082</v>
      </c>
      <c r="H159" s="37">
        <f t="shared" si="30"/>
        <v>5492026.3556315089</v>
      </c>
      <c r="I159" s="134"/>
      <c r="J159" s="61">
        <v>3394686.9934593621</v>
      </c>
      <c r="K159" s="136"/>
      <c r="L159" s="61">
        <f t="shared" si="42"/>
        <v>8886713.3490908705</v>
      </c>
      <c r="N159" s="67">
        <f t="shared" si="43"/>
        <v>1824564.6967676543</v>
      </c>
      <c r="O159" s="34">
        <f t="shared" si="31"/>
        <v>0.25835829668742982</v>
      </c>
      <c r="P159" s="61">
        <f t="shared" si="32"/>
        <v>190.97390587896737</v>
      </c>
      <c r="R159" s="50">
        <v>516919.47600000008</v>
      </c>
      <c r="S159" s="51">
        <v>199056.4</v>
      </c>
      <c r="T159" s="52">
        <f t="shared" si="33"/>
        <v>-317863.07600000012</v>
      </c>
      <c r="V159" s="70">
        <f t="shared" si="44"/>
        <v>8568850.2730908711</v>
      </c>
      <c r="W159" s="51"/>
      <c r="X159" s="6">
        <v>481</v>
      </c>
      <c r="Y159" s="6" t="s">
        <v>144</v>
      </c>
      <c r="Z159" s="7">
        <v>9554</v>
      </c>
      <c r="AA159" s="7">
        <v>7213974.2089927737</v>
      </c>
      <c r="AB159" s="7">
        <v>-57413.055661354454</v>
      </c>
      <c r="AC159" s="53">
        <v>-1725082</v>
      </c>
      <c r="AE159" s="37">
        <v>5488892.2089927737</v>
      </c>
      <c r="AF159" s="134"/>
      <c r="AG159" s="136">
        <v>3394686.9934593621</v>
      </c>
      <c r="AI159" s="67">
        <v>1821430.55012892</v>
      </c>
      <c r="AJ159" s="34">
        <v>0.25791450163396501</v>
      </c>
      <c r="AK159" s="61">
        <v>190.64586038611262</v>
      </c>
      <c r="AM159" s="6">
        <v>481</v>
      </c>
      <c r="AN159" s="6" t="s">
        <v>144</v>
      </c>
      <c r="AO159" s="7">
        <v>9554</v>
      </c>
      <c r="AP159" s="7">
        <v>10430162.323534828</v>
      </c>
      <c r="AQ159" s="7">
        <v>-72135.623987828338</v>
      </c>
      <c r="AR159" s="53">
        <v>-1725082</v>
      </c>
      <c r="AT159" s="37">
        <f t="shared" si="34"/>
        <v>8705080.3235348277</v>
      </c>
      <c r="AV159" s="67">
        <f t="shared" si="35"/>
        <v>1642931.6712116115</v>
      </c>
      <c r="AW159" s="34">
        <f t="shared" si="36"/>
        <v>0.23263906667712816</v>
      </c>
      <c r="AX159" s="61">
        <f t="shared" si="37"/>
        <v>171.96270370646971</v>
      </c>
      <c r="AZ159" s="50">
        <v>469562.49448000005</v>
      </c>
      <c r="BA159" s="51">
        <v>223151.74770000001</v>
      </c>
      <c r="BB159" s="52">
        <f t="shared" si="38"/>
        <v>-246410.74678000004</v>
      </c>
      <c r="BD159" s="70">
        <f t="shared" si="39"/>
        <v>8458669.5767548271</v>
      </c>
      <c r="BE159" s="51"/>
      <c r="BF159" s="127">
        <v>2</v>
      </c>
      <c r="BG159" s="51"/>
      <c r="BH159" s="106" t="s">
        <v>144</v>
      </c>
      <c r="BI159" s="88">
        <v>9656</v>
      </c>
      <c r="BJ159" s="88">
        <v>8787230.6523232162</v>
      </c>
      <c r="BK159" s="88">
        <v>-148557.92686486343</v>
      </c>
      <c r="BL159" s="88">
        <v>-1725082</v>
      </c>
      <c r="BN159" s="97">
        <f t="shared" si="40"/>
        <v>7062148.6523232162</v>
      </c>
      <c r="BP159" s="88">
        <v>-246410.74678000004</v>
      </c>
      <c r="BR159" s="97">
        <f t="shared" si="41"/>
        <v>6815737.9055432165</v>
      </c>
      <c r="BT159" s="110">
        <v>481</v>
      </c>
      <c r="BU159" s="53"/>
    </row>
    <row r="160" spans="1:73" x14ac:dyDescent="0.2">
      <c r="A160" s="6">
        <v>483</v>
      </c>
      <c r="B160" s="6" t="s">
        <v>145</v>
      </c>
      <c r="C160" s="7">
        <v>1104</v>
      </c>
      <c r="D160" s="7">
        <v>3969685.5295374878</v>
      </c>
      <c r="E160" s="7">
        <v>1701213.2932623355</v>
      </c>
      <c r="F160" s="53">
        <v>-173573</v>
      </c>
      <c r="H160" s="37">
        <f t="shared" si="30"/>
        <v>3796112.5295374878</v>
      </c>
      <c r="I160" s="134"/>
      <c r="J160" s="61">
        <v>631172.08116236574</v>
      </c>
      <c r="K160" s="136"/>
      <c r="L160" s="61">
        <f t="shared" si="42"/>
        <v>4427284.6106998539</v>
      </c>
      <c r="N160" s="67">
        <f t="shared" si="43"/>
        <v>285773.94244027976</v>
      </c>
      <c r="O160" s="34">
        <f t="shared" si="31"/>
        <v>6.9002343669048963E-2</v>
      </c>
      <c r="P160" s="61">
        <f t="shared" si="32"/>
        <v>258.85320873213749</v>
      </c>
      <c r="R160" s="50">
        <v>17724.2</v>
      </c>
      <c r="S160" s="51">
        <v>72396.540000000008</v>
      </c>
      <c r="T160" s="52">
        <f t="shared" si="33"/>
        <v>54672.340000000011</v>
      </c>
      <c r="V160" s="70">
        <f t="shared" si="44"/>
        <v>4481956.9506998537</v>
      </c>
      <c r="W160" s="51"/>
      <c r="X160" s="6">
        <v>483</v>
      </c>
      <c r="Y160" s="6" t="s">
        <v>145</v>
      </c>
      <c r="Z160" s="7">
        <v>1104</v>
      </c>
      <c r="AA160" s="7">
        <v>3969331.1660889876</v>
      </c>
      <c r="AB160" s="7">
        <v>1701202.2885124646</v>
      </c>
      <c r="AC160" s="53">
        <v>-173573</v>
      </c>
      <c r="AE160" s="37">
        <v>3795758.1660889876</v>
      </c>
      <c r="AF160" s="134"/>
      <c r="AG160" s="136">
        <v>631172.08116236574</v>
      </c>
      <c r="AI160" s="67">
        <v>285419.57899177913</v>
      </c>
      <c r="AJ160" s="34">
        <v>6.8916779855048321E-2</v>
      </c>
      <c r="AK160" s="61">
        <v>258.53222734762602</v>
      </c>
      <c r="AM160" s="6">
        <v>483</v>
      </c>
      <c r="AN160" s="6" t="s">
        <v>145</v>
      </c>
      <c r="AO160" s="7">
        <v>1104</v>
      </c>
      <c r="AP160" s="7">
        <v>4563353.9023971576</v>
      </c>
      <c r="AQ160" s="7">
        <v>1695241.5392575394</v>
      </c>
      <c r="AR160" s="53">
        <v>-173573</v>
      </c>
      <c r="AT160" s="37">
        <f t="shared" si="34"/>
        <v>4389780.9023971576</v>
      </c>
      <c r="AV160" s="67">
        <f t="shared" si="35"/>
        <v>248270.23413758352</v>
      </c>
      <c r="AW160" s="34">
        <f t="shared" si="36"/>
        <v>5.9946781265184199E-2</v>
      </c>
      <c r="AX160" s="61">
        <f t="shared" si="37"/>
        <v>224.88245845795609</v>
      </c>
      <c r="AZ160" s="50">
        <v>6600.17</v>
      </c>
      <c r="BA160" s="51">
        <v>44947.157700000003</v>
      </c>
      <c r="BB160" s="52">
        <f t="shared" si="38"/>
        <v>38346.987700000005</v>
      </c>
      <c r="BD160" s="70">
        <f t="shared" si="39"/>
        <v>4428127.890097158</v>
      </c>
      <c r="BE160" s="51"/>
      <c r="BF160" s="127">
        <v>17</v>
      </c>
      <c r="BG160" s="51"/>
      <c r="BH160" s="106" t="s">
        <v>145</v>
      </c>
      <c r="BI160" s="88">
        <v>1119</v>
      </c>
      <c r="BJ160" s="88">
        <v>4315083.6682595741</v>
      </c>
      <c r="BK160" s="88">
        <v>1616057.949223889</v>
      </c>
      <c r="BL160" s="88">
        <v>-173573</v>
      </c>
      <c r="BN160" s="97">
        <f t="shared" si="40"/>
        <v>4141510.6682595741</v>
      </c>
      <c r="BP160" s="88">
        <v>38346.987700000005</v>
      </c>
      <c r="BR160" s="97">
        <f t="shared" si="41"/>
        <v>4179857.655959574</v>
      </c>
      <c r="BT160" s="110">
        <v>483</v>
      </c>
      <c r="BU160" s="53"/>
    </row>
    <row r="161" spans="1:73" x14ac:dyDescent="0.2">
      <c r="A161" s="6">
        <v>484</v>
      </c>
      <c r="B161" s="6" t="s">
        <v>146</v>
      </c>
      <c r="C161" s="7">
        <v>3115</v>
      </c>
      <c r="D161" s="7">
        <v>9617998.8058250211</v>
      </c>
      <c r="E161" s="7">
        <v>2670634.9330552947</v>
      </c>
      <c r="F161" s="53">
        <v>146333</v>
      </c>
      <c r="H161" s="37">
        <f t="shared" si="30"/>
        <v>9764331.8058250211</v>
      </c>
      <c r="I161" s="134"/>
      <c r="J161" s="61">
        <v>1647557.0658598701</v>
      </c>
      <c r="K161" s="136"/>
      <c r="L161" s="61">
        <f t="shared" si="42"/>
        <v>11411888.87168489</v>
      </c>
      <c r="N161" s="67">
        <f t="shared" si="43"/>
        <v>-1876.8750313539058</v>
      </c>
      <c r="O161" s="34">
        <f t="shared" si="31"/>
        <v>-1.6443959627381394E-4</v>
      </c>
      <c r="P161" s="61">
        <f t="shared" si="32"/>
        <v>-0.60252809995309975</v>
      </c>
      <c r="R161" s="50">
        <v>104981.8</v>
      </c>
      <c r="S161" s="51">
        <v>186785.80000000002</v>
      </c>
      <c r="T161" s="52">
        <f t="shared" si="33"/>
        <v>81804.000000000015</v>
      </c>
      <c r="V161" s="70">
        <f t="shared" si="44"/>
        <v>11493692.87168489</v>
      </c>
      <c r="W161" s="51"/>
      <c r="X161" s="6">
        <v>484</v>
      </c>
      <c r="Y161" s="6" t="s">
        <v>146</v>
      </c>
      <c r="Z161" s="7">
        <v>3115</v>
      </c>
      <c r="AA161" s="7">
        <v>9614871.5932891797</v>
      </c>
      <c r="AB161" s="7">
        <v>2668483.9909969983</v>
      </c>
      <c r="AC161" s="53">
        <v>146333</v>
      </c>
      <c r="AE161" s="37">
        <v>9761204.5932891797</v>
      </c>
      <c r="AF161" s="134"/>
      <c r="AG161" s="136">
        <v>1647557.0658598701</v>
      </c>
      <c r="AI161" s="67">
        <v>-5004.0875671934336</v>
      </c>
      <c r="AJ161" s="34">
        <v>-4.384256413036264E-4</v>
      </c>
      <c r="AK161" s="61">
        <v>-1.6064486572049546</v>
      </c>
      <c r="AM161" s="6">
        <v>484</v>
      </c>
      <c r="AN161" s="6" t="s">
        <v>146</v>
      </c>
      <c r="AO161" s="7">
        <v>3115</v>
      </c>
      <c r="AP161" s="7">
        <v>11175163.636133336</v>
      </c>
      <c r="AQ161" s="7">
        <v>2670623.2057591388</v>
      </c>
      <c r="AR161" s="53">
        <v>156040</v>
      </c>
      <c r="AT161" s="37">
        <f t="shared" si="34"/>
        <v>11331203.636133336</v>
      </c>
      <c r="AV161" s="67">
        <f t="shared" si="35"/>
        <v>-82562.110582908615</v>
      </c>
      <c r="AW161" s="34">
        <f t="shared" si="36"/>
        <v>-7.2335557269222776E-3</v>
      </c>
      <c r="AX161" s="61">
        <f t="shared" si="37"/>
        <v>-26.504690395797308</v>
      </c>
      <c r="AZ161" s="50">
        <v>168964.35200000001</v>
      </c>
      <c r="BA161" s="51">
        <v>183616.72940000001</v>
      </c>
      <c r="BB161" s="52">
        <f t="shared" si="38"/>
        <v>14652.377399999998</v>
      </c>
      <c r="BD161" s="70">
        <f t="shared" si="39"/>
        <v>11345856.013533335</v>
      </c>
      <c r="BE161" s="51"/>
      <c r="BF161" s="127">
        <v>4</v>
      </c>
      <c r="BG161" s="51"/>
      <c r="BH161" s="106" t="s">
        <v>146</v>
      </c>
      <c r="BI161" s="88">
        <v>3156</v>
      </c>
      <c r="BJ161" s="88">
        <v>11267432.746716244</v>
      </c>
      <c r="BK161" s="88">
        <v>2625203.8994708038</v>
      </c>
      <c r="BL161" s="88">
        <v>146333</v>
      </c>
      <c r="BN161" s="97">
        <f t="shared" si="40"/>
        <v>11413765.746716244</v>
      </c>
      <c r="BP161" s="88">
        <v>14652.377399999998</v>
      </c>
      <c r="BR161" s="97">
        <f t="shared" si="41"/>
        <v>11428418.124116244</v>
      </c>
      <c r="BT161" s="110">
        <v>484</v>
      </c>
      <c r="BU161" s="53"/>
    </row>
    <row r="162" spans="1:73" x14ac:dyDescent="0.2">
      <c r="A162" s="6">
        <v>489</v>
      </c>
      <c r="B162" s="6" t="s">
        <v>147</v>
      </c>
      <c r="C162" s="7">
        <v>1940</v>
      </c>
      <c r="D162" s="7">
        <v>7093091.2252500523</v>
      </c>
      <c r="E162" s="7">
        <v>1840901.8428242281</v>
      </c>
      <c r="F162" s="53">
        <v>-401497</v>
      </c>
      <c r="H162" s="37">
        <f t="shared" si="30"/>
        <v>6691594.2252500523</v>
      </c>
      <c r="I162" s="134"/>
      <c r="J162" s="61">
        <v>1187264.4926266861</v>
      </c>
      <c r="K162" s="136"/>
      <c r="L162" s="61">
        <f t="shared" si="42"/>
        <v>7878858.7178767379</v>
      </c>
      <c r="N162" s="67">
        <f t="shared" si="43"/>
        <v>189132.20342954062</v>
      </c>
      <c r="O162" s="34">
        <f t="shared" si="31"/>
        <v>2.4595439522355631E-2</v>
      </c>
      <c r="P162" s="61">
        <f t="shared" si="32"/>
        <v>97.49082651007248</v>
      </c>
      <c r="R162" s="50">
        <v>1273415.6000000001</v>
      </c>
      <c r="S162" s="51">
        <v>87325.77</v>
      </c>
      <c r="T162" s="52">
        <f t="shared" si="33"/>
        <v>-1186089.83</v>
      </c>
      <c r="V162" s="70">
        <f t="shared" si="44"/>
        <v>6692768.8878767379</v>
      </c>
      <c r="W162" s="51"/>
      <c r="X162" s="6">
        <v>489</v>
      </c>
      <c r="Y162" s="6" t="s">
        <v>147</v>
      </c>
      <c r="Z162" s="7">
        <v>1940</v>
      </c>
      <c r="AA162" s="7">
        <v>7091765.8701280747</v>
      </c>
      <c r="AB162" s="7">
        <v>1840182.7874497427</v>
      </c>
      <c r="AC162" s="53">
        <v>-401497</v>
      </c>
      <c r="AE162" s="37">
        <v>6690268.8701280747</v>
      </c>
      <c r="AF162" s="134"/>
      <c r="AG162" s="136">
        <v>1187264.4926266861</v>
      </c>
      <c r="AI162" s="67">
        <v>187806.84830756299</v>
      </c>
      <c r="AJ162" s="34">
        <v>2.4423085522575848E-2</v>
      </c>
      <c r="AK162" s="61">
        <v>96.807653766785052</v>
      </c>
      <c r="AM162" s="6">
        <v>489</v>
      </c>
      <c r="AN162" s="6" t="s">
        <v>147</v>
      </c>
      <c r="AO162" s="7">
        <v>1940</v>
      </c>
      <c r="AP162" s="7">
        <v>8198186.1767674722</v>
      </c>
      <c r="AQ162" s="7">
        <v>1829127.9426378324</v>
      </c>
      <c r="AR162" s="53">
        <v>-401497</v>
      </c>
      <c r="AT162" s="37">
        <f t="shared" si="34"/>
        <v>7796689.1767674722</v>
      </c>
      <c r="AV162" s="67">
        <f t="shared" si="35"/>
        <v>106962.66232027486</v>
      </c>
      <c r="AW162" s="34">
        <f t="shared" si="36"/>
        <v>1.3909813583008062E-2</v>
      </c>
      <c r="AX162" s="61">
        <f t="shared" si="37"/>
        <v>55.135392948595289</v>
      </c>
      <c r="AZ162" s="50">
        <v>1375475.4280000001</v>
      </c>
      <c r="BA162" s="51">
        <v>115304.96990000001</v>
      </c>
      <c r="BB162" s="52">
        <f t="shared" si="38"/>
        <v>-1260170.4581000002</v>
      </c>
      <c r="BD162" s="70">
        <f t="shared" si="39"/>
        <v>6536518.7186674718</v>
      </c>
      <c r="BE162" s="51"/>
      <c r="BF162" s="127">
        <v>8</v>
      </c>
      <c r="BG162" s="51"/>
      <c r="BH162" s="106" t="s">
        <v>147</v>
      </c>
      <c r="BI162" s="88">
        <v>1992</v>
      </c>
      <c r="BJ162" s="88">
        <v>8091223.5144471973</v>
      </c>
      <c r="BK162" s="88">
        <v>1845075.2799098189</v>
      </c>
      <c r="BL162" s="88">
        <v>-401497</v>
      </c>
      <c r="BN162" s="97">
        <f t="shared" si="40"/>
        <v>7689726.5144471973</v>
      </c>
      <c r="BP162" s="88">
        <v>-1260170.4581000002</v>
      </c>
      <c r="BR162" s="97">
        <f t="shared" si="41"/>
        <v>6429556.0563471969</v>
      </c>
      <c r="BT162" s="110">
        <v>489</v>
      </c>
      <c r="BU162" s="53"/>
    </row>
    <row r="163" spans="1:73" x14ac:dyDescent="0.2">
      <c r="A163" s="6">
        <v>491</v>
      </c>
      <c r="B163" s="6" t="s">
        <v>148</v>
      </c>
      <c r="C163" s="7">
        <v>53818</v>
      </c>
      <c r="D163" s="7">
        <v>99148881.656630024</v>
      </c>
      <c r="E163" s="7">
        <v>21994667.250674244</v>
      </c>
      <c r="F163" s="53">
        <v>-3367631</v>
      </c>
      <c r="H163" s="37">
        <f t="shared" si="30"/>
        <v>95781250.656630024</v>
      </c>
      <c r="I163" s="134"/>
      <c r="J163" s="61">
        <v>24685277.569723442</v>
      </c>
      <c r="K163" s="136"/>
      <c r="L163" s="61">
        <f t="shared" si="42"/>
        <v>120466528.22635347</v>
      </c>
      <c r="N163" s="67">
        <f t="shared" si="43"/>
        <v>11301725.014239118</v>
      </c>
      <c r="O163" s="34">
        <f t="shared" si="31"/>
        <v>0.10352901925979867</v>
      </c>
      <c r="P163" s="61">
        <f t="shared" si="32"/>
        <v>209.99897830166705</v>
      </c>
      <c r="R163" s="50">
        <v>632004.07000000018</v>
      </c>
      <c r="S163" s="51">
        <v>857646.76999999967</v>
      </c>
      <c r="T163" s="52">
        <f t="shared" si="33"/>
        <v>225642.69999999949</v>
      </c>
      <c r="V163" s="70">
        <f t="shared" si="44"/>
        <v>120692170.92635347</v>
      </c>
      <c r="W163" s="51"/>
      <c r="X163" s="6">
        <v>491</v>
      </c>
      <c r="Y163" s="6" t="s">
        <v>148</v>
      </c>
      <c r="Z163" s="7">
        <v>53818</v>
      </c>
      <c r="AA163" s="7">
        <v>99156893.662798345</v>
      </c>
      <c r="AB163" s="7">
        <v>22019495.662471823</v>
      </c>
      <c r="AC163" s="53">
        <v>-3367631</v>
      </c>
      <c r="AE163" s="37">
        <v>95789262.662798345</v>
      </c>
      <c r="AF163" s="134"/>
      <c r="AG163" s="136">
        <v>24685277.569723442</v>
      </c>
      <c r="AI163" s="67">
        <v>11309737.020407438</v>
      </c>
      <c r="AJ163" s="34">
        <v>0.10360241293553088</v>
      </c>
      <c r="AK163" s="61">
        <v>210.1478505408495</v>
      </c>
      <c r="AM163" s="6">
        <v>491</v>
      </c>
      <c r="AN163" s="6" t="s">
        <v>148</v>
      </c>
      <c r="AO163" s="7">
        <v>53818</v>
      </c>
      <c r="AP163" s="7">
        <v>122557008.51308358</v>
      </c>
      <c r="AQ163" s="7">
        <v>22102497.207924634</v>
      </c>
      <c r="AR163" s="53">
        <v>-3367631</v>
      </c>
      <c r="AT163" s="37">
        <f t="shared" si="34"/>
        <v>119189377.51308358</v>
      </c>
      <c r="AV163" s="67">
        <f t="shared" si="35"/>
        <v>10024574.300969228</v>
      </c>
      <c r="AW163" s="34">
        <f t="shared" si="36"/>
        <v>9.1829729051870548E-2</v>
      </c>
      <c r="AX163" s="61">
        <f t="shared" si="37"/>
        <v>186.26805717360787</v>
      </c>
      <c r="AZ163" s="50">
        <v>566664.19551999995</v>
      </c>
      <c r="BA163" s="51">
        <v>844821.76000000013</v>
      </c>
      <c r="BB163" s="52">
        <f t="shared" si="38"/>
        <v>278157.56448000018</v>
      </c>
      <c r="BD163" s="70">
        <f t="shared" si="39"/>
        <v>119467535.07756358</v>
      </c>
      <c r="BE163" s="51"/>
      <c r="BF163" s="127">
        <v>10</v>
      </c>
      <c r="BG163" s="51"/>
      <c r="BH163" s="106" t="s">
        <v>148</v>
      </c>
      <c r="BI163" s="88">
        <v>54261</v>
      </c>
      <c r="BJ163" s="88">
        <v>112532434.21211435</v>
      </c>
      <c r="BK163" s="88">
        <v>21271198.728614528</v>
      </c>
      <c r="BL163" s="88">
        <v>-3367631</v>
      </c>
      <c r="BN163" s="97">
        <f t="shared" si="40"/>
        <v>109164803.21211435</v>
      </c>
      <c r="BP163" s="88">
        <v>278157.56448000018</v>
      </c>
      <c r="BR163" s="97">
        <f t="shared" si="41"/>
        <v>109442960.77659436</v>
      </c>
      <c r="BT163" s="110">
        <v>491</v>
      </c>
      <c r="BU163" s="53"/>
    </row>
    <row r="164" spans="1:73" x14ac:dyDescent="0.2">
      <c r="A164" s="6">
        <v>494</v>
      </c>
      <c r="B164" s="6" t="s">
        <v>149</v>
      </c>
      <c r="C164" s="7">
        <v>8980</v>
      </c>
      <c r="D164" s="7">
        <v>23765711.636195395</v>
      </c>
      <c r="E164" s="7">
        <v>7301778.9421638763</v>
      </c>
      <c r="F164" s="53">
        <v>-364984</v>
      </c>
      <c r="H164" s="37">
        <f t="shared" si="30"/>
        <v>23400727.636195395</v>
      </c>
      <c r="I164" s="134"/>
      <c r="J164" s="61">
        <v>3589614.4275324121</v>
      </c>
      <c r="K164" s="136"/>
      <c r="L164" s="61">
        <f t="shared" si="42"/>
        <v>26990342.063727807</v>
      </c>
      <c r="N164" s="67">
        <f t="shared" si="43"/>
        <v>2375209.2446928099</v>
      </c>
      <c r="O164" s="34">
        <f t="shared" si="31"/>
        <v>9.6493862623241639E-2</v>
      </c>
      <c r="P164" s="61">
        <f t="shared" si="32"/>
        <v>264.49991589006794</v>
      </c>
      <c r="R164" s="50">
        <v>110444.94379999999</v>
      </c>
      <c r="S164" s="51">
        <v>188149.2</v>
      </c>
      <c r="T164" s="52">
        <f t="shared" si="33"/>
        <v>77704.256200000018</v>
      </c>
      <c r="V164" s="70">
        <f t="shared" si="44"/>
        <v>27068046.319927808</v>
      </c>
      <c r="W164" s="51"/>
      <c r="X164" s="6">
        <v>494</v>
      </c>
      <c r="Y164" s="6" t="s">
        <v>149</v>
      </c>
      <c r="Z164" s="7">
        <v>8980</v>
      </c>
      <c r="AA164" s="7">
        <v>23779987.96393523</v>
      </c>
      <c r="AB164" s="7">
        <v>7318851.1007759245</v>
      </c>
      <c r="AC164" s="53">
        <v>-364984</v>
      </c>
      <c r="AE164" s="37">
        <v>23415003.96393523</v>
      </c>
      <c r="AF164" s="134"/>
      <c r="AG164" s="136">
        <v>3589614.4275324121</v>
      </c>
      <c r="AI164" s="67">
        <v>2389485.5724326447</v>
      </c>
      <c r="AJ164" s="34">
        <v>9.7073844370437215E-2</v>
      </c>
      <c r="AK164" s="61">
        <v>266.08970739784462</v>
      </c>
      <c r="AM164" s="6">
        <v>494</v>
      </c>
      <c r="AN164" s="6" t="s">
        <v>149</v>
      </c>
      <c r="AO164" s="7">
        <v>8980</v>
      </c>
      <c r="AP164" s="7">
        <v>27158724.669604212</v>
      </c>
      <c r="AQ164" s="7">
        <v>7307885.6918667462</v>
      </c>
      <c r="AR164" s="53">
        <v>-364984</v>
      </c>
      <c r="AT164" s="37">
        <f t="shared" si="34"/>
        <v>26793740.669604212</v>
      </c>
      <c r="AV164" s="67">
        <f t="shared" si="35"/>
        <v>2178607.8505692147</v>
      </c>
      <c r="AW164" s="34">
        <f t="shared" si="36"/>
        <v>8.8506849286000486E-2</v>
      </c>
      <c r="AX164" s="61">
        <f t="shared" si="37"/>
        <v>242.60666487407735</v>
      </c>
      <c r="AZ164" s="50">
        <v>86620.631080000006</v>
      </c>
      <c r="BA164" s="51">
        <v>275887.10600000003</v>
      </c>
      <c r="BB164" s="52">
        <f t="shared" si="38"/>
        <v>189266.47492000001</v>
      </c>
      <c r="BD164" s="70">
        <f t="shared" si="39"/>
        <v>26983007.144524213</v>
      </c>
      <c r="BE164" s="51"/>
      <c r="BF164" s="127">
        <v>17</v>
      </c>
      <c r="BG164" s="51"/>
      <c r="BH164" s="106" t="s">
        <v>149</v>
      </c>
      <c r="BI164" s="88">
        <v>9019</v>
      </c>
      <c r="BJ164" s="88">
        <v>24980116.819034997</v>
      </c>
      <c r="BK164" s="88">
        <v>6663736.1076543033</v>
      </c>
      <c r="BL164" s="88">
        <v>-364984</v>
      </c>
      <c r="BN164" s="97">
        <f t="shared" si="40"/>
        <v>24615132.819034997</v>
      </c>
      <c r="BP164" s="88">
        <v>189266.47492000001</v>
      </c>
      <c r="BR164" s="97">
        <f t="shared" si="41"/>
        <v>24804399.293954998</v>
      </c>
      <c r="BT164" s="110">
        <v>494</v>
      </c>
      <c r="BU164" s="53"/>
    </row>
    <row r="165" spans="1:73" x14ac:dyDescent="0.2">
      <c r="A165" s="6">
        <v>495</v>
      </c>
      <c r="B165" s="6" t="s">
        <v>150</v>
      </c>
      <c r="C165" s="7">
        <v>1584</v>
      </c>
      <c r="D165" s="7">
        <v>5135452.6373260878</v>
      </c>
      <c r="E165" s="7">
        <v>1155223.6097704861</v>
      </c>
      <c r="F165" s="53">
        <v>-160393</v>
      </c>
      <c r="H165" s="37">
        <f t="shared" si="30"/>
        <v>4975059.6373260878</v>
      </c>
      <c r="I165" s="134"/>
      <c r="J165" s="61">
        <v>952004.80993338604</v>
      </c>
      <c r="K165" s="136"/>
      <c r="L165" s="61">
        <f t="shared" si="42"/>
        <v>5927064.4472594736</v>
      </c>
      <c r="N165" s="67">
        <f t="shared" si="43"/>
        <v>172017.73617888521</v>
      </c>
      <c r="O165" s="34">
        <f t="shared" si="31"/>
        <v>2.9889894003412274E-2</v>
      </c>
      <c r="P165" s="61">
        <f t="shared" si="32"/>
        <v>108.59705566848814</v>
      </c>
      <c r="R165" s="50">
        <v>44583.179999999993</v>
      </c>
      <c r="S165" s="51">
        <v>10907.2</v>
      </c>
      <c r="T165" s="52">
        <f t="shared" si="33"/>
        <v>-33675.979999999996</v>
      </c>
      <c r="V165" s="70">
        <f t="shared" si="44"/>
        <v>5893388.4672594732</v>
      </c>
      <c r="W165" s="51"/>
      <c r="X165" s="6">
        <v>495</v>
      </c>
      <c r="Y165" s="6" t="s">
        <v>150</v>
      </c>
      <c r="Z165" s="7">
        <v>1584</v>
      </c>
      <c r="AA165" s="7">
        <v>5134005.826614893</v>
      </c>
      <c r="AB165" s="7">
        <v>1154273.0596349819</v>
      </c>
      <c r="AC165" s="53">
        <v>-160393</v>
      </c>
      <c r="AE165" s="37">
        <v>4973612.826614893</v>
      </c>
      <c r="AF165" s="134"/>
      <c r="AG165" s="136">
        <v>952004.80993338604</v>
      </c>
      <c r="AI165" s="67">
        <v>170570.92546769045</v>
      </c>
      <c r="AJ165" s="34">
        <v>2.9638495399051841E-2</v>
      </c>
      <c r="AK165" s="61">
        <v>107.6836650679864</v>
      </c>
      <c r="AM165" s="6">
        <v>495</v>
      </c>
      <c r="AN165" s="6" t="s">
        <v>150</v>
      </c>
      <c r="AO165" s="7">
        <v>1584</v>
      </c>
      <c r="AP165" s="7">
        <v>6052942.7187122442</v>
      </c>
      <c r="AQ165" s="7">
        <v>1173804.7127602436</v>
      </c>
      <c r="AR165" s="53">
        <v>-160393</v>
      </c>
      <c r="AT165" s="37">
        <f t="shared" si="34"/>
        <v>5892549.7187122442</v>
      </c>
      <c r="AV165" s="67">
        <f t="shared" si="35"/>
        <v>137503.00763165578</v>
      </c>
      <c r="AW165" s="34">
        <f t="shared" si="36"/>
        <v>2.3892596278482284E-2</v>
      </c>
      <c r="AX165" s="61">
        <f t="shared" si="37"/>
        <v>86.807454312914004</v>
      </c>
      <c r="AZ165" s="50">
        <v>39205.009800000007</v>
      </c>
      <c r="BA165" s="51">
        <v>10560.272000000001</v>
      </c>
      <c r="BB165" s="52">
        <f t="shared" si="38"/>
        <v>-28644.737800000006</v>
      </c>
      <c r="BD165" s="70">
        <f t="shared" si="39"/>
        <v>5863904.9809122439</v>
      </c>
      <c r="BE165" s="51"/>
      <c r="BF165" s="127">
        <v>13</v>
      </c>
      <c r="BG165" s="51"/>
      <c r="BH165" s="106" t="s">
        <v>150</v>
      </c>
      <c r="BI165" s="88">
        <v>1636</v>
      </c>
      <c r="BJ165" s="88">
        <v>5915439.7110805884</v>
      </c>
      <c r="BK165" s="88">
        <v>1261095.7953038781</v>
      </c>
      <c r="BL165" s="88">
        <v>-160393</v>
      </c>
      <c r="BN165" s="97">
        <f t="shared" si="40"/>
        <v>5755046.7110805884</v>
      </c>
      <c r="BP165" s="88">
        <v>-28644.737800000006</v>
      </c>
      <c r="BR165" s="97">
        <f t="shared" si="41"/>
        <v>5726401.9732805882</v>
      </c>
      <c r="BT165" s="110">
        <v>495</v>
      </c>
      <c r="BU165" s="53"/>
    </row>
    <row r="166" spans="1:73" x14ac:dyDescent="0.2">
      <c r="A166" s="6">
        <v>498</v>
      </c>
      <c r="B166" s="6" t="s">
        <v>151</v>
      </c>
      <c r="C166" s="7">
        <v>2299</v>
      </c>
      <c r="D166" s="7">
        <v>8211105.3201875361</v>
      </c>
      <c r="E166" s="7">
        <v>1253961.3810851343</v>
      </c>
      <c r="F166" s="53">
        <v>148116</v>
      </c>
      <c r="H166" s="37">
        <f t="shared" si="30"/>
        <v>8359221.3201875361</v>
      </c>
      <c r="I166" s="134"/>
      <c r="J166" s="61">
        <v>1246854.9178850229</v>
      </c>
      <c r="K166" s="136"/>
      <c r="L166" s="61">
        <f t="shared" si="42"/>
        <v>9606076.2380725592</v>
      </c>
      <c r="N166" s="67">
        <f t="shared" si="43"/>
        <v>525370.41843654774</v>
      </c>
      <c r="O166" s="34">
        <f t="shared" si="31"/>
        <v>5.7855680920803856E-2</v>
      </c>
      <c r="P166" s="61">
        <f t="shared" si="32"/>
        <v>228.52127813681938</v>
      </c>
      <c r="R166" s="50">
        <v>13634</v>
      </c>
      <c r="S166" s="51">
        <v>81804</v>
      </c>
      <c r="T166" s="52">
        <f t="shared" si="33"/>
        <v>68170</v>
      </c>
      <c r="V166" s="70">
        <f t="shared" si="44"/>
        <v>9674246.2380725592</v>
      </c>
      <c r="W166" s="51"/>
      <c r="X166" s="6">
        <v>498</v>
      </c>
      <c r="Y166" s="6" t="s">
        <v>151</v>
      </c>
      <c r="Z166" s="7">
        <v>2299</v>
      </c>
      <c r="AA166" s="7">
        <v>8212878.2173312884</v>
      </c>
      <c r="AB166" s="7">
        <v>1256485.7651124061</v>
      </c>
      <c r="AC166" s="53">
        <v>148116</v>
      </c>
      <c r="AE166" s="37">
        <v>8360994.2173312884</v>
      </c>
      <c r="AF166" s="134"/>
      <c r="AG166" s="136">
        <v>1246854.9178850229</v>
      </c>
      <c r="AI166" s="67">
        <v>527143.31558029912</v>
      </c>
      <c r="AJ166" s="34">
        <v>5.8050918733696957E-2</v>
      </c>
      <c r="AK166" s="61">
        <v>229.29243826894265</v>
      </c>
      <c r="AM166" s="6">
        <v>498</v>
      </c>
      <c r="AN166" s="6" t="s">
        <v>151</v>
      </c>
      <c r="AO166" s="7">
        <v>2299</v>
      </c>
      <c r="AP166" s="7">
        <v>9419529.3333836719</v>
      </c>
      <c r="AQ166" s="7">
        <v>1282156.8645203097</v>
      </c>
      <c r="AR166" s="53">
        <v>148116</v>
      </c>
      <c r="AT166" s="37">
        <f t="shared" si="34"/>
        <v>9567645.3333836719</v>
      </c>
      <c r="AV166" s="67">
        <f t="shared" si="35"/>
        <v>486939.51374766044</v>
      </c>
      <c r="AW166" s="34">
        <f t="shared" si="36"/>
        <v>5.3623531410378712E-2</v>
      </c>
      <c r="AX166" s="61">
        <f t="shared" si="37"/>
        <v>211.80492116035688</v>
      </c>
      <c r="AZ166" s="50">
        <v>47521.224000000002</v>
      </c>
      <c r="BA166" s="51">
        <v>109562.822</v>
      </c>
      <c r="BB166" s="52">
        <f t="shared" si="38"/>
        <v>62041.597999999998</v>
      </c>
      <c r="BD166" s="70">
        <f t="shared" si="39"/>
        <v>9629686.9313836712</v>
      </c>
      <c r="BE166" s="51"/>
      <c r="BF166" s="127">
        <v>19</v>
      </c>
      <c r="BG166" s="51"/>
      <c r="BH166" s="106" t="s">
        <v>151</v>
      </c>
      <c r="BI166" s="88">
        <v>2332</v>
      </c>
      <c r="BJ166" s="88">
        <v>8932589.8196360115</v>
      </c>
      <c r="BK166" s="88">
        <v>1225415.2978902536</v>
      </c>
      <c r="BL166" s="88">
        <v>148116</v>
      </c>
      <c r="BN166" s="97">
        <f t="shared" si="40"/>
        <v>9080705.8196360115</v>
      </c>
      <c r="BP166" s="88">
        <v>62041.597999999998</v>
      </c>
      <c r="BR166" s="97">
        <f t="shared" si="41"/>
        <v>9142747.4176360108</v>
      </c>
      <c r="BT166" s="110">
        <v>498</v>
      </c>
      <c r="BU166" s="53"/>
    </row>
    <row r="167" spans="1:73" x14ac:dyDescent="0.2">
      <c r="A167" s="6">
        <v>499</v>
      </c>
      <c r="B167" s="6" t="s">
        <v>152</v>
      </c>
      <c r="C167" s="7">
        <v>19444</v>
      </c>
      <c r="D167" s="7">
        <v>31183418.996105485</v>
      </c>
      <c r="E167" s="7">
        <v>3873963.1414695163</v>
      </c>
      <c r="F167" s="53">
        <v>-1862758</v>
      </c>
      <c r="H167" s="37">
        <f t="shared" si="30"/>
        <v>29320660.996105485</v>
      </c>
      <c r="I167" s="134"/>
      <c r="J167" s="61">
        <v>7870276.3911108878</v>
      </c>
      <c r="K167" s="136"/>
      <c r="L167" s="61">
        <f t="shared" si="42"/>
        <v>37190937.387216374</v>
      </c>
      <c r="N167" s="67">
        <f t="shared" si="43"/>
        <v>4896964.1584064662</v>
      </c>
      <c r="O167" s="34">
        <f t="shared" si="31"/>
        <v>0.15163709103585357</v>
      </c>
      <c r="P167" s="61">
        <f t="shared" si="32"/>
        <v>251.84962756667693</v>
      </c>
      <c r="R167" s="50">
        <v>708708.95400000003</v>
      </c>
      <c r="S167" s="51">
        <v>732213.97</v>
      </c>
      <c r="T167" s="52">
        <f t="shared" si="33"/>
        <v>23505.015999999945</v>
      </c>
      <c r="V167" s="70">
        <f t="shared" si="44"/>
        <v>37214442.403216377</v>
      </c>
      <c r="W167" s="51"/>
      <c r="X167" s="6">
        <v>499</v>
      </c>
      <c r="Y167" s="6" t="s">
        <v>152</v>
      </c>
      <c r="Z167" s="7">
        <v>19444</v>
      </c>
      <c r="AA167" s="7">
        <v>31116758.597214416</v>
      </c>
      <c r="AB167" s="7">
        <v>3813341.8981463704</v>
      </c>
      <c r="AC167" s="53">
        <v>-1862758</v>
      </c>
      <c r="AE167" s="37">
        <v>29254000.597214416</v>
      </c>
      <c r="AF167" s="134"/>
      <c r="AG167" s="136">
        <v>7870276.3911108878</v>
      </c>
      <c r="AI167" s="67">
        <v>4830303.7595153973</v>
      </c>
      <c r="AJ167" s="34">
        <v>0.14957291644764897</v>
      </c>
      <c r="AK167" s="61">
        <v>248.42130011908029</v>
      </c>
      <c r="AM167" s="6">
        <v>499</v>
      </c>
      <c r="AN167" s="6" t="s">
        <v>152</v>
      </c>
      <c r="AO167" s="7">
        <v>19444</v>
      </c>
      <c r="AP167" s="7">
        <v>38800163.632970735</v>
      </c>
      <c r="AQ167" s="7">
        <v>4039797.3351450814</v>
      </c>
      <c r="AR167" s="53">
        <v>-1862758</v>
      </c>
      <c r="AT167" s="37">
        <f t="shared" si="34"/>
        <v>36937405.632970735</v>
      </c>
      <c r="AV167" s="67">
        <f t="shared" si="35"/>
        <v>4643432.4041608274</v>
      </c>
      <c r="AW167" s="34">
        <f t="shared" si="36"/>
        <v>0.14378634586896716</v>
      </c>
      <c r="AX167" s="61">
        <f t="shared" si="37"/>
        <v>238.81055359806766</v>
      </c>
      <c r="AZ167" s="50">
        <v>662696.66902000015</v>
      </c>
      <c r="BA167" s="51">
        <v>681137.54399999999</v>
      </c>
      <c r="BB167" s="52">
        <f t="shared" si="38"/>
        <v>18440.874979999848</v>
      </c>
      <c r="BD167" s="70">
        <f t="shared" si="39"/>
        <v>36955846.507950738</v>
      </c>
      <c r="BE167" s="51"/>
      <c r="BF167" s="127">
        <v>15</v>
      </c>
      <c r="BG167" s="51"/>
      <c r="BH167" s="106" t="s">
        <v>152</v>
      </c>
      <c r="BI167" s="88">
        <v>19384</v>
      </c>
      <c r="BJ167" s="88">
        <v>34156731.228809908</v>
      </c>
      <c r="BK167" s="88">
        <v>3296563.5365051669</v>
      </c>
      <c r="BL167" s="88">
        <v>-1862758</v>
      </c>
      <c r="BN167" s="97">
        <f t="shared" si="40"/>
        <v>32293973.228809908</v>
      </c>
      <c r="BP167" s="88">
        <v>18440.874979999848</v>
      </c>
      <c r="BR167" s="97">
        <f t="shared" si="41"/>
        <v>32312414.103789907</v>
      </c>
      <c r="BT167" s="110">
        <v>499</v>
      </c>
      <c r="BU167" s="53"/>
    </row>
    <row r="168" spans="1:73" x14ac:dyDescent="0.2">
      <c r="A168" s="6">
        <v>500</v>
      </c>
      <c r="B168" s="6" t="s">
        <v>153</v>
      </c>
      <c r="C168" s="7">
        <v>10170</v>
      </c>
      <c r="D168" s="7">
        <v>9952621.5289036557</v>
      </c>
      <c r="E168" s="7">
        <v>264163.28013608308</v>
      </c>
      <c r="F168" s="53">
        <v>-750061</v>
      </c>
      <c r="H168" s="37">
        <f t="shared" si="30"/>
        <v>9202560.5289036557</v>
      </c>
      <c r="I168" s="134"/>
      <c r="J168" s="61">
        <v>2790183.3855608385</v>
      </c>
      <c r="K168" s="136"/>
      <c r="L168" s="61">
        <f t="shared" si="42"/>
        <v>11992743.914464494</v>
      </c>
      <c r="N168" s="67">
        <f t="shared" si="43"/>
        <v>1984822.4447709695</v>
      </c>
      <c r="O168" s="34">
        <f t="shared" si="31"/>
        <v>0.19832514181706015</v>
      </c>
      <c r="P168" s="61">
        <f t="shared" si="32"/>
        <v>195.16444884670298</v>
      </c>
      <c r="R168" s="50">
        <v>345458.29200000002</v>
      </c>
      <c r="S168" s="51">
        <v>150042.17000000001</v>
      </c>
      <c r="T168" s="52">
        <f t="shared" si="33"/>
        <v>-195416.122</v>
      </c>
      <c r="V168" s="70">
        <f t="shared" si="44"/>
        <v>11797327.792464495</v>
      </c>
      <c r="W168" s="51"/>
      <c r="X168" s="6">
        <v>500</v>
      </c>
      <c r="Y168" s="6" t="s">
        <v>153</v>
      </c>
      <c r="Z168" s="7">
        <v>10170</v>
      </c>
      <c r="AA168" s="7">
        <v>9964568.0275380537</v>
      </c>
      <c r="AB168" s="7">
        <v>279272.05162385199</v>
      </c>
      <c r="AC168" s="53">
        <v>-750061</v>
      </c>
      <c r="AE168" s="37">
        <v>9214507.0275380537</v>
      </c>
      <c r="AF168" s="134"/>
      <c r="AG168" s="136">
        <v>2790183.3855608385</v>
      </c>
      <c r="AI168" s="67">
        <v>1996768.9434053674</v>
      </c>
      <c r="AJ168" s="34">
        <v>0.19951884609127685</v>
      </c>
      <c r="AK168" s="61">
        <v>196.33912914507056</v>
      </c>
      <c r="AM168" s="6">
        <v>500</v>
      </c>
      <c r="AN168" s="6" t="s">
        <v>153</v>
      </c>
      <c r="AO168" s="7">
        <v>10170</v>
      </c>
      <c r="AP168" s="7">
        <v>12589357.921644377</v>
      </c>
      <c r="AQ168" s="7">
        <v>262478.91155469749</v>
      </c>
      <c r="AR168" s="53">
        <v>-750061</v>
      </c>
      <c r="AT168" s="37">
        <f t="shared" si="34"/>
        <v>11839296.921644377</v>
      </c>
      <c r="AV168" s="67">
        <f t="shared" si="35"/>
        <v>1831375.4519508518</v>
      </c>
      <c r="AW168" s="34">
        <f t="shared" si="36"/>
        <v>0.1829925881709516</v>
      </c>
      <c r="AX168" s="61">
        <f t="shared" si="37"/>
        <v>180.07624896271895</v>
      </c>
      <c r="AZ168" s="50">
        <v>344660.8774</v>
      </c>
      <c r="BA168" s="51">
        <v>96428.483699999997</v>
      </c>
      <c r="BB168" s="52">
        <f t="shared" si="38"/>
        <v>-248232.39370000002</v>
      </c>
      <c r="BD168" s="70">
        <f t="shared" si="39"/>
        <v>11591064.527944377</v>
      </c>
      <c r="BE168" s="51"/>
      <c r="BF168" s="127">
        <v>13</v>
      </c>
      <c r="BG168" s="51"/>
      <c r="BH168" s="106" t="s">
        <v>153</v>
      </c>
      <c r="BI168" s="88">
        <v>10097</v>
      </c>
      <c r="BJ168" s="88">
        <v>10757982.469693525</v>
      </c>
      <c r="BK168" s="88">
        <v>-4266.992801975056</v>
      </c>
      <c r="BL168" s="88">
        <v>-750061</v>
      </c>
      <c r="BN168" s="97">
        <f t="shared" si="40"/>
        <v>10007921.469693525</v>
      </c>
      <c r="BP168" s="88">
        <v>-248232.39370000002</v>
      </c>
      <c r="BR168" s="97">
        <f t="shared" si="41"/>
        <v>9759689.0759935249</v>
      </c>
      <c r="BT168" s="110">
        <v>500</v>
      </c>
      <c r="BU168" s="53"/>
    </row>
    <row r="169" spans="1:73" x14ac:dyDescent="0.2">
      <c r="A169" s="6">
        <v>503</v>
      </c>
      <c r="B169" s="6" t="s">
        <v>154</v>
      </c>
      <c r="C169" s="7">
        <v>7766</v>
      </c>
      <c r="D169" s="7">
        <v>13101072.277082529</v>
      </c>
      <c r="E169" s="7">
        <v>4277789.8364462191</v>
      </c>
      <c r="F169" s="53">
        <v>-156802</v>
      </c>
      <c r="H169" s="37">
        <f t="shared" si="30"/>
        <v>12944270.277082529</v>
      </c>
      <c r="I169" s="134"/>
      <c r="J169" s="61">
        <v>3838020.7125928318</v>
      </c>
      <c r="K169" s="136"/>
      <c r="L169" s="61">
        <f t="shared" si="42"/>
        <v>16782290.989675362</v>
      </c>
      <c r="N169" s="67">
        <f t="shared" si="43"/>
        <v>1930908.227954533</v>
      </c>
      <c r="O169" s="34">
        <f t="shared" si="31"/>
        <v>0.13001538368073134</v>
      </c>
      <c r="P169" s="61">
        <f t="shared" si="32"/>
        <v>248.63613545641681</v>
      </c>
      <c r="R169" s="50">
        <v>194448.10800000004</v>
      </c>
      <c r="S169" s="51">
        <v>305401.60000000009</v>
      </c>
      <c r="T169" s="52">
        <f t="shared" si="33"/>
        <v>110953.49200000006</v>
      </c>
      <c r="V169" s="70">
        <f t="shared" si="44"/>
        <v>16893244.48167536</v>
      </c>
      <c r="W169" s="51"/>
      <c r="X169" s="6">
        <v>503</v>
      </c>
      <c r="Y169" s="6" t="s">
        <v>154</v>
      </c>
      <c r="Z169" s="7">
        <v>7766</v>
      </c>
      <c r="AA169" s="7">
        <v>13101163.151864253</v>
      </c>
      <c r="AB169" s="7">
        <v>4280294.2751160311</v>
      </c>
      <c r="AC169" s="53">
        <v>-156802</v>
      </c>
      <c r="AE169" s="37">
        <v>12944361.151864253</v>
      </c>
      <c r="AF169" s="134"/>
      <c r="AG169" s="136">
        <v>3838020.7125928318</v>
      </c>
      <c r="AI169" s="67">
        <v>1930999.102736257</v>
      </c>
      <c r="AJ169" s="34">
        <v>0.13002150262488504</v>
      </c>
      <c r="AK169" s="61">
        <v>248.64783707652035</v>
      </c>
      <c r="AM169" s="6">
        <v>503</v>
      </c>
      <c r="AN169" s="6" t="s">
        <v>154</v>
      </c>
      <c r="AO169" s="7">
        <v>7766</v>
      </c>
      <c r="AP169" s="7">
        <v>16564384.073144745</v>
      </c>
      <c r="AQ169" s="7">
        <v>4095767.2660874464</v>
      </c>
      <c r="AR169" s="53">
        <v>-156802</v>
      </c>
      <c r="AT169" s="37">
        <f t="shared" si="34"/>
        <v>16407582.073144745</v>
      </c>
      <c r="AV169" s="67">
        <f t="shared" si="35"/>
        <v>1556199.3114239164</v>
      </c>
      <c r="AW169" s="34">
        <f t="shared" si="36"/>
        <v>0.10478480936031034</v>
      </c>
      <c r="AX169" s="61">
        <f t="shared" si="37"/>
        <v>200.38621058767916</v>
      </c>
      <c r="AZ169" s="50">
        <v>137573.94347999999</v>
      </c>
      <c r="BA169" s="51">
        <v>244272.2917</v>
      </c>
      <c r="BB169" s="52">
        <f t="shared" si="38"/>
        <v>106698.34822000001</v>
      </c>
      <c r="BD169" s="70">
        <f t="shared" si="39"/>
        <v>16514280.421364745</v>
      </c>
      <c r="BE169" s="51"/>
      <c r="BF169" s="127">
        <v>2</v>
      </c>
      <c r="BG169" s="51"/>
      <c r="BH169" s="106" t="s">
        <v>154</v>
      </c>
      <c r="BI169" s="88">
        <v>7838</v>
      </c>
      <c r="BJ169" s="88">
        <v>15008184.761720829</v>
      </c>
      <c r="BK169" s="88">
        <v>3777888.2668434633</v>
      </c>
      <c r="BL169" s="88">
        <v>-156802</v>
      </c>
      <c r="BN169" s="97">
        <f t="shared" si="40"/>
        <v>14851382.761720829</v>
      </c>
      <c r="BP169" s="88">
        <v>106698.34822000001</v>
      </c>
      <c r="BR169" s="97">
        <f t="shared" si="41"/>
        <v>14958081.109940829</v>
      </c>
      <c r="BT169" s="110">
        <v>503</v>
      </c>
      <c r="BU169" s="53"/>
    </row>
    <row r="170" spans="1:73" x14ac:dyDescent="0.2">
      <c r="A170" s="6">
        <v>504</v>
      </c>
      <c r="B170" s="6" t="s">
        <v>155</v>
      </c>
      <c r="C170" s="7">
        <v>1922</v>
      </c>
      <c r="D170" s="7">
        <v>4266075.8291915748</v>
      </c>
      <c r="E170" s="7">
        <v>1381522.9760731489</v>
      </c>
      <c r="F170" s="53">
        <v>-428922</v>
      </c>
      <c r="H170" s="37">
        <f t="shared" si="30"/>
        <v>3837153.8291915748</v>
      </c>
      <c r="I170" s="134"/>
      <c r="J170" s="61">
        <v>1067826.7212598901</v>
      </c>
      <c r="K170" s="136"/>
      <c r="L170" s="61">
        <f t="shared" si="42"/>
        <v>4904980.550451465</v>
      </c>
      <c r="N170" s="67">
        <f t="shared" si="43"/>
        <v>323376.81344985776</v>
      </c>
      <c r="O170" s="34">
        <f t="shared" si="31"/>
        <v>7.0581576236771859E-2</v>
      </c>
      <c r="P170" s="61">
        <f t="shared" si="32"/>
        <v>168.25016308525377</v>
      </c>
      <c r="R170" s="50">
        <v>824570.6860000001</v>
      </c>
      <c r="S170" s="51">
        <v>13634</v>
      </c>
      <c r="T170" s="52">
        <f t="shared" si="33"/>
        <v>-810936.6860000001</v>
      </c>
      <c r="V170" s="70">
        <f t="shared" si="44"/>
        <v>4094043.8644514647</v>
      </c>
      <c r="W170" s="51"/>
      <c r="X170" s="6">
        <v>504</v>
      </c>
      <c r="Y170" s="6" t="s">
        <v>155</v>
      </c>
      <c r="Z170" s="7">
        <v>1922</v>
      </c>
      <c r="AA170" s="7">
        <v>4263962.3094018064</v>
      </c>
      <c r="AB170" s="7">
        <v>1380006.714716204</v>
      </c>
      <c r="AC170" s="53">
        <v>-428922</v>
      </c>
      <c r="AE170" s="37">
        <v>3835040.3094018064</v>
      </c>
      <c r="AF170" s="134"/>
      <c r="AG170" s="136">
        <v>1067826.7212598901</v>
      </c>
      <c r="AI170" s="67">
        <v>321263.29366008937</v>
      </c>
      <c r="AJ170" s="34">
        <v>7.0120270564982878E-2</v>
      </c>
      <c r="AK170" s="61">
        <v>167.15051699276242</v>
      </c>
      <c r="AM170" s="6">
        <v>504</v>
      </c>
      <c r="AN170" s="6" t="s">
        <v>155</v>
      </c>
      <c r="AO170" s="7">
        <v>1922</v>
      </c>
      <c r="AP170" s="7">
        <v>5342269.498137204</v>
      </c>
      <c r="AQ170" s="7">
        <v>1446340.9513786691</v>
      </c>
      <c r="AR170" s="53">
        <v>-428922</v>
      </c>
      <c r="AT170" s="37">
        <f t="shared" si="34"/>
        <v>4913347.498137204</v>
      </c>
      <c r="AV170" s="67">
        <f t="shared" si="35"/>
        <v>331743.76113559678</v>
      </c>
      <c r="AW170" s="34">
        <f t="shared" si="36"/>
        <v>7.2407781244019975E-2</v>
      </c>
      <c r="AX170" s="61">
        <f t="shared" si="37"/>
        <v>172.60341370218356</v>
      </c>
      <c r="AZ170" s="50">
        <v>788940.76067800005</v>
      </c>
      <c r="BA170" s="51">
        <v>23826.613700000002</v>
      </c>
      <c r="BB170" s="52">
        <f t="shared" si="38"/>
        <v>-765114.14697800006</v>
      </c>
      <c r="BD170" s="70">
        <f t="shared" si="39"/>
        <v>4148233.3511592038</v>
      </c>
      <c r="BE170" s="51"/>
      <c r="BF170" s="127">
        <v>1</v>
      </c>
      <c r="BG170" s="51"/>
      <c r="BH170" s="106" t="s">
        <v>155</v>
      </c>
      <c r="BI170" s="88">
        <v>1969</v>
      </c>
      <c r="BJ170" s="88">
        <v>5010525.7370016072</v>
      </c>
      <c r="BK170" s="88">
        <v>1427351.1843202976</v>
      </c>
      <c r="BL170" s="88">
        <v>-428922</v>
      </c>
      <c r="BN170" s="97">
        <f t="shared" si="40"/>
        <v>4581603.7370016072</v>
      </c>
      <c r="BP170" s="88">
        <v>-765114.14697800006</v>
      </c>
      <c r="BR170" s="97">
        <f t="shared" si="41"/>
        <v>3816489.590023607</v>
      </c>
      <c r="BT170" s="110">
        <v>504</v>
      </c>
      <c r="BU170" s="53"/>
    </row>
    <row r="171" spans="1:73" x14ac:dyDescent="0.2">
      <c r="A171" s="6">
        <v>505</v>
      </c>
      <c r="B171" s="6" t="s">
        <v>156</v>
      </c>
      <c r="C171" s="7">
        <v>20686</v>
      </c>
      <c r="D171" s="7">
        <v>26184039.757720303</v>
      </c>
      <c r="E171" s="7">
        <v>5215194.0549282273</v>
      </c>
      <c r="F171" s="53">
        <v>-2318568</v>
      </c>
      <c r="H171" s="37">
        <f t="shared" si="30"/>
        <v>23865471.757720303</v>
      </c>
      <c r="I171" s="134"/>
      <c r="J171" s="61">
        <v>8145357.040973166</v>
      </c>
      <c r="K171" s="136"/>
      <c r="L171" s="61">
        <f t="shared" si="42"/>
        <v>32010828.798693471</v>
      </c>
      <c r="N171" s="67">
        <f t="shared" si="43"/>
        <v>3290797.8048331402</v>
      </c>
      <c r="O171" s="34">
        <f t="shared" si="31"/>
        <v>0.11458197261474529</v>
      </c>
      <c r="P171" s="61">
        <f t="shared" si="32"/>
        <v>159.0833319555806</v>
      </c>
      <c r="R171" s="50">
        <v>1880701.2279999999</v>
      </c>
      <c r="S171" s="51">
        <v>837400.27999999991</v>
      </c>
      <c r="T171" s="52">
        <f t="shared" si="33"/>
        <v>-1043300.948</v>
      </c>
      <c r="V171" s="70">
        <f t="shared" si="44"/>
        <v>30967527.850693472</v>
      </c>
      <c r="W171" s="51"/>
      <c r="X171" s="6">
        <v>505</v>
      </c>
      <c r="Y171" s="6" t="s">
        <v>156</v>
      </c>
      <c r="Z171" s="7">
        <v>20686</v>
      </c>
      <c r="AA171" s="7">
        <v>26243148.549565766</v>
      </c>
      <c r="AB171" s="7">
        <v>5280735.366607313</v>
      </c>
      <c r="AC171" s="53">
        <v>-2318568</v>
      </c>
      <c r="AE171" s="37">
        <v>23924580.549565766</v>
      </c>
      <c r="AF171" s="134"/>
      <c r="AG171" s="136">
        <v>8145357.040973166</v>
      </c>
      <c r="AI171" s="67">
        <v>3349906.5966786034</v>
      </c>
      <c r="AJ171" s="34">
        <v>0.11664007595934471</v>
      </c>
      <c r="AK171" s="61">
        <v>161.94076170736747</v>
      </c>
      <c r="AM171" s="6">
        <v>505</v>
      </c>
      <c r="AN171" s="6" t="s">
        <v>156</v>
      </c>
      <c r="AO171" s="7">
        <v>20686</v>
      </c>
      <c r="AP171" s="7">
        <v>34113036.455507845</v>
      </c>
      <c r="AQ171" s="7">
        <v>5436138.8266834449</v>
      </c>
      <c r="AR171" s="53">
        <v>-2318568</v>
      </c>
      <c r="AT171" s="37">
        <f t="shared" si="34"/>
        <v>31794468.455507845</v>
      </c>
      <c r="AV171" s="67">
        <f t="shared" si="35"/>
        <v>3074437.4616475143</v>
      </c>
      <c r="AW171" s="34">
        <f t="shared" si="36"/>
        <v>0.10704854261141838</v>
      </c>
      <c r="AX171" s="61">
        <f t="shared" si="37"/>
        <v>148.62406756489966</v>
      </c>
      <c r="AZ171" s="50">
        <v>1482437.78302</v>
      </c>
      <c r="BA171" s="51">
        <v>755389.45650000009</v>
      </c>
      <c r="BB171" s="52">
        <f t="shared" si="38"/>
        <v>-727048.32651999989</v>
      </c>
      <c r="BD171" s="70">
        <f t="shared" si="39"/>
        <v>31067420.128987845</v>
      </c>
      <c r="BE171" s="51"/>
      <c r="BF171" s="127">
        <v>1</v>
      </c>
      <c r="BG171" s="51"/>
      <c r="BH171" s="106" t="s">
        <v>156</v>
      </c>
      <c r="BI171" s="88">
        <v>20803</v>
      </c>
      <c r="BJ171" s="88">
        <v>31038598.99386033</v>
      </c>
      <c r="BK171" s="88">
        <v>5371490.9793929299</v>
      </c>
      <c r="BL171" s="88">
        <v>-2318568</v>
      </c>
      <c r="BN171" s="97">
        <f t="shared" si="40"/>
        <v>28720030.99386033</v>
      </c>
      <c r="BP171" s="88">
        <v>-727048.32651999989</v>
      </c>
      <c r="BR171" s="97">
        <f t="shared" si="41"/>
        <v>27992982.667340331</v>
      </c>
      <c r="BT171" s="110">
        <v>505</v>
      </c>
      <c r="BU171" s="53"/>
    </row>
    <row r="172" spans="1:73" x14ac:dyDescent="0.2">
      <c r="A172" s="6">
        <v>507</v>
      </c>
      <c r="B172" s="6" t="s">
        <v>157</v>
      </c>
      <c r="C172" s="7">
        <v>5924</v>
      </c>
      <c r="D172" s="7">
        <v>16308921.488583107</v>
      </c>
      <c r="E172" s="7">
        <v>3784114.1162744565</v>
      </c>
      <c r="F172" s="53">
        <v>-232432</v>
      </c>
      <c r="H172" s="37">
        <f t="shared" si="30"/>
        <v>16076489.488583107</v>
      </c>
      <c r="I172" s="134"/>
      <c r="J172" s="61">
        <v>3190847.574506171</v>
      </c>
      <c r="K172" s="136"/>
      <c r="L172" s="61">
        <f t="shared" si="42"/>
        <v>19267337.063089278</v>
      </c>
      <c r="N172" s="67">
        <f t="shared" si="43"/>
        <v>1608655.20882833</v>
      </c>
      <c r="O172" s="34">
        <f t="shared" si="31"/>
        <v>9.1097128432616845E-2</v>
      </c>
      <c r="P172" s="61">
        <f t="shared" si="32"/>
        <v>271.54881985623399</v>
      </c>
      <c r="R172" s="50">
        <v>88621</v>
      </c>
      <c r="S172" s="51">
        <v>248275.14000000004</v>
      </c>
      <c r="T172" s="52">
        <f t="shared" si="33"/>
        <v>159654.14000000004</v>
      </c>
      <c r="V172" s="70">
        <f t="shared" si="44"/>
        <v>19426991.203089278</v>
      </c>
      <c r="W172" s="51"/>
      <c r="X172" s="6">
        <v>507</v>
      </c>
      <c r="Y172" s="6" t="s">
        <v>157</v>
      </c>
      <c r="Z172" s="7">
        <v>5924</v>
      </c>
      <c r="AA172" s="7">
        <v>16293619.748972813</v>
      </c>
      <c r="AB172" s="7">
        <v>3770663.2651071963</v>
      </c>
      <c r="AC172" s="53">
        <v>-232432</v>
      </c>
      <c r="AE172" s="37">
        <v>16061187.748972813</v>
      </c>
      <c r="AF172" s="134"/>
      <c r="AG172" s="136">
        <v>3190847.574506171</v>
      </c>
      <c r="AI172" s="67">
        <v>1593353.4692180343</v>
      </c>
      <c r="AJ172" s="34">
        <v>9.0230600583223394E-2</v>
      </c>
      <c r="AK172" s="61">
        <v>268.96581181938461</v>
      </c>
      <c r="AM172" s="6">
        <v>507</v>
      </c>
      <c r="AN172" s="6" t="s">
        <v>157</v>
      </c>
      <c r="AO172" s="7">
        <v>5924</v>
      </c>
      <c r="AP172" s="7">
        <v>19254989.036196318</v>
      </c>
      <c r="AQ172" s="7">
        <v>3721568.8234508089</v>
      </c>
      <c r="AR172" s="53">
        <v>-232432</v>
      </c>
      <c r="AT172" s="37">
        <f t="shared" si="34"/>
        <v>19022557.036196318</v>
      </c>
      <c r="AV172" s="67">
        <f t="shared" si="35"/>
        <v>1363875.18193537</v>
      </c>
      <c r="AW172" s="34">
        <f t="shared" si="36"/>
        <v>7.7235390115274888E-2</v>
      </c>
      <c r="AX172" s="61">
        <f t="shared" si="37"/>
        <v>230.22876129901587</v>
      </c>
      <c r="AZ172" s="50">
        <v>112255.69136</v>
      </c>
      <c r="BA172" s="51">
        <v>272125.00910000002</v>
      </c>
      <c r="BB172" s="52">
        <f t="shared" si="38"/>
        <v>159869.31774000003</v>
      </c>
      <c r="BD172" s="70">
        <f t="shared" si="39"/>
        <v>19182426.353936318</v>
      </c>
      <c r="BE172" s="51"/>
      <c r="BF172" s="127">
        <v>10</v>
      </c>
      <c r="BG172" s="51"/>
      <c r="BH172" s="106" t="s">
        <v>157</v>
      </c>
      <c r="BI172" s="88">
        <v>6054</v>
      </c>
      <c r="BJ172" s="88">
        <v>17891113.854260948</v>
      </c>
      <c r="BK172" s="88">
        <v>3627840.7373683774</v>
      </c>
      <c r="BL172" s="88">
        <v>-232432</v>
      </c>
      <c r="BN172" s="97">
        <f t="shared" si="40"/>
        <v>17658681.854260948</v>
      </c>
      <c r="BP172" s="88">
        <v>159869.31774000003</v>
      </c>
      <c r="BR172" s="97">
        <f t="shared" si="41"/>
        <v>17818551.172000948</v>
      </c>
      <c r="BT172" s="110">
        <v>507</v>
      </c>
      <c r="BU172" s="53"/>
    </row>
    <row r="173" spans="1:73" x14ac:dyDescent="0.2">
      <c r="A173" s="6">
        <v>508</v>
      </c>
      <c r="B173" s="6" t="s">
        <v>158</v>
      </c>
      <c r="C173" s="7">
        <v>9983</v>
      </c>
      <c r="D173" s="7">
        <v>21941196.56530676</v>
      </c>
      <c r="E173" s="7">
        <v>4466034.7670018813</v>
      </c>
      <c r="F173" s="53">
        <v>-1262155</v>
      </c>
      <c r="H173" s="37">
        <f t="shared" si="30"/>
        <v>20679041.56530676</v>
      </c>
      <c r="I173" s="134"/>
      <c r="J173" s="61">
        <v>4660811.1695478521</v>
      </c>
      <c r="K173" s="136"/>
      <c r="L173" s="61">
        <f t="shared" si="42"/>
        <v>25339852.734854612</v>
      </c>
      <c r="N173" s="67">
        <f t="shared" si="43"/>
        <v>1309129.6320338361</v>
      </c>
      <c r="O173" s="34">
        <f t="shared" si="31"/>
        <v>5.4477329975982612E-2</v>
      </c>
      <c r="P173" s="61">
        <f t="shared" si="32"/>
        <v>131.13589422356367</v>
      </c>
      <c r="R173" s="50">
        <v>124982.878</v>
      </c>
      <c r="S173" s="51">
        <v>276838.37</v>
      </c>
      <c r="T173" s="52">
        <f t="shared" si="33"/>
        <v>151855.492</v>
      </c>
      <c r="V173" s="70">
        <f t="shared" si="44"/>
        <v>25491708.226854611</v>
      </c>
      <c r="W173" s="51"/>
      <c r="X173" s="6">
        <v>508</v>
      </c>
      <c r="Y173" s="6" t="s">
        <v>158</v>
      </c>
      <c r="Z173" s="7">
        <v>9983</v>
      </c>
      <c r="AA173" s="7">
        <v>21942746.852625214</v>
      </c>
      <c r="AB173" s="7">
        <v>4470704.9431562629</v>
      </c>
      <c r="AC173" s="53">
        <v>-1262155</v>
      </c>
      <c r="AE173" s="37">
        <v>20680591.852625214</v>
      </c>
      <c r="AF173" s="134"/>
      <c r="AG173" s="136">
        <v>4660811.1695478521</v>
      </c>
      <c r="AI173" s="67">
        <v>1310679.9193522893</v>
      </c>
      <c r="AJ173" s="34">
        <v>5.4541842696295681E-2</v>
      </c>
      <c r="AK173" s="61">
        <v>131.29118695304911</v>
      </c>
      <c r="AM173" s="6">
        <v>508</v>
      </c>
      <c r="AN173" s="6" t="s">
        <v>158</v>
      </c>
      <c r="AO173" s="7">
        <v>9983</v>
      </c>
      <c r="AP173" s="7">
        <v>26289339.195341907</v>
      </c>
      <c r="AQ173" s="7">
        <v>4396066.2264010832</v>
      </c>
      <c r="AR173" s="53">
        <v>-1262155</v>
      </c>
      <c r="AT173" s="37">
        <f t="shared" si="34"/>
        <v>25027184.195341907</v>
      </c>
      <c r="AV173" s="67">
        <f t="shared" si="35"/>
        <v>996461.09252113104</v>
      </c>
      <c r="AW173" s="34">
        <f t="shared" si="36"/>
        <v>4.1466130180833567E-2</v>
      </c>
      <c r="AX173" s="61">
        <f t="shared" si="37"/>
        <v>99.815796105492439</v>
      </c>
      <c r="AZ173" s="50">
        <v>81908.109700000001</v>
      </c>
      <c r="BA173" s="51">
        <v>236418.0894</v>
      </c>
      <c r="BB173" s="52">
        <f t="shared" si="38"/>
        <v>154509.9797</v>
      </c>
      <c r="BD173" s="70">
        <f t="shared" si="39"/>
        <v>25181694.175041907</v>
      </c>
      <c r="BE173" s="51"/>
      <c r="BF173" s="127">
        <v>6</v>
      </c>
      <c r="BG173" s="51"/>
      <c r="BH173" s="106" t="s">
        <v>158</v>
      </c>
      <c r="BI173" s="88">
        <v>10256</v>
      </c>
      <c r="BJ173" s="88">
        <v>25292878.102820776</v>
      </c>
      <c r="BK173" s="88">
        <v>4425999.1215564031</v>
      </c>
      <c r="BL173" s="88">
        <v>-1262155</v>
      </c>
      <c r="BN173" s="97">
        <f t="shared" si="40"/>
        <v>24030723.102820776</v>
      </c>
      <c r="BP173" s="88">
        <v>154509.9797</v>
      </c>
      <c r="BR173" s="97">
        <f t="shared" si="41"/>
        <v>24185233.082520775</v>
      </c>
      <c r="BT173" s="110">
        <v>508</v>
      </c>
      <c r="BU173" s="53"/>
    </row>
    <row r="174" spans="1:73" x14ac:dyDescent="0.2">
      <c r="A174" s="6">
        <v>529</v>
      </c>
      <c r="B174" s="6" t="s">
        <v>159</v>
      </c>
      <c r="C174" s="7">
        <v>19245</v>
      </c>
      <c r="D174" s="7">
        <v>12417599.362716245</v>
      </c>
      <c r="E174" s="7">
        <v>-4903723.7614233028</v>
      </c>
      <c r="F174" s="53">
        <v>-1088635</v>
      </c>
      <c r="H174" s="37">
        <f t="shared" si="30"/>
        <v>11328964.362716245</v>
      </c>
      <c r="I174" s="134"/>
      <c r="J174" s="61">
        <v>6156413.4957494801</v>
      </c>
      <c r="K174" s="136"/>
      <c r="L174" s="61">
        <f t="shared" si="42"/>
        <v>17485377.858465724</v>
      </c>
      <c r="N174" s="67">
        <f t="shared" si="43"/>
        <v>2903410.018870214</v>
      </c>
      <c r="O174" s="34">
        <f t="shared" si="31"/>
        <v>0.19910961612371461</v>
      </c>
      <c r="P174" s="61">
        <f t="shared" si="32"/>
        <v>150.86568037777158</v>
      </c>
      <c r="R174" s="50">
        <v>562562.01780000003</v>
      </c>
      <c r="S174" s="51">
        <v>512774.74</v>
      </c>
      <c r="T174" s="52">
        <f t="shared" si="33"/>
        <v>-49787.27780000004</v>
      </c>
      <c r="V174" s="70">
        <f t="shared" si="44"/>
        <v>17435590.580665722</v>
      </c>
      <c r="W174" s="51"/>
      <c r="X174" s="6">
        <v>529</v>
      </c>
      <c r="Y174" s="6" t="s">
        <v>159</v>
      </c>
      <c r="Z174" s="7">
        <v>19245</v>
      </c>
      <c r="AA174" s="7">
        <v>12544365.105654761</v>
      </c>
      <c r="AB174" s="7">
        <v>-4770969.2948615924</v>
      </c>
      <c r="AC174" s="53">
        <v>-1088635</v>
      </c>
      <c r="AE174" s="37">
        <v>11455730.105654761</v>
      </c>
      <c r="AF174" s="134"/>
      <c r="AG174" s="136">
        <v>6156413.4957494801</v>
      </c>
      <c r="AI174" s="67">
        <v>3030175.7618087325</v>
      </c>
      <c r="AJ174" s="34">
        <v>0.20780293820019746</v>
      </c>
      <c r="AK174" s="61">
        <v>157.45262467179697</v>
      </c>
      <c r="AM174" s="6">
        <v>529</v>
      </c>
      <c r="AN174" s="6" t="s">
        <v>159</v>
      </c>
      <c r="AO174" s="7">
        <v>19245</v>
      </c>
      <c r="AP174" s="7">
        <v>18281983.920483582</v>
      </c>
      <c r="AQ174" s="7">
        <v>-4825866.5769516937</v>
      </c>
      <c r="AR174" s="53">
        <v>-1088635</v>
      </c>
      <c r="AT174" s="37">
        <f t="shared" si="34"/>
        <v>17193348.920483582</v>
      </c>
      <c r="AV174" s="67">
        <f t="shared" si="35"/>
        <v>2611381.080888072</v>
      </c>
      <c r="AW174" s="34">
        <f t="shared" si="36"/>
        <v>0.1790828994833738</v>
      </c>
      <c r="AX174" s="61">
        <f t="shared" si="37"/>
        <v>135.69140456680032</v>
      </c>
      <c r="AZ174" s="50">
        <v>564446.53840000008</v>
      </c>
      <c r="BA174" s="51">
        <v>471450.14310000004</v>
      </c>
      <c r="BB174" s="52">
        <f t="shared" si="38"/>
        <v>-92996.395300000033</v>
      </c>
      <c r="BD174" s="70">
        <f t="shared" si="39"/>
        <v>17100352.525183581</v>
      </c>
      <c r="BE174" s="51"/>
      <c r="BF174" s="127">
        <v>2</v>
      </c>
      <c r="BG174" s="51"/>
      <c r="BH174" s="106" t="s">
        <v>159</v>
      </c>
      <c r="BI174" s="88">
        <v>19167</v>
      </c>
      <c r="BJ174" s="88">
        <v>15670602.83959551</v>
      </c>
      <c r="BK174" s="88">
        <v>-4311786.671732435</v>
      </c>
      <c r="BL174" s="88">
        <v>-1088635</v>
      </c>
      <c r="BN174" s="97">
        <f t="shared" si="40"/>
        <v>14581967.83959551</v>
      </c>
      <c r="BP174" s="88">
        <v>-92996.395300000033</v>
      </c>
      <c r="BR174" s="97">
        <f t="shared" si="41"/>
        <v>14488971.444295509</v>
      </c>
      <c r="BT174" s="110">
        <v>529</v>
      </c>
      <c r="BU174" s="53"/>
    </row>
    <row r="175" spans="1:73" x14ac:dyDescent="0.2">
      <c r="A175" s="6">
        <v>531</v>
      </c>
      <c r="B175" s="6" t="s">
        <v>160</v>
      </c>
      <c r="C175" s="7">
        <v>5437</v>
      </c>
      <c r="D175" s="7">
        <v>9987062.6339421663</v>
      </c>
      <c r="E175" s="7">
        <v>3182709.3831898682</v>
      </c>
      <c r="F175" s="53">
        <v>-465239</v>
      </c>
      <c r="H175" s="37">
        <f t="shared" si="30"/>
        <v>9521823.6339421663</v>
      </c>
      <c r="I175" s="134"/>
      <c r="J175" s="61">
        <v>2446023.0270890561</v>
      </c>
      <c r="K175" s="136"/>
      <c r="L175" s="61">
        <f t="shared" si="42"/>
        <v>11967846.661031222</v>
      </c>
      <c r="N175" s="67">
        <f t="shared" si="43"/>
        <v>1162032.6533788648</v>
      </c>
      <c r="O175" s="34">
        <f t="shared" si="31"/>
        <v>0.10753772483553277</v>
      </c>
      <c r="P175" s="61">
        <f t="shared" si="32"/>
        <v>213.72680768417598</v>
      </c>
      <c r="R175" s="50">
        <v>171570.25600000002</v>
      </c>
      <c r="S175" s="51">
        <v>84530.8</v>
      </c>
      <c r="T175" s="52">
        <f t="shared" si="33"/>
        <v>-87039.45600000002</v>
      </c>
      <c r="V175" s="70">
        <f t="shared" si="44"/>
        <v>11880807.205031222</v>
      </c>
      <c r="W175" s="51"/>
      <c r="X175" s="6">
        <v>531</v>
      </c>
      <c r="Y175" s="6" t="s">
        <v>160</v>
      </c>
      <c r="Z175" s="7">
        <v>5437</v>
      </c>
      <c r="AA175" s="7">
        <v>10008609.633504197</v>
      </c>
      <c r="AB175" s="7">
        <v>3205948.2951608207</v>
      </c>
      <c r="AC175" s="53">
        <v>-465239</v>
      </c>
      <c r="AE175" s="37">
        <v>9543370.633504197</v>
      </c>
      <c r="AF175" s="134"/>
      <c r="AG175" s="136">
        <v>2446023.0270890561</v>
      </c>
      <c r="AI175" s="67">
        <v>1183579.6529408954</v>
      </c>
      <c r="AJ175" s="34">
        <v>0.10953174393920896</v>
      </c>
      <c r="AK175" s="61">
        <v>217.68983868694048</v>
      </c>
      <c r="AM175" s="6">
        <v>531</v>
      </c>
      <c r="AN175" s="6" t="s">
        <v>160</v>
      </c>
      <c r="AO175" s="7">
        <v>5437</v>
      </c>
      <c r="AP175" s="7">
        <v>12327822.473492231</v>
      </c>
      <c r="AQ175" s="7">
        <v>3204075.0323076393</v>
      </c>
      <c r="AR175" s="53">
        <v>-465239</v>
      </c>
      <c r="AT175" s="37">
        <f t="shared" si="34"/>
        <v>11862583.473492231</v>
      </c>
      <c r="AV175" s="67">
        <f t="shared" si="35"/>
        <v>1056769.465839874</v>
      </c>
      <c r="AW175" s="34">
        <f t="shared" si="36"/>
        <v>9.7796377495624226E-2</v>
      </c>
      <c r="AX175" s="61">
        <f t="shared" si="37"/>
        <v>194.36628027218578</v>
      </c>
      <c r="AZ175" s="50">
        <v>245605.52604000003</v>
      </c>
      <c r="BA175" s="51">
        <v>116162.992</v>
      </c>
      <c r="BB175" s="52">
        <f t="shared" si="38"/>
        <v>-129442.53404000003</v>
      </c>
      <c r="BD175" s="70">
        <f t="shared" si="39"/>
        <v>11733140.939452231</v>
      </c>
      <c r="BE175" s="51"/>
      <c r="BF175" s="127">
        <v>4</v>
      </c>
      <c r="BG175" s="51"/>
      <c r="BH175" s="106" t="s">
        <v>160</v>
      </c>
      <c r="BI175" s="88">
        <v>5521</v>
      </c>
      <c r="BJ175" s="88">
        <v>11271053.007652357</v>
      </c>
      <c r="BK175" s="88">
        <v>3083423.7114939522</v>
      </c>
      <c r="BL175" s="88">
        <v>-465239</v>
      </c>
      <c r="BN175" s="97">
        <f t="shared" si="40"/>
        <v>10805814.007652357</v>
      </c>
      <c r="BP175" s="88">
        <v>-129442.53404000003</v>
      </c>
      <c r="BR175" s="97">
        <f t="shared" si="41"/>
        <v>10676371.473612357</v>
      </c>
      <c r="BT175" s="110">
        <v>531</v>
      </c>
      <c r="BU175" s="53"/>
    </row>
    <row r="176" spans="1:73" x14ac:dyDescent="0.2">
      <c r="A176" s="6">
        <v>535</v>
      </c>
      <c r="B176" s="6" t="s">
        <v>161</v>
      </c>
      <c r="C176" s="7">
        <v>10737</v>
      </c>
      <c r="D176" s="7">
        <v>34958089.612027973</v>
      </c>
      <c r="E176" s="7">
        <v>11207847.495511362</v>
      </c>
      <c r="F176" s="53">
        <v>-1019297</v>
      </c>
      <c r="H176" s="37">
        <f t="shared" si="30"/>
        <v>33938792.612027973</v>
      </c>
      <c r="I176" s="134"/>
      <c r="J176" s="61">
        <v>5395837.645767564</v>
      </c>
      <c r="K176" s="136"/>
      <c r="L176" s="61">
        <f t="shared" si="42"/>
        <v>39334630.257795535</v>
      </c>
      <c r="N176" s="67">
        <f t="shared" si="43"/>
        <v>2571742.5840095505</v>
      </c>
      <c r="O176" s="34">
        <f t="shared" si="31"/>
        <v>6.9954857921657454E-2</v>
      </c>
      <c r="P176" s="61">
        <f t="shared" si="32"/>
        <v>239.52152221379814</v>
      </c>
      <c r="R176" s="50">
        <v>282496.48</v>
      </c>
      <c r="S176" s="51">
        <v>244048.60000000003</v>
      </c>
      <c r="T176" s="52">
        <f t="shared" si="33"/>
        <v>-38447.879999999946</v>
      </c>
      <c r="V176" s="70">
        <f t="shared" si="44"/>
        <v>39296182.377795532</v>
      </c>
      <c r="W176" s="51"/>
      <c r="X176" s="6">
        <v>535</v>
      </c>
      <c r="Y176" s="6" t="s">
        <v>161</v>
      </c>
      <c r="Z176" s="7">
        <v>10737</v>
      </c>
      <c r="AA176" s="7">
        <v>35029019.986963347</v>
      </c>
      <c r="AB176" s="7">
        <v>11282126.841161603</v>
      </c>
      <c r="AC176" s="53">
        <v>-1019297</v>
      </c>
      <c r="AE176" s="37">
        <v>34009722.986963347</v>
      </c>
      <c r="AF176" s="134"/>
      <c r="AG176" s="136">
        <v>5395837.645767564</v>
      </c>
      <c r="AI176" s="67">
        <v>2642672.9589449242</v>
      </c>
      <c r="AJ176" s="34">
        <v>7.1884259538983364E-2</v>
      </c>
      <c r="AK176" s="61">
        <v>246.12768547498595</v>
      </c>
      <c r="AM176" s="6">
        <v>535</v>
      </c>
      <c r="AN176" s="6" t="s">
        <v>161</v>
      </c>
      <c r="AO176" s="7">
        <v>10737</v>
      </c>
      <c r="AP176" s="7">
        <v>40242599.612394281</v>
      </c>
      <c r="AQ176" s="7">
        <v>11384681.711292168</v>
      </c>
      <c r="AR176" s="53">
        <v>-1019297</v>
      </c>
      <c r="AT176" s="37">
        <f t="shared" si="34"/>
        <v>39223302.612394281</v>
      </c>
      <c r="AV176" s="67">
        <f t="shared" si="35"/>
        <v>2460414.9386082962</v>
      </c>
      <c r="AW176" s="34">
        <f t="shared" si="36"/>
        <v>6.6926596203233268E-2</v>
      </c>
      <c r="AX176" s="61">
        <f t="shared" si="37"/>
        <v>229.15292340582064</v>
      </c>
      <c r="AZ176" s="50">
        <v>297192.45476000005</v>
      </c>
      <c r="BA176" s="51">
        <v>172990.45569999999</v>
      </c>
      <c r="BB176" s="52">
        <f t="shared" si="38"/>
        <v>-124201.99906000006</v>
      </c>
      <c r="BD176" s="70">
        <f t="shared" si="39"/>
        <v>39099100.613334283</v>
      </c>
      <c r="BE176" s="51"/>
      <c r="BF176" s="127">
        <v>17</v>
      </c>
      <c r="BG176" s="51"/>
      <c r="BH176" s="106" t="s">
        <v>161</v>
      </c>
      <c r="BI176" s="88">
        <v>10815</v>
      </c>
      <c r="BJ176" s="88">
        <v>37782184.673785985</v>
      </c>
      <c r="BK176" s="88">
        <v>11062684.207626922</v>
      </c>
      <c r="BL176" s="88">
        <v>-1019297</v>
      </c>
      <c r="BN176" s="97">
        <f t="shared" si="40"/>
        <v>36762887.673785985</v>
      </c>
      <c r="BP176" s="88">
        <v>-124201.99906000006</v>
      </c>
      <c r="BR176" s="97">
        <f t="shared" si="41"/>
        <v>36638685.674725987</v>
      </c>
      <c r="BT176" s="110">
        <v>535</v>
      </c>
      <c r="BU176" s="53"/>
    </row>
    <row r="177" spans="1:73" x14ac:dyDescent="0.2">
      <c r="A177" s="6">
        <v>536</v>
      </c>
      <c r="B177" s="6" t="s">
        <v>162</v>
      </c>
      <c r="C177" s="7">
        <v>33527</v>
      </c>
      <c r="D177" s="7">
        <v>32935501.635857455</v>
      </c>
      <c r="E177" s="7">
        <v>1626975.8130590955</v>
      </c>
      <c r="F177" s="53">
        <v>-2533099</v>
      </c>
      <c r="H177" s="37">
        <f t="shared" si="30"/>
        <v>30402402.635857455</v>
      </c>
      <c r="I177" s="134"/>
      <c r="J177" s="61">
        <v>11523932.565997817</v>
      </c>
      <c r="K177" s="136"/>
      <c r="L177" s="61">
        <f t="shared" si="42"/>
        <v>41926335.201855272</v>
      </c>
      <c r="N177" s="67">
        <f t="shared" si="43"/>
        <v>4667113.0174501985</v>
      </c>
      <c r="O177" s="34">
        <f t="shared" si="31"/>
        <v>0.12526061318058401</v>
      </c>
      <c r="P177" s="61">
        <f t="shared" si="32"/>
        <v>139.20461172935839</v>
      </c>
      <c r="R177" s="50">
        <v>879452.98959999997</v>
      </c>
      <c r="S177" s="51">
        <v>684699.48</v>
      </c>
      <c r="T177" s="52">
        <f t="shared" si="33"/>
        <v>-194753.50959999999</v>
      </c>
      <c r="V177" s="70">
        <f t="shared" si="44"/>
        <v>41731581.692255273</v>
      </c>
      <c r="W177" s="51"/>
      <c r="X177" s="6">
        <v>536</v>
      </c>
      <c r="Y177" s="6" t="s">
        <v>162</v>
      </c>
      <c r="Z177" s="7">
        <v>33527</v>
      </c>
      <c r="AA177" s="7">
        <v>32906494.692632519</v>
      </c>
      <c r="AB177" s="7">
        <v>1608414.3241883432</v>
      </c>
      <c r="AC177" s="53">
        <v>-2533099</v>
      </c>
      <c r="AE177" s="37">
        <v>30373395.692632519</v>
      </c>
      <c r="AF177" s="134"/>
      <c r="AG177" s="136">
        <v>11523932.565997817</v>
      </c>
      <c r="AI177" s="67">
        <v>4638106.0742252618</v>
      </c>
      <c r="AJ177" s="34">
        <v>0.12448209603705981</v>
      </c>
      <c r="AK177" s="61">
        <v>138.33943013765807</v>
      </c>
      <c r="AM177" s="6">
        <v>536</v>
      </c>
      <c r="AN177" s="6" t="s">
        <v>162</v>
      </c>
      <c r="AO177" s="7">
        <v>33527</v>
      </c>
      <c r="AP177" s="7">
        <v>43978839.89982114</v>
      </c>
      <c r="AQ177" s="7">
        <v>1779842.2495771355</v>
      </c>
      <c r="AR177" s="53">
        <v>-2533099</v>
      </c>
      <c r="AT177" s="37">
        <f t="shared" si="34"/>
        <v>41445740.89982114</v>
      </c>
      <c r="AV177" s="67">
        <f t="shared" si="35"/>
        <v>4186518.7154160663</v>
      </c>
      <c r="AW177" s="34">
        <f t="shared" si="36"/>
        <v>0.11236194611621127</v>
      </c>
      <c r="AX177" s="61">
        <f t="shared" si="37"/>
        <v>124.8700663768326</v>
      </c>
      <c r="AZ177" s="50">
        <v>817035.04429999983</v>
      </c>
      <c r="BA177" s="51">
        <v>540091.91110000003</v>
      </c>
      <c r="BB177" s="52">
        <f t="shared" si="38"/>
        <v>-276943.13319999981</v>
      </c>
      <c r="BD177" s="70">
        <f t="shared" si="39"/>
        <v>41168797.766621143</v>
      </c>
      <c r="BE177" s="51"/>
      <c r="BF177" s="127">
        <v>6</v>
      </c>
      <c r="BG177" s="51"/>
      <c r="BH177" s="106" t="s">
        <v>162</v>
      </c>
      <c r="BI177" s="88">
        <v>33322</v>
      </c>
      <c r="BJ177" s="88">
        <v>39792321.184405074</v>
      </c>
      <c r="BK177" s="88">
        <v>2367321.0385419936</v>
      </c>
      <c r="BL177" s="88">
        <v>-2533099</v>
      </c>
      <c r="BN177" s="97">
        <f t="shared" si="40"/>
        <v>37259222.184405074</v>
      </c>
      <c r="BP177" s="88">
        <v>-276943.13319999981</v>
      </c>
      <c r="BR177" s="97">
        <f t="shared" si="41"/>
        <v>36982279.051205076</v>
      </c>
      <c r="BT177" s="110">
        <v>536</v>
      </c>
      <c r="BU177" s="53"/>
    </row>
    <row r="178" spans="1:73" x14ac:dyDescent="0.2">
      <c r="A178" s="6">
        <v>538</v>
      </c>
      <c r="B178" s="6" t="s">
        <v>163</v>
      </c>
      <c r="C178" s="7">
        <v>4733</v>
      </c>
      <c r="D178" s="7">
        <v>7042242.4555500653</v>
      </c>
      <c r="E178" s="7">
        <v>2090121.3363677927</v>
      </c>
      <c r="F178" s="53">
        <v>473118</v>
      </c>
      <c r="H178" s="37">
        <f t="shared" si="30"/>
        <v>7515360.4555500653</v>
      </c>
      <c r="I178" s="134"/>
      <c r="J178" s="61">
        <v>2094699.1542022917</v>
      </c>
      <c r="K178" s="136"/>
      <c r="L178" s="61">
        <f t="shared" si="42"/>
        <v>9610059.609752357</v>
      </c>
      <c r="N178" s="67">
        <f t="shared" si="43"/>
        <v>1034374.4277827553</v>
      </c>
      <c r="O178" s="34">
        <f t="shared" si="31"/>
        <v>0.12061711756368226</v>
      </c>
      <c r="P178" s="61">
        <f t="shared" si="32"/>
        <v>218.54519919348306</v>
      </c>
      <c r="R178" s="50">
        <v>136939.89600000001</v>
      </c>
      <c r="S178" s="51">
        <v>105049.96999999999</v>
      </c>
      <c r="T178" s="52">
        <f t="shared" si="33"/>
        <v>-31889.926000000021</v>
      </c>
      <c r="V178" s="70">
        <f t="shared" si="44"/>
        <v>9578169.6837523561</v>
      </c>
      <c r="W178" s="51"/>
      <c r="X178" s="6">
        <v>538</v>
      </c>
      <c r="Y178" s="6" t="s">
        <v>163</v>
      </c>
      <c r="Z178" s="7">
        <v>4733</v>
      </c>
      <c r="AA178" s="7">
        <v>7027283.5194101613</v>
      </c>
      <c r="AB178" s="7">
        <v>2076630.4603855144</v>
      </c>
      <c r="AC178" s="53">
        <v>473118</v>
      </c>
      <c r="AE178" s="37">
        <v>7500401.5194101613</v>
      </c>
      <c r="AF178" s="134"/>
      <c r="AG178" s="136">
        <v>2094699.1542022917</v>
      </c>
      <c r="AI178" s="67">
        <v>1019415.4916428514</v>
      </c>
      <c r="AJ178" s="34">
        <v>0.11887277459603751</v>
      </c>
      <c r="AK178" s="61">
        <v>215.38463799764449</v>
      </c>
      <c r="AM178" s="6">
        <v>538</v>
      </c>
      <c r="AN178" s="6" t="s">
        <v>163</v>
      </c>
      <c r="AO178" s="7">
        <v>4733</v>
      </c>
      <c r="AP178" s="7">
        <v>8921345.5930673126</v>
      </c>
      <c r="AQ178" s="7">
        <v>1969593.0977397214</v>
      </c>
      <c r="AR178" s="53">
        <v>473118</v>
      </c>
      <c r="AT178" s="37">
        <f t="shared" si="34"/>
        <v>9394463.5930673126</v>
      </c>
      <c r="AV178" s="67">
        <f t="shared" si="35"/>
        <v>818778.41109771095</v>
      </c>
      <c r="AW178" s="34">
        <f t="shared" si="36"/>
        <v>9.5476733779732786E-2</v>
      </c>
      <c r="AX178" s="61">
        <f t="shared" si="37"/>
        <v>172.99353710072069</v>
      </c>
      <c r="AZ178" s="50">
        <v>161004.54698000001</v>
      </c>
      <c r="BA178" s="51">
        <v>73987.905699999988</v>
      </c>
      <c r="BB178" s="52">
        <f t="shared" si="38"/>
        <v>-87016.641280000025</v>
      </c>
      <c r="BD178" s="70">
        <f t="shared" si="39"/>
        <v>9307446.9517873134</v>
      </c>
      <c r="BE178" s="51"/>
      <c r="BF178" s="127">
        <v>2</v>
      </c>
      <c r="BG178" s="51"/>
      <c r="BH178" s="106" t="s">
        <v>163</v>
      </c>
      <c r="BI178" s="88">
        <v>4813</v>
      </c>
      <c r="BJ178" s="88">
        <v>8102567.1819696007</v>
      </c>
      <c r="BK178" s="88">
        <v>1824844.4087692108</v>
      </c>
      <c r="BL178" s="88">
        <v>473118</v>
      </c>
      <c r="BN178" s="97">
        <f t="shared" si="40"/>
        <v>8575685.1819696017</v>
      </c>
      <c r="BP178" s="88">
        <v>-87016.641280000025</v>
      </c>
      <c r="BR178" s="97">
        <f t="shared" si="41"/>
        <v>8488668.5406896025</v>
      </c>
      <c r="BT178" s="110">
        <v>538</v>
      </c>
      <c r="BU178" s="53"/>
    </row>
    <row r="179" spans="1:73" x14ac:dyDescent="0.2">
      <c r="A179" s="6">
        <v>541</v>
      </c>
      <c r="B179" s="6" t="s">
        <v>164</v>
      </c>
      <c r="C179" s="7">
        <v>7641</v>
      </c>
      <c r="D179" s="7">
        <v>27116717.566605866</v>
      </c>
      <c r="E179" s="7">
        <v>6101195.9230185505</v>
      </c>
      <c r="F179" s="53">
        <v>-679147</v>
      </c>
      <c r="H179" s="37">
        <f t="shared" si="30"/>
        <v>26437570.566605866</v>
      </c>
      <c r="I179" s="134"/>
      <c r="J179" s="61">
        <v>4498326.1616580812</v>
      </c>
      <c r="K179" s="136"/>
      <c r="L179" s="61">
        <f t="shared" si="42"/>
        <v>30935896.728263948</v>
      </c>
      <c r="N179" s="67">
        <f t="shared" si="43"/>
        <v>2156586.7524404787</v>
      </c>
      <c r="O179" s="34">
        <f t="shared" si="31"/>
        <v>7.4935318263438369E-2</v>
      </c>
      <c r="P179" s="61">
        <f t="shared" si="32"/>
        <v>282.238810684528</v>
      </c>
      <c r="R179" s="50">
        <v>96051.529999999984</v>
      </c>
      <c r="S179" s="51">
        <v>39606.770000000004</v>
      </c>
      <c r="T179" s="52">
        <f t="shared" si="33"/>
        <v>-56444.75999999998</v>
      </c>
      <c r="V179" s="70">
        <f t="shared" si="44"/>
        <v>30879451.968263946</v>
      </c>
      <c r="W179" s="51"/>
      <c r="X179" s="6">
        <v>541</v>
      </c>
      <c r="Y179" s="6" t="s">
        <v>164</v>
      </c>
      <c r="Z179" s="7">
        <v>7641</v>
      </c>
      <c r="AA179" s="7">
        <v>27111196.153109249</v>
      </c>
      <c r="AB179" s="7">
        <v>6098082.0097005526</v>
      </c>
      <c r="AC179" s="53">
        <v>-679147</v>
      </c>
      <c r="AE179" s="37">
        <v>26432049.153109249</v>
      </c>
      <c r="AF179" s="134"/>
      <c r="AG179" s="136">
        <v>4498326.1616580812</v>
      </c>
      <c r="AI179" s="67">
        <v>2151065.3389438614</v>
      </c>
      <c r="AJ179" s="34">
        <v>7.4743464688726002E-2</v>
      </c>
      <c r="AK179" s="61">
        <v>281.51620716448912</v>
      </c>
      <c r="AM179" s="6">
        <v>541</v>
      </c>
      <c r="AN179" s="6" t="s">
        <v>164</v>
      </c>
      <c r="AO179" s="7">
        <v>7641</v>
      </c>
      <c r="AP179" s="7">
        <v>31365804.308053829</v>
      </c>
      <c r="AQ179" s="7">
        <v>6261688.2110082144</v>
      </c>
      <c r="AR179" s="53">
        <v>-679147</v>
      </c>
      <c r="AT179" s="37">
        <f t="shared" si="34"/>
        <v>30686657.308053829</v>
      </c>
      <c r="AV179" s="67">
        <f t="shared" si="35"/>
        <v>1907347.3322303593</v>
      </c>
      <c r="AW179" s="34">
        <f t="shared" si="36"/>
        <v>6.6274950088541298E-2</v>
      </c>
      <c r="AX179" s="61">
        <f t="shared" si="37"/>
        <v>249.62011938625301</v>
      </c>
      <c r="AZ179" s="50">
        <v>113522.92400000001</v>
      </c>
      <c r="BA179" s="51">
        <v>30360.781999999999</v>
      </c>
      <c r="BB179" s="52">
        <f t="shared" si="38"/>
        <v>-83162.142000000022</v>
      </c>
      <c r="BD179" s="70">
        <f t="shared" si="39"/>
        <v>30603495.166053828</v>
      </c>
      <c r="BE179" s="51"/>
      <c r="BF179" s="127">
        <v>12</v>
      </c>
      <c r="BG179" s="51"/>
      <c r="BH179" s="106" t="s">
        <v>164</v>
      </c>
      <c r="BI179" s="88">
        <v>7765</v>
      </c>
      <c r="BJ179" s="88">
        <v>29458456.975823469</v>
      </c>
      <c r="BK179" s="88">
        <v>5979743.4493476823</v>
      </c>
      <c r="BL179" s="88">
        <v>-679147</v>
      </c>
      <c r="BN179" s="97">
        <f t="shared" si="40"/>
        <v>28779309.975823469</v>
      </c>
      <c r="BP179" s="88">
        <v>-83162.142000000022</v>
      </c>
      <c r="BR179" s="97">
        <f t="shared" si="41"/>
        <v>28696147.833823469</v>
      </c>
      <c r="BT179" s="110">
        <v>541</v>
      </c>
      <c r="BU179" s="53"/>
    </row>
    <row r="180" spans="1:73" x14ac:dyDescent="0.2">
      <c r="A180" s="6">
        <v>543</v>
      </c>
      <c r="B180" s="6" t="s">
        <v>165</v>
      </c>
      <c r="C180" s="7">
        <v>42665</v>
      </c>
      <c r="D180" s="7">
        <v>31149423.212343398</v>
      </c>
      <c r="E180" s="7">
        <v>-6761676.7442992888</v>
      </c>
      <c r="F180" s="53">
        <v>-6673136</v>
      </c>
      <c r="H180" s="37">
        <f t="shared" si="30"/>
        <v>24476287.212343398</v>
      </c>
      <c r="I180" s="134"/>
      <c r="J180" s="61">
        <v>13380282.787783971</v>
      </c>
      <c r="K180" s="136"/>
      <c r="L180" s="61">
        <f t="shared" si="42"/>
        <v>37856570.000127368</v>
      </c>
      <c r="N180" s="67">
        <f t="shared" si="43"/>
        <v>7483630.2069308832</v>
      </c>
      <c r="O180" s="34">
        <f t="shared" si="31"/>
        <v>0.24639136869481468</v>
      </c>
      <c r="P180" s="61">
        <f t="shared" si="32"/>
        <v>175.40443471067346</v>
      </c>
      <c r="R180" s="50">
        <v>912569.97560000024</v>
      </c>
      <c r="S180" s="51">
        <v>443241.3400000002</v>
      </c>
      <c r="T180" s="52">
        <f t="shared" si="33"/>
        <v>-469328.63560000004</v>
      </c>
      <c r="V180" s="70">
        <f t="shared" si="44"/>
        <v>37387241.364527367</v>
      </c>
      <c r="W180" s="51"/>
      <c r="X180" s="6">
        <v>543</v>
      </c>
      <c r="Y180" s="6" t="s">
        <v>165</v>
      </c>
      <c r="Z180" s="7">
        <v>42665</v>
      </c>
      <c r="AA180" s="7">
        <v>31167279.301279072</v>
      </c>
      <c r="AB180" s="7">
        <v>-6730560.1792968782</v>
      </c>
      <c r="AC180" s="53">
        <v>-6673136</v>
      </c>
      <c r="AE180" s="37">
        <v>24494143.301279072</v>
      </c>
      <c r="AF180" s="134"/>
      <c r="AG180" s="136">
        <v>13380282.787783971</v>
      </c>
      <c r="AI180" s="67">
        <v>7501486.2958665565</v>
      </c>
      <c r="AJ180" s="34">
        <v>0.24697926334897893</v>
      </c>
      <c r="AK180" s="61">
        <v>175.82295314347959</v>
      </c>
      <c r="AM180" s="6">
        <v>543</v>
      </c>
      <c r="AN180" s="6" t="s">
        <v>165</v>
      </c>
      <c r="AO180" s="7">
        <v>42665</v>
      </c>
      <c r="AP180" s="7">
        <v>43936780.656458624</v>
      </c>
      <c r="AQ180" s="7">
        <v>-6611618.6481883759</v>
      </c>
      <c r="AR180" s="53">
        <v>-6673136</v>
      </c>
      <c r="AT180" s="37">
        <f t="shared" si="34"/>
        <v>37263644.656458624</v>
      </c>
      <c r="AV180" s="67">
        <f t="shared" si="35"/>
        <v>6890704.8632621393</v>
      </c>
      <c r="AW180" s="34">
        <f t="shared" si="36"/>
        <v>0.22686986871141304</v>
      </c>
      <c r="AX180" s="61">
        <f t="shared" si="37"/>
        <v>161.50720410786684</v>
      </c>
      <c r="AZ180" s="50">
        <v>786877.54753600014</v>
      </c>
      <c r="BA180" s="51">
        <v>438515.29479999997</v>
      </c>
      <c r="BB180" s="52">
        <f t="shared" si="38"/>
        <v>-348362.25273600017</v>
      </c>
      <c r="BD180" s="70">
        <f t="shared" si="39"/>
        <v>36915282.403722622</v>
      </c>
      <c r="BE180" s="51"/>
      <c r="BF180" s="127">
        <v>1</v>
      </c>
      <c r="BG180" s="51"/>
      <c r="BH180" s="106" t="s">
        <v>165</v>
      </c>
      <c r="BI180" s="88">
        <v>42159</v>
      </c>
      <c r="BJ180" s="88">
        <v>37046075.793196484</v>
      </c>
      <c r="BK180" s="88">
        <v>-6870971.0150402477</v>
      </c>
      <c r="BL180" s="88">
        <v>-6673136</v>
      </c>
      <c r="BN180" s="97">
        <f t="shared" si="40"/>
        <v>30372939.793196484</v>
      </c>
      <c r="BP180" s="88">
        <v>-348362.25273600017</v>
      </c>
      <c r="BR180" s="97">
        <f t="shared" si="41"/>
        <v>30024577.540460486</v>
      </c>
      <c r="BT180" s="110">
        <v>543</v>
      </c>
      <c r="BU180" s="53"/>
    </row>
    <row r="181" spans="1:73" x14ac:dyDescent="0.2">
      <c r="A181" s="6">
        <v>545</v>
      </c>
      <c r="B181" s="6" t="s">
        <v>166</v>
      </c>
      <c r="C181" s="7">
        <v>9471</v>
      </c>
      <c r="D181" s="7">
        <v>26751174.210937947</v>
      </c>
      <c r="E181" s="7">
        <v>7117873.2448957684</v>
      </c>
      <c r="F181" s="53">
        <v>171839</v>
      </c>
      <c r="H181" s="37">
        <f t="shared" si="30"/>
        <v>26923013.210937947</v>
      </c>
      <c r="I181" s="134"/>
      <c r="J181" s="61">
        <v>5929902.5071944445</v>
      </c>
      <c r="K181" s="136"/>
      <c r="L181" s="61">
        <f t="shared" si="42"/>
        <v>32852915.718132392</v>
      </c>
      <c r="N181" s="67">
        <f t="shared" si="43"/>
        <v>2952104.1355888844</v>
      </c>
      <c r="O181" s="34">
        <f t="shared" si="31"/>
        <v>9.8729899937310128E-2</v>
      </c>
      <c r="P181" s="61">
        <f t="shared" si="32"/>
        <v>311.69930689355766</v>
      </c>
      <c r="R181" s="50">
        <v>158154.4</v>
      </c>
      <c r="S181" s="51">
        <v>197693.00000000003</v>
      </c>
      <c r="T181" s="52">
        <f t="shared" si="33"/>
        <v>39538.600000000035</v>
      </c>
      <c r="V181" s="70">
        <f t="shared" si="44"/>
        <v>32892454.318132393</v>
      </c>
      <c r="W181" s="51"/>
      <c r="X181" s="6">
        <v>545</v>
      </c>
      <c r="Y181" s="6" t="s">
        <v>166</v>
      </c>
      <c r="Z181" s="7">
        <v>9471</v>
      </c>
      <c r="AA181" s="7">
        <v>26745896.32847878</v>
      </c>
      <c r="AB181" s="7">
        <v>7115558.5170015031</v>
      </c>
      <c r="AC181" s="53">
        <v>171839</v>
      </c>
      <c r="AE181" s="37">
        <v>26917735.32847878</v>
      </c>
      <c r="AF181" s="134"/>
      <c r="AG181" s="136">
        <v>5929902.5071944445</v>
      </c>
      <c r="AI181" s="67">
        <v>2946826.253129717</v>
      </c>
      <c r="AJ181" s="34">
        <v>9.8553386920444436E-2</v>
      </c>
      <c r="AK181" s="61">
        <v>311.14203918590613</v>
      </c>
      <c r="AM181" s="6">
        <v>545</v>
      </c>
      <c r="AN181" s="6" t="s">
        <v>166</v>
      </c>
      <c r="AO181" s="7">
        <v>9471</v>
      </c>
      <c r="AP181" s="7">
        <v>32604995.844411947</v>
      </c>
      <c r="AQ181" s="7">
        <v>7329141.66322737</v>
      </c>
      <c r="AR181" s="53">
        <v>171839</v>
      </c>
      <c r="AT181" s="37">
        <f t="shared" si="34"/>
        <v>32776834.844411947</v>
      </c>
      <c r="AV181" s="67">
        <f t="shared" si="35"/>
        <v>2876023.2618684396</v>
      </c>
      <c r="AW181" s="34">
        <f t="shared" si="36"/>
        <v>9.6185458174904537E-2</v>
      </c>
      <c r="AX181" s="61">
        <f t="shared" si="37"/>
        <v>303.66627197428357</v>
      </c>
      <c r="AZ181" s="50">
        <v>174310.48970000001</v>
      </c>
      <c r="BA181" s="51">
        <v>195431.03370000003</v>
      </c>
      <c r="BB181" s="52">
        <f t="shared" si="38"/>
        <v>21120.544000000024</v>
      </c>
      <c r="BD181" s="70">
        <f t="shared" si="39"/>
        <v>32797955.388411947</v>
      </c>
      <c r="BE181" s="51"/>
      <c r="BF181" s="127">
        <v>15</v>
      </c>
      <c r="BG181" s="51"/>
      <c r="BH181" s="106" t="s">
        <v>166</v>
      </c>
      <c r="BI181" s="88">
        <v>9507</v>
      </c>
      <c r="BJ181" s="88">
        <v>29728972.582543507</v>
      </c>
      <c r="BK181" s="88">
        <v>6773359.5581117701</v>
      </c>
      <c r="BL181" s="88">
        <v>171839</v>
      </c>
      <c r="BN181" s="97">
        <f t="shared" si="40"/>
        <v>29900811.582543507</v>
      </c>
      <c r="BP181" s="88">
        <v>21120.544000000024</v>
      </c>
      <c r="BR181" s="97">
        <f t="shared" si="41"/>
        <v>29921932.126543507</v>
      </c>
      <c r="BT181" s="110">
        <v>545</v>
      </c>
      <c r="BU181" s="53"/>
    </row>
    <row r="182" spans="1:73" x14ac:dyDescent="0.2">
      <c r="A182" s="6">
        <v>560</v>
      </c>
      <c r="B182" s="6" t="s">
        <v>167</v>
      </c>
      <c r="C182" s="7">
        <v>16091</v>
      </c>
      <c r="D182" s="7">
        <v>29998875.996420026</v>
      </c>
      <c r="E182" s="7">
        <v>9969568.8970141374</v>
      </c>
      <c r="F182" s="53">
        <v>-2106963</v>
      </c>
      <c r="H182" s="37">
        <f t="shared" si="30"/>
        <v>27891912.996420026</v>
      </c>
      <c r="I182" s="134"/>
      <c r="J182" s="61">
        <v>7592157.0421708012</v>
      </c>
      <c r="K182" s="136"/>
      <c r="L182" s="61">
        <f t="shared" si="42"/>
        <v>35484070.038590826</v>
      </c>
      <c r="N182" s="67">
        <f t="shared" si="43"/>
        <v>3757623.4839975759</v>
      </c>
      <c r="O182" s="34">
        <f t="shared" si="31"/>
        <v>0.1184382082478619</v>
      </c>
      <c r="P182" s="61">
        <f t="shared" si="32"/>
        <v>233.52330395858405</v>
      </c>
      <c r="R182" s="50">
        <v>610399.63360000006</v>
      </c>
      <c r="S182" s="51">
        <v>1131894.68</v>
      </c>
      <c r="T182" s="52">
        <f t="shared" si="33"/>
        <v>521495.04639999988</v>
      </c>
      <c r="V182" s="70">
        <f t="shared" si="44"/>
        <v>36005565.084990829</v>
      </c>
      <c r="W182" s="51"/>
      <c r="X182" s="6">
        <v>560</v>
      </c>
      <c r="Y182" s="6" t="s">
        <v>167</v>
      </c>
      <c r="Z182" s="7">
        <v>16091</v>
      </c>
      <c r="AA182" s="7">
        <v>30015329.569454849</v>
      </c>
      <c r="AB182" s="7">
        <v>9991030.4082835671</v>
      </c>
      <c r="AC182" s="53">
        <v>-2106963</v>
      </c>
      <c r="AE182" s="37">
        <v>27908366.569454849</v>
      </c>
      <c r="AF182" s="134"/>
      <c r="AG182" s="136">
        <v>7592157.0421708012</v>
      </c>
      <c r="AI182" s="67">
        <v>3774077.0570323989</v>
      </c>
      <c r="AJ182" s="34">
        <v>0.11895681574481276</v>
      </c>
      <c r="AK182" s="61">
        <v>234.54583661875574</v>
      </c>
      <c r="AM182" s="6">
        <v>560</v>
      </c>
      <c r="AN182" s="6" t="s">
        <v>167</v>
      </c>
      <c r="AO182" s="7">
        <v>16091</v>
      </c>
      <c r="AP182" s="7">
        <v>37319185.335733607</v>
      </c>
      <c r="AQ182" s="7">
        <v>10110963.825681789</v>
      </c>
      <c r="AR182" s="53">
        <v>-2106963</v>
      </c>
      <c r="AT182" s="37">
        <f t="shared" si="34"/>
        <v>35212222.335733607</v>
      </c>
      <c r="AV182" s="67">
        <f t="shared" si="35"/>
        <v>3485775.7811403573</v>
      </c>
      <c r="AW182" s="34">
        <f t="shared" si="36"/>
        <v>0.10986971941979737</v>
      </c>
      <c r="AX182" s="61">
        <f t="shared" si="37"/>
        <v>216.62890939906515</v>
      </c>
      <c r="AZ182" s="50">
        <v>735298.53902000014</v>
      </c>
      <c r="BA182" s="51">
        <v>1007185.942</v>
      </c>
      <c r="BB182" s="52">
        <f t="shared" si="38"/>
        <v>271887.4029799999</v>
      </c>
      <c r="BD182" s="70">
        <f t="shared" si="39"/>
        <v>35484109.738713607</v>
      </c>
      <c r="BE182" s="51"/>
      <c r="BF182" s="127">
        <v>7</v>
      </c>
      <c r="BG182" s="51"/>
      <c r="BH182" s="106" t="s">
        <v>167</v>
      </c>
      <c r="BI182" s="88">
        <v>16221</v>
      </c>
      <c r="BJ182" s="88">
        <v>33833409.55459325</v>
      </c>
      <c r="BK182" s="88">
        <v>9368426.4380438551</v>
      </c>
      <c r="BL182" s="88">
        <v>-2106963</v>
      </c>
      <c r="BN182" s="97">
        <f t="shared" si="40"/>
        <v>31726446.55459325</v>
      </c>
      <c r="BP182" s="88">
        <v>271887.4029799999</v>
      </c>
      <c r="BR182" s="97">
        <f t="shared" si="41"/>
        <v>31998333.95757325</v>
      </c>
      <c r="BT182" s="110">
        <v>560</v>
      </c>
      <c r="BU182" s="53"/>
    </row>
    <row r="183" spans="1:73" x14ac:dyDescent="0.2">
      <c r="A183" s="6">
        <v>561</v>
      </c>
      <c r="B183" s="6" t="s">
        <v>168</v>
      </c>
      <c r="C183" s="7">
        <v>1364</v>
      </c>
      <c r="D183" s="7">
        <v>3685918.7644976689</v>
      </c>
      <c r="E183" s="7">
        <v>1043191.9368007886</v>
      </c>
      <c r="F183" s="53">
        <v>-275937</v>
      </c>
      <c r="H183" s="37">
        <f t="shared" si="30"/>
        <v>3409981.7644976689</v>
      </c>
      <c r="I183" s="134"/>
      <c r="J183" s="61">
        <v>797151.74986591714</v>
      </c>
      <c r="K183" s="136"/>
      <c r="L183" s="61">
        <f t="shared" si="42"/>
        <v>4207133.514363586</v>
      </c>
      <c r="N183" s="67">
        <f t="shared" si="43"/>
        <v>378163.67154381704</v>
      </c>
      <c r="O183" s="34">
        <f t="shared" si="31"/>
        <v>9.8763815612955025E-2</v>
      </c>
      <c r="P183" s="61">
        <f t="shared" si="32"/>
        <v>277.24609350719726</v>
      </c>
      <c r="R183" s="50">
        <v>758050.39999999991</v>
      </c>
      <c r="S183" s="51">
        <v>0</v>
      </c>
      <c r="T183" s="52">
        <f t="shared" si="33"/>
        <v>-758050.39999999991</v>
      </c>
      <c r="V183" s="70">
        <f t="shared" si="44"/>
        <v>3449083.1143635861</v>
      </c>
      <c r="W183" s="51"/>
      <c r="X183" s="6">
        <v>561</v>
      </c>
      <c r="Y183" s="6" t="s">
        <v>168</v>
      </c>
      <c r="Z183" s="7">
        <v>1364</v>
      </c>
      <c r="AA183" s="7">
        <v>3693283.3880993868</v>
      </c>
      <c r="AB183" s="7">
        <v>1050981.485352796</v>
      </c>
      <c r="AC183" s="53">
        <v>-275937</v>
      </c>
      <c r="AE183" s="37">
        <v>3417346.3880993868</v>
      </c>
      <c r="AF183" s="134"/>
      <c r="AG183" s="136">
        <v>797151.74986591714</v>
      </c>
      <c r="AI183" s="67">
        <v>385528.29514553491</v>
      </c>
      <c r="AJ183" s="34">
        <v>0.10068721117469555</v>
      </c>
      <c r="AK183" s="61">
        <v>282.64537767267956</v>
      </c>
      <c r="AM183" s="6">
        <v>561</v>
      </c>
      <c r="AN183" s="6" t="s">
        <v>168</v>
      </c>
      <c r="AO183" s="7">
        <v>1364</v>
      </c>
      <c r="AP183" s="7">
        <v>4565963.6142743668</v>
      </c>
      <c r="AQ183" s="7">
        <v>1167597.1105049197</v>
      </c>
      <c r="AR183" s="53">
        <v>-275937</v>
      </c>
      <c r="AT183" s="37">
        <f t="shared" si="34"/>
        <v>4290026.6142743668</v>
      </c>
      <c r="AV183" s="67">
        <f t="shared" si="35"/>
        <v>461056.77145459782</v>
      </c>
      <c r="AW183" s="34">
        <f t="shared" si="36"/>
        <v>0.12041274556371583</v>
      </c>
      <c r="AX183" s="61">
        <f t="shared" si="37"/>
        <v>338.01816089046758</v>
      </c>
      <c r="AZ183" s="50">
        <v>765289.71150000009</v>
      </c>
      <c r="BA183" s="51">
        <v>4026.1037000000001</v>
      </c>
      <c r="BB183" s="52">
        <f t="shared" si="38"/>
        <v>-761263.60780000011</v>
      </c>
      <c r="BD183" s="70">
        <f t="shared" si="39"/>
        <v>3528763.0064743664</v>
      </c>
      <c r="BE183" s="51"/>
      <c r="BF183" s="127">
        <v>2</v>
      </c>
      <c r="BG183" s="51"/>
      <c r="BH183" s="106" t="s">
        <v>168</v>
      </c>
      <c r="BI183" s="88">
        <v>1382</v>
      </c>
      <c r="BJ183" s="88">
        <v>4104906.8428197689</v>
      </c>
      <c r="BK183" s="88">
        <v>1079858.5539824988</v>
      </c>
      <c r="BL183" s="88">
        <v>-275937</v>
      </c>
      <c r="BN183" s="97">
        <f t="shared" si="40"/>
        <v>3828969.8428197689</v>
      </c>
      <c r="BP183" s="88">
        <v>-761263.60780000011</v>
      </c>
      <c r="BR183" s="97">
        <f t="shared" si="41"/>
        <v>3067706.2350197686</v>
      </c>
      <c r="BT183" s="110">
        <v>561</v>
      </c>
      <c r="BU183" s="53"/>
    </row>
    <row r="184" spans="1:73" x14ac:dyDescent="0.2">
      <c r="A184" s="6">
        <v>562</v>
      </c>
      <c r="B184" s="6" t="s">
        <v>169</v>
      </c>
      <c r="C184" s="7">
        <v>9221</v>
      </c>
      <c r="D184" s="7">
        <v>19732290.148143698</v>
      </c>
      <c r="E184" s="7">
        <v>5947941.3193278117</v>
      </c>
      <c r="F184" s="53">
        <v>-526330</v>
      </c>
      <c r="H184" s="37">
        <f t="shared" si="30"/>
        <v>19205960.148143698</v>
      </c>
      <c r="I184" s="134"/>
      <c r="J184" s="61">
        <v>4642137.8064360972</v>
      </c>
      <c r="K184" s="136"/>
      <c r="L184" s="61">
        <f t="shared" si="42"/>
        <v>23848097.954579793</v>
      </c>
      <c r="N184" s="67">
        <f t="shared" si="43"/>
        <v>1978057.1366665177</v>
      </c>
      <c r="O184" s="34">
        <f t="shared" si="31"/>
        <v>9.044597370144522E-2</v>
      </c>
      <c r="P184" s="61">
        <f t="shared" si="32"/>
        <v>214.51655315763125</v>
      </c>
      <c r="R184" s="50">
        <v>296975.788</v>
      </c>
      <c r="S184" s="51">
        <v>274179.74</v>
      </c>
      <c r="T184" s="52">
        <f t="shared" si="33"/>
        <v>-22796.04800000001</v>
      </c>
      <c r="V184" s="70">
        <f t="shared" si="44"/>
        <v>23825301.906579792</v>
      </c>
      <c r="W184" s="51"/>
      <c r="X184" s="6">
        <v>562</v>
      </c>
      <c r="Y184" s="6" t="s">
        <v>169</v>
      </c>
      <c r="Z184" s="7">
        <v>9221</v>
      </c>
      <c r="AA184" s="7">
        <v>19776522.814762484</v>
      </c>
      <c r="AB184" s="7">
        <v>5995046.9180271979</v>
      </c>
      <c r="AC184" s="53">
        <v>-526330</v>
      </c>
      <c r="AE184" s="37">
        <v>19250192.814762484</v>
      </c>
      <c r="AF184" s="134"/>
      <c r="AG184" s="136">
        <v>4642137.8064360972</v>
      </c>
      <c r="AI184" s="67">
        <v>2022289.8032853045</v>
      </c>
      <c r="AJ184" s="34">
        <v>9.2468496978244816E-2</v>
      </c>
      <c r="AK184" s="61">
        <v>219.31350214567883</v>
      </c>
      <c r="AM184" s="6">
        <v>562</v>
      </c>
      <c r="AN184" s="6" t="s">
        <v>169</v>
      </c>
      <c r="AO184" s="7">
        <v>9221</v>
      </c>
      <c r="AP184" s="7">
        <v>24249327.225597631</v>
      </c>
      <c r="AQ184" s="7">
        <v>6068496.5249443008</v>
      </c>
      <c r="AR184" s="53">
        <v>-526330</v>
      </c>
      <c r="AT184" s="37">
        <f t="shared" si="34"/>
        <v>23722997.225597631</v>
      </c>
      <c r="AV184" s="67">
        <f t="shared" si="35"/>
        <v>1852956.407684356</v>
      </c>
      <c r="AW184" s="34">
        <f t="shared" si="36"/>
        <v>8.4725786435964928E-2</v>
      </c>
      <c r="AX184" s="61">
        <f t="shared" si="37"/>
        <v>200.94961584257194</v>
      </c>
      <c r="AZ184" s="50">
        <v>368791.09892000002</v>
      </c>
      <c r="BA184" s="51">
        <v>192790.9657</v>
      </c>
      <c r="BB184" s="52">
        <f t="shared" si="38"/>
        <v>-176000.13322000002</v>
      </c>
      <c r="BD184" s="70">
        <f t="shared" si="39"/>
        <v>23546997.092377633</v>
      </c>
      <c r="BE184" s="51"/>
      <c r="BF184" s="127">
        <v>6</v>
      </c>
      <c r="BG184" s="51"/>
      <c r="BH184" s="106" t="s">
        <v>169</v>
      </c>
      <c r="BI184" s="88">
        <v>9285</v>
      </c>
      <c r="BJ184" s="88">
        <v>22396370.817913275</v>
      </c>
      <c r="BK184" s="88">
        <v>5775140.2000525603</v>
      </c>
      <c r="BL184" s="88">
        <v>-526330</v>
      </c>
      <c r="BN184" s="97">
        <f t="shared" si="40"/>
        <v>21870040.817913275</v>
      </c>
      <c r="BP184" s="88">
        <v>-176000.13322000002</v>
      </c>
      <c r="BR184" s="97">
        <f t="shared" si="41"/>
        <v>21694040.684693277</v>
      </c>
      <c r="BT184" s="110">
        <v>562</v>
      </c>
      <c r="BU184" s="53"/>
    </row>
    <row r="185" spans="1:73" x14ac:dyDescent="0.2">
      <c r="A185" s="6">
        <v>563</v>
      </c>
      <c r="B185" s="6" t="s">
        <v>170</v>
      </c>
      <c r="C185" s="7">
        <v>7430</v>
      </c>
      <c r="D185" s="7">
        <v>22815563.769570716</v>
      </c>
      <c r="E185" s="7">
        <v>5965701.1987764863</v>
      </c>
      <c r="F185" s="53">
        <v>-490523</v>
      </c>
      <c r="H185" s="37">
        <f t="shared" si="30"/>
        <v>22325040.769570716</v>
      </c>
      <c r="I185" s="134"/>
      <c r="J185" s="61">
        <v>3615083.206548275</v>
      </c>
      <c r="K185" s="136"/>
      <c r="L185" s="61">
        <f t="shared" si="42"/>
        <v>25940123.976118989</v>
      </c>
      <c r="N185" s="67">
        <f t="shared" si="43"/>
        <v>2262717.8844463192</v>
      </c>
      <c r="O185" s="34">
        <f t="shared" si="31"/>
        <v>9.5564432847317499E-2</v>
      </c>
      <c r="P185" s="61">
        <f t="shared" si="32"/>
        <v>304.53807327675895</v>
      </c>
      <c r="R185" s="50">
        <v>115125.49599999998</v>
      </c>
      <c r="S185" s="51">
        <v>294562.57</v>
      </c>
      <c r="T185" s="52">
        <f t="shared" si="33"/>
        <v>179437.07400000002</v>
      </c>
      <c r="V185" s="70">
        <f t="shared" si="44"/>
        <v>26119561.05011899</v>
      </c>
      <c r="W185" s="51"/>
      <c r="X185" s="6">
        <v>563</v>
      </c>
      <c r="Y185" s="6" t="s">
        <v>170</v>
      </c>
      <c r="Z185" s="7">
        <v>7430</v>
      </c>
      <c r="AA185" s="7">
        <v>22824174.538529191</v>
      </c>
      <c r="AB185" s="7">
        <v>5976633.5490752636</v>
      </c>
      <c r="AC185" s="53">
        <v>-490523</v>
      </c>
      <c r="AE185" s="37">
        <v>22333651.538529191</v>
      </c>
      <c r="AF185" s="134"/>
      <c r="AG185" s="136">
        <v>3615083.206548275</v>
      </c>
      <c r="AI185" s="67">
        <v>2271328.6534047946</v>
      </c>
      <c r="AJ185" s="34">
        <v>9.5928103129659104E-2</v>
      </c>
      <c r="AK185" s="61">
        <v>305.6969923828795</v>
      </c>
      <c r="AM185" s="6">
        <v>563</v>
      </c>
      <c r="AN185" s="6" t="s">
        <v>170</v>
      </c>
      <c r="AO185" s="7">
        <v>7430</v>
      </c>
      <c r="AP185" s="7">
        <v>26228122.54624033</v>
      </c>
      <c r="AQ185" s="7">
        <v>5950902.9346643854</v>
      </c>
      <c r="AR185" s="53">
        <v>-490523</v>
      </c>
      <c r="AT185" s="37">
        <f t="shared" si="34"/>
        <v>25737599.54624033</v>
      </c>
      <c r="AV185" s="67">
        <f t="shared" si="35"/>
        <v>2060193.4545676596</v>
      </c>
      <c r="AW185" s="34">
        <f t="shared" si="36"/>
        <v>8.7010943960294213E-2</v>
      </c>
      <c r="AX185" s="61">
        <f t="shared" si="37"/>
        <v>277.28041111274018</v>
      </c>
      <c r="AZ185" s="50">
        <v>114552.55051999999</v>
      </c>
      <c r="BA185" s="51">
        <v>258792.66570000001</v>
      </c>
      <c r="BB185" s="52">
        <f t="shared" si="38"/>
        <v>144240.11518000002</v>
      </c>
      <c r="BD185" s="70">
        <f t="shared" si="39"/>
        <v>25881839.66142033</v>
      </c>
      <c r="BE185" s="51"/>
      <c r="BF185" s="127">
        <v>17</v>
      </c>
      <c r="BG185" s="51"/>
      <c r="BH185" s="106" t="s">
        <v>170</v>
      </c>
      <c r="BI185" s="88">
        <v>7472</v>
      </c>
      <c r="BJ185" s="88">
        <v>24167929.09167267</v>
      </c>
      <c r="BK185" s="88">
        <v>5629072.6919021318</v>
      </c>
      <c r="BL185" s="88">
        <v>-490523</v>
      </c>
      <c r="BN185" s="97">
        <f t="shared" si="40"/>
        <v>23677406.09167267</v>
      </c>
      <c r="BP185" s="88">
        <v>144240.11518000002</v>
      </c>
      <c r="BR185" s="97">
        <f t="shared" si="41"/>
        <v>23821646.206852671</v>
      </c>
      <c r="BT185" s="110">
        <v>563</v>
      </c>
      <c r="BU185" s="53"/>
    </row>
    <row r="186" spans="1:73" x14ac:dyDescent="0.2">
      <c r="A186" s="6">
        <v>564</v>
      </c>
      <c r="B186" s="6" t="s">
        <v>171</v>
      </c>
      <c r="C186" s="7">
        <v>203567</v>
      </c>
      <c r="D186" s="7">
        <v>231981820.74509478</v>
      </c>
      <c r="E186" s="7">
        <v>36261815.513329342</v>
      </c>
      <c r="F186" s="53">
        <v>-6312053</v>
      </c>
      <c r="H186" s="37">
        <f t="shared" si="30"/>
        <v>225669767.74509478</v>
      </c>
      <c r="I186" s="134"/>
      <c r="J186" s="61">
        <v>79119126.844439283</v>
      </c>
      <c r="K186" s="136"/>
      <c r="L186" s="61">
        <f t="shared" si="42"/>
        <v>304788894.58953404</v>
      </c>
      <c r="N186" s="67">
        <f t="shared" si="43"/>
        <v>34512207.322791219</v>
      </c>
      <c r="O186" s="34">
        <f t="shared" si="31"/>
        <v>0.12769213531439452</v>
      </c>
      <c r="P186" s="61">
        <f t="shared" si="32"/>
        <v>169.53733818738411</v>
      </c>
      <c r="R186" s="50">
        <v>12553959.5122</v>
      </c>
      <c r="S186" s="51">
        <v>1070268.9999999998</v>
      </c>
      <c r="T186" s="52">
        <f t="shared" si="33"/>
        <v>-11483690.5122</v>
      </c>
      <c r="V186" s="70">
        <f t="shared" si="44"/>
        <v>293305204.07733405</v>
      </c>
      <c r="W186" s="51"/>
      <c r="X186" s="6">
        <v>564</v>
      </c>
      <c r="Y186" s="6" t="s">
        <v>171</v>
      </c>
      <c r="Z186" s="7">
        <v>203567</v>
      </c>
      <c r="AA186" s="7">
        <v>232157125.41405553</v>
      </c>
      <c r="AB186" s="7">
        <v>36500730.22011517</v>
      </c>
      <c r="AC186" s="53">
        <v>-6312053</v>
      </c>
      <c r="AE186" s="37">
        <v>225845072.41405553</v>
      </c>
      <c r="AF186" s="134"/>
      <c r="AG186" s="136">
        <v>79119126.844439283</v>
      </c>
      <c r="AI186" s="67">
        <v>34687511.991751969</v>
      </c>
      <c r="AJ186" s="34">
        <v>0.12834074718963087</v>
      </c>
      <c r="AK186" s="61">
        <v>170.39850266375183</v>
      </c>
      <c r="AM186" s="6">
        <v>564</v>
      </c>
      <c r="AN186" s="6" t="s">
        <v>171</v>
      </c>
      <c r="AO186" s="7">
        <v>203567</v>
      </c>
      <c r="AP186" s="7">
        <v>306864333.03191781</v>
      </c>
      <c r="AQ186" s="7">
        <v>36975975.780335471</v>
      </c>
      <c r="AR186" s="53">
        <v>-6312053</v>
      </c>
      <c r="AT186" s="37">
        <f t="shared" si="34"/>
        <v>300552280.03191781</v>
      </c>
      <c r="AV186" s="67">
        <f t="shared" si="35"/>
        <v>30275592.765174985</v>
      </c>
      <c r="AW186" s="34">
        <f t="shared" si="36"/>
        <v>0.11201703362338182</v>
      </c>
      <c r="AX186" s="61">
        <f t="shared" si="37"/>
        <v>148.72544550528812</v>
      </c>
      <c r="AZ186" s="50">
        <v>11840444.933301998</v>
      </c>
      <c r="BA186" s="51">
        <v>817497.05619999999</v>
      </c>
      <c r="BB186" s="52">
        <f t="shared" si="38"/>
        <v>-11022947.877101999</v>
      </c>
      <c r="BD186" s="70">
        <f t="shared" si="39"/>
        <v>289529332.15481579</v>
      </c>
      <c r="BE186" s="51"/>
      <c r="BF186" s="127">
        <v>17</v>
      </c>
      <c r="BG186" s="51"/>
      <c r="BH186" s="106" t="s">
        <v>171</v>
      </c>
      <c r="BI186" s="88">
        <v>201810</v>
      </c>
      <c r="BJ186" s="88">
        <v>276588740.26674283</v>
      </c>
      <c r="BK186" s="88">
        <v>38159856.872299857</v>
      </c>
      <c r="BL186" s="88">
        <v>-6312053</v>
      </c>
      <c r="BN186" s="97">
        <f t="shared" si="40"/>
        <v>270276687.26674283</v>
      </c>
      <c r="BP186" s="88">
        <v>-11022947.877101999</v>
      </c>
      <c r="BR186" s="97">
        <f t="shared" si="41"/>
        <v>259253739.38964084</v>
      </c>
      <c r="BT186" s="110">
        <v>564</v>
      </c>
      <c r="BU186" s="53"/>
    </row>
    <row r="187" spans="1:73" x14ac:dyDescent="0.2">
      <c r="A187" s="6">
        <v>576</v>
      </c>
      <c r="B187" s="6" t="s">
        <v>172</v>
      </c>
      <c r="C187" s="7">
        <v>2963</v>
      </c>
      <c r="D187" s="7">
        <v>8888904.560738083</v>
      </c>
      <c r="E187" s="7">
        <v>2266623.9584661704</v>
      </c>
      <c r="F187" s="53">
        <v>-243321</v>
      </c>
      <c r="H187" s="37">
        <f t="shared" si="30"/>
        <v>8645583.560738083</v>
      </c>
      <c r="I187" s="134"/>
      <c r="J187" s="61">
        <v>1740344.9785099092</v>
      </c>
      <c r="K187" s="136"/>
      <c r="L187" s="61">
        <f t="shared" si="42"/>
        <v>10385928.539247992</v>
      </c>
      <c r="N187" s="67">
        <f t="shared" si="43"/>
        <v>960241.47669476084</v>
      </c>
      <c r="O187" s="34">
        <f t="shared" si="31"/>
        <v>0.10187495832634301</v>
      </c>
      <c r="P187" s="61">
        <f t="shared" si="32"/>
        <v>324.07744741638908</v>
      </c>
      <c r="R187" s="50">
        <v>83521.884000000005</v>
      </c>
      <c r="S187" s="51">
        <v>39538.600000000006</v>
      </c>
      <c r="T187" s="52">
        <f t="shared" si="33"/>
        <v>-43983.284</v>
      </c>
      <c r="V187" s="70">
        <f t="shared" si="44"/>
        <v>10341945.255247992</v>
      </c>
      <c r="W187" s="51"/>
      <c r="X187" s="6">
        <v>576</v>
      </c>
      <c r="Y187" s="6" t="s">
        <v>172</v>
      </c>
      <c r="Z187" s="7">
        <v>2963</v>
      </c>
      <c r="AA187" s="7">
        <v>8882203.4124497622</v>
      </c>
      <c r="AB187" s="7">
        <v>2260848.6907379776</v>
      </c>
      <c r="AC187" s="53">
        <v>-243321</v>
      </c>
      <c r="AE187" s="37">
        <v>8638882.4124497622</v>
      </c>
      <c r="AF187" s="134"/>
      <c r="AG187" s="136">
        <v>1740344.9785099092</v>
      </c>
      <c r="AI187" s="67">
        <v>953540.32840644009</v>
      </c>
      <c r="AJ187" s="34">
        <v>0.10116401298688406</v>
      </c>
      <c r="AK187" s="61">
        <v>321.81583813919679</v>
      </c>
      <c r="AM187" s="6">
        <v>576</v>
      </c>
      <c r="AN187" s="6" t="s">
        <v>172</v>
      </c>
      <c r="AO187" s="7">
        <v>2963</v>
      </c>
      <c r="AP187" s="7">
        <v>10452410.069493033</v>
      </c>
      <c r="AQ187" s="7">
        <v>2166585.5062154434</v>
      </c>
      <c r="AR187" s="53">
        <v>-243321</v>
      </c>
      <c r="AT187" s="37">
        <f t="shared" si="34"/>
        <v>10209089.069493033</v>
      </c>
      <c r="AV187" s="67">
        <f t="shared" si="35"/>
        <v>783402.00693980232</v>
      </c>
      <c r="AW187" s="34">
        <f t="shared" si="36"/>
        <v>8.3113517533606115E-2</v>
      </c>
      <c r="AX187" s="61">
        <f t="shared" si="37"/>
        <v>264.39487240627818</v>
      </c>
      <c r="AZ187" s="50">
        <v>69618.593160000004</v>
      </c>
      <c r="BA187" s="51">
        <v>34320.884000000005</v>
      </c>
      <c r="BB187" s="52">
        <f t="shared" si="38"/>
        <v>-35297.709159999999</v>
      </c>
      <c r="BD187" s="70">
        <f t="shared" si="39"/>
        <v>10173791.360333033</v>
      </c>
      <c r="BE187" s="51"/>
      <c r="BF187" s="127">
        <v>7</v>
      </c>
      <c r="BG187" s="51"/>
      <c r="BH187" s="106" t="s">
        <v>172</v>
      </c>
      <c r="BI187" s="88">
        <v>3027</v>
      </c>
      <c r="BJ187" s="88">
        <v>9669008.0625532307</v>
      </c>
      <c r="BK187" s="88">
        <v>2066267.6759642691</v>
      </c>
      <c r="BL187" s="88">
        <v>-243321</v>
      </c>
      <c r="BN187" s="97">
        <f t="shared" si="40"/>
        <v>9425687.0625532307</v>
      </c>
      <c r="BP187" s="88">
        <v>-35297.709159999999</v>
      </c>
      <c r="BR187" s="97">
        <f t="shared" si="41"/>
        <v>9390389.3533932306</v>
      </c>
      <c r="BT187" s="110">
        <v>576</v>
      </c>
      <c r="BU187" s="53"/>
    </row>
    <row r="188" spans="1:73" x14ac:dyDescent="0.2">
      <c r="A188" s="6">
        <v>577</v>
      </c>
      <c r="B188" s="6" t="s">
        <v>173</v>
      </c>
      <c r="C188" s="7">
        <v>10832</v>
      </c>
      <c r="D188" s="7">
        <v>12160098.216018479</v>
      </c>
      <c r="E188" s="7">
        <v>1897907.6106544072</v>
      </c>
      <c r="F188" s="53">
        <v>-416553</v>
      </c>
      <c r="H188" s="37">
        <f t="shared" si="30"/>
        <v>11743545.216018479</v>
      </c>
      <c r="I188" s="134"/>
      <c r="J188" s="61">
        <v>4246329.7592990585</v>
      </c>
      <c r="K188" s="136"/>
      <c r="L188" s="61">
        <f t="shared" si="42"/>
        <v>15989874.975317538</v>
      </c>
      <c r="N188" s="67">
        <f t="shared" si="43"/>
        <v>2141805.9638804384</v>
      </c>
      <c r="O188" s="34">
        <f t="shared" si="31"/>
        <v>0.15466459346148001</v>
      </c>
      <c r="P188" s="61">
        <f t="shared" si="32"/>
        <v>197.72950183534329</v>
      </c>
      <c r="R188" s="50">
        <v>210318.084</v>
      </c>
      <c r="S188" s="51">
        <v>372208.20000000007</v>
      </c>
      <c r="T188" s="52">
        <f t="shared" si="33"/>
        <v>161890.11600000007</v>
      </c>
      <c r="V188" s="70">
        <f t="shared" si="44"/>
        <v>16151765.091317538</v>
      </c>
      <c r="W188" s="51"/>
      <c r="X188" s="6">
        <v>577</v>
      </c>
      <c r="Y188" s="6" t="s">
        <v>173</v>
      </c>
      <c r="Z188" s="7">
        <v>10832</v>
      </c>
      <c r="AA188" s="7">
        <v>12167907.344890054</v>
      </c>
      <c r="AB188" s="7">
        <v>1909086.0348812863</v>
      </c>
      <c r="AC188" s="53">
        <v>-416553</v>
      </c>
      <c r="AE188" s="37">
        <v>11751354.344890054</v>
      </c>
      <c r="AF188" s="134"/>
      <c r="AG188" s="136">
        <v>4246329.7592990585</v>
      </c>
      <c r="AI188" s="67">
        <v>2149615.0927520134</v>
      </c>
      <c r="AJ188" s="34">
        <v>0.15522850810294558</v>
      </c>
      <c r="AK188" s="61">
        <v>198.45043323042958</v>
      </c>
      <c r="AM188" s="6">
        <v>577</v>
      </c>
      <c r="AN188" s="6" t="s">
        <v>173</v>
      </c>
      <c r="AO188" s="7">
        <v>10832</v>
      </c>
      <c r="AP188" s="7">
        <v>16363976.276417105</v>
      </c>
      <c r="AQ188" s="7">
        <v>2074386.2454139828</v>
      </c>
      <c r="AR188" s="53">
        <v>-416553</v>
      </c>
      <c r="AT188" s="37">
        <f t="shared" si="34"/>
        <v>15947423.276417105</v>
      </c>
      <c r="AV188" s="67">
        <f t="shared" si="35"/>
        <v>2099354.2649800051</v>
      </c>
      <c r="AW188" s="34">
        <f t="shared" si="36"/>
        <v>0.15159906144648411</v>
      </c>
      <c r="AX188" s="61">
        <f t="shared" si="37"/>
        <v>193.81040112444654</v>
      </c>
      <c r="AZ188" s="50">
        <v>255162.5722</v>
      </c>
      <c r="BA188" s="51">
        <v>306247.88799999998</v>
      </c>
      <c r="BB188" s="52">
        <f t="shared" si="38"/>
        <v>51085.315799999982</v>
      </c>
      <c r="BD188" s="70">
        <f t="shared" si="39"/>
        <v>15998508.592217105</v>
      </c>
      <c r="BE188" s="51"/>
      <c r="BF188" s="127">
        <v>2</v>
      </c>
      <c r="BG188" s="51"/>
      <c r="BH188" s="106" t="s">
        <v>173</v>
      </c>
      <c r="BI188" s="88">
        <v>10730</v>
      </c>
      <c r="BJ188" s="88">
        <v>14264622.011437099</v>
      </c>
      <c r="BK188" s="88">
        <v>1879078.5404786121</v>
      </c>
      <c r="BL188" s="88">
        <v>-416553</v>
      </c>
      <c r="BN188" s="97">
        <f t="shared" si="40"/>
        <v>13848069.011437099</v>
      </c>
      <c r="BP188" s="88">
        <v>51085.315799999982</v>
      </c>
      <c r="BR188" s="97">
        <f t="shared" si="41"/>
        <v>13899154.327237099</v>
      </c>
      <c r="BT188" s="110">
        <v>577</v>
      </c>
      <c r="BU188" s="53"/>
    </row>
    <row r="189" spans="1:73" x14ac:dyDescent="0.2">
      <c r="A189" s="6">
        <v>578</v>
      </c>
      <c r="B189" s="6" t="s">
        <v>174</v>
      </c>
      <c r="C189" s="7">
        <v>3336</v>
      </c>
      <c r="D189" s="7">
        <v>11376952.754813658</v>
      </c>
      <c r="E189" s="7">
        <v>3246836.2583619682</v>
      </c>
      <c r="F189" s="53">
        <v>-13205</v>
      </c>
      <c r="H189" s="37">
        <f t="shared" si="30"/>
        <v>11363747.754813658</v>
      </c>
      <c r="I189" s="134"/>
      <c r="J189" s="61">
        <v>1910049.8451250454</v>
      </c>
      <c r="K189" s="136"/>
      <c r="L189" s="61">
        <f t="shared" si="42"/>
        <v>13273797.599938704</v>
      </c>
      <c r="N189" s="67">
        <f t="shared" si="43"/>
        <v>530523.97821778804</v>
      </c>
      <c r="O189" s="34">
        <f t="shared" si="31"/>
        <v>4.1631686956286468E-2</v>
      </c>
      <c r="P189" s="61">
        <f t="shared" si="32"/>
        <v>159.02996948974462</v>
      </c>
      <c r="R189" s="50">
        <v>66806.600000000006</v>
      </c>
      <c r="S189" s="51">
        <v>325920.77</v>
      </c>
      <c r="T189" s="52">
        <f t="shared" si="33"/>
        <v>259114.17</v>
      </c>
      <c r="V189" s="70">
        <f t="shared" si="44"/>
        <v>13532911.769938704</v>
      </c>
      <c r="W189" s="51"/>
      <c r="X189" s="6">
        <v>578</v>
      </c>
      <c r="Y189" s="6" t="s">
        <v>174</v>
      </c>
      <c r="Z189" s="7">
        <v>3336</v>
      </c>
      <c r="AA189" s="7">
        <v>11379007.820022462</v>
      </c>
      <c r="AB189" s="7">
        <v>3249931.8617547401</v>
      </c>
      <c r="AC189" s="53">
        <v>-13205</v>
      </c>
      <c r="AE189" s="37">
        <v>11365802.820022462</v>
      </c>
      <c r="AF189" s="134"/>
      <c r="AG189" s="136">
        <v>1910049.8451250454</v>
      </c>
      <c r="AI189" s="67">
        <v>532579.0434265919</v>
      </c>
      <c r="AJ189" s="34">
        <v>4.1792953618983011E-2</v>
      </c>
      <c r="AK189" s="61">
        <v>159.64599623099278</v>
      </c>
      <c r="AM189" s="6">
        <v>578</v>
      </c>
      <c r="AN189" s="6" t="s">
        <v>174</v>
      </c>
      <c r="AO189" s="7">
        <v>3336</v>
      </c>
      <c r="AP189" s="7">
        <v>13252196.521794342</v>
      </c>
      <c r="AQ189" s="7">
        <v>3307191.06988905</v>
      </c>
      <c r="AR189" s="53">
        <v>-13205</v>
      </c>
      <c r="AT189" s="37">
        <f t="shared" si="34"/>
        <v>13238991.521794342</v>
      </c>
      <c r="AV189" s="67">
        <f t="shared" si="35"/>
        <v>495717.90007342584</v>
      </c>
      <c r="AW189" s="34">
        <f t="shared" si="36"/>
        <v>3.8900357536738005E-2</v>
      </c>
      <c r="AX189" s="61">
        <f t="shared" si="37"/>
        <v>148.59649282776553</v>
      </c>
      <c r="AZ189" s="50">
        <v>60721.563999999998</v>
      </c>
      <c r="BA189" s="51">
        <v>97946.522799999992</v>
      </c>
      <c r="BB189" s="52">
        <f t="shared" si="38"/>
        <v>37224.958799999993</v>
      </c>
      <c r="BD189" s="70">
        <f t="shared" si="39"/>
        <v>13276216.480594341</v>
      </c>
      <c r="BE189" s="51"/>
      <c r="BF189" s="127">
        <v>18</v>
      </c>
      <c r="BG189" s="51"/>
      <c r="BH189" s="106" t="s">
        <v>174</v>
      </c>
      <c r="BI189" s="88">
        <v>3435</v>
      </c>
      <c r="BJ189" s="88">
        <v>12756478.621720916</v>
      </c>
      <c r="BK189" s="88">
        <v>3332331.2712001759</v>
      </c>
      <c r="BL189" s="88">
        <v>-13205</v>
      </c>
      <c r="BN189" s="97">
        <f t="shared" si="40"/>
        <v>12743273.621720916</v>
      </c>
      <c r="BP189" s="88">
        <v>37224.958799999993</v>
      </c>
      <c r="BR189" s="97">
        <f t="shared" si="41"/>
        <v>12780498.580520915</v>
      </c>
      <c r="BT189" s="110">
        <v>578</v>
      </c>
      <c r="BU189" s="53"/>
    </row>
    <row r="190" spans="1:73" x14ac:dyDescent="0.2">
      <c r="A190" s="6">
        <v>580</v>
      </c>
      <c r="B190" s="6" t="s">
        <v>175</v>
      </c>
      <c r="C190" s="7">
        <v>4842</v>
      </c>
      <c r="D190" s="7">
        <v>14494280.632634446</v>
      </c>
      <c r="E190" s="7">
        <v>3874695.9328785148</v>
      </c>
      <c r="F190" s="53">
        <v>-506940</v>
      </c>
      <c r="H190" s="37">
        <f t="shared" si="30"/>
        <v>13987340.632634446</v>
      </c>
      <c r="I190" s="134"/>
      <c r="J190" s="61">
        <v>2897096.8600392444</v>
      </c>
      <c r="K190" s="136"/>
      <c r="L190" s="61">
        <f t="shared" si="42"/>
        <v>16884437.492673691</v>
      </c>
      <c r="N190" s="67">
        <f t="shared" si="43"/>
        <v>956525.00543625653</v>
      </c>
      <c r="O190" s="34">
        <f t="shared" si="31"/>
        <v>6.0053381521444932E-2</v>
      </c>
      <c r="P190" s="61">
        <f t="shared" si="32"/>
        <v>197.54750215536072</v>
      </c>
      <c r="R190" s="50">
        <v>64079.8</v>
      </c>
      <c r="S190" s="51">
        <v>49082.400000000001</v>
      </c>
      <c r="T190" s="52">
        <f t="shared" si="33"/>
        <v>-14997.400000000001</v>
      </c>
      <c r="V190" s="70">
        <f t="shared" si="44"/>
        <v>16869440.092673693</v>
      </c>
      <c r="W190" s="51"/>
      <c r="X190" s="6">
        <v>580</v>
      </c>
      <c r="Y190" s="6" t="s">
        <v>175</v>
      </c>
      <c r="Z190" s="7">
        <v>4842</v>
      </c>
      <c r="AA190" s="7">
        <v>14486798.401035298</v>
      </c>
      <c r="AB190" s="7">
        <v>3868730.2558923289</v>
      </c>
      <c r="AC190" s="53">
        <v>-506940</v>
      </c>
      <c r="AE190" s="37">
        <v>13979858.401035298</v>
      </c>
      <c r="AF190" s="134"/>
      <c r="AG190" s="136">
        <v>2897096.8600392444</v>
      </c>
      <c r="AI190" s="67">
        <v>949042.77383710817</v>
      </c>
      <c r="AJ190" s="34">
        <v>5.958362557538837E-2</v>
      </c>
      <c r="AK190" s="61">
        <v>196.00222507994798</v>
      </c>
      <c r="AM190" s="6">
        <v>580</v>
      </c>
      <c r="AN190" s="6" t="s">
        <v>175</v>
      </c>
      <c r="AO190" s="7">
        <v>4842</v>
      </c>
      <c r="AP190" s="7">
        <v>17310328.71495755</v>
      </c>
      <c r="AQ190" s="7">
        <v>3936094.4139500409</v>
      </c>
      <c r="AR190" s="53">
        <v>-506940</v>
      </c>
      <c r="AT190" s="37">
        <f t="shared" si="34"/>
        <v>16803388.71495755</v>
      </c>
      <c r="AV190" s="67">
        <f t="shared" si="35"/>
        <v>875476.22772011533</v>
      </c>
      <c r="AW190" s="34">
        <f t="shared" si="36"/>
        <v>5.4964906946946661E-2</v>
      </c>
      <c r="AX190" s="61">
        <f t="shared" si="37"/>
        <v>180.80880374227908</v>
      </c>
      <c r="AZ190" s="50">
        <v>89762.312000000005</v>
      </c>
      <c r="BA190" s="51">
        <v>79202.039999999994</v>
      </c>
      <c r="BB190" s="52">
        <f t="shared" si="38"/>
        <v>-10560.272000000012</v>
      </c>
      <c r="BD190" s="70">
        <f t="shared" si="39"/>
        <v>16792828.44295755</v>
      </c>
      <c r="BE190" s="51"/>
      <c r="BF190" s="127">
        <v>9</v>
      </c>
      <c r="BG190" s="51"/>
      <c r="BH190" s="106" t="s">
        <v>175</v>
      </c>
      <c r="BI190" s="88">
        <v>4969</v>
      </c>
      <c r="BJ190" s="88">
        <v>16434852.487237435</v>
      </c>
      <c r="BK190" s="88">
        <v>3758913.0263444963</v>
      </c>
      <c r="BL190" s="88">
        <v>-506940</v>
      </c>
      <c r="BN190" s="97">
        <f t="shared" si="40"/>
        <v>15927912.487237435</v>
      </c>
      <c r="BP190" s="88">
        <v>-10560.272000000012</v>
      </c>
      <c r="BR190" s="97">
        <f t="shared" si="41"/>
        <v>15917352.215237435</v>
      </c>
      <c r="BT190" s="110">
        <v>580</v>
      </c>
      <c r="BU190" s="53"/>
    </row>
    <row r="191" spans="1:73" x14ac:dyDescent="0.2">
      <c r="A191" s="6">
        <v>581</v>
      </c>
      <c r="B191" s="6" t="s">
        <v>176</v>
      </c>
      <c r="C191" s="7">
        <v>6469</v>
      </c>
      <c r="D191" s="7">
        <v>16649942.945552573</v>
      </c>
      <c r="E191" s="7">
        <v>4655618.3024503421</v>
      </c>
      <c r="F191" s="53">
        <v>-647274</v>
      </c>
      <c r="H191" s="37">
        <f t="shared" si="30"/>
        <v>16002668.945552573</v>
      </c>
      <c r="I191" s="134"/>
      <c r="J191" s="61">
        <v>3467402.9375075838</v>
      </c>
      <c r="K191" s="136"/>
      <c r="L191" s="61">
        <f t="shared" si="42"/>
        <v>19470071.883060157</v>
      </c>
      <c r="N191" s="67">
        <f t="shared" si="43"/>
        <v>1328911.0233342201</v>
      </c>
      <c r="O191" s="34">
        <f t="shared" si="31"/>
        <v>7.3253913220319475E-2</v>
      </c>
      <c r="P191" s="61">
        <f t="shared" si="32"/>
        <v>205.42758128524039</v>
      </c>
      <c r="R191" s="50">
        <v>74332.567999999999</v>
      </c>
      <c r="S191" s="51">
        <v>189580.77000000002</v>
      </c>
      <c r="T191" s="52">
        <f t="shared" si="33"/>
        <v>115248.20200000002</v>
      </c>
      <c r="V191" s="70">
        <f t="shared" si="44"/>
        <v>19585320.085060157</v>
      </c>
      <c r="W191" s="51"/>
      <c r="X191" s="6">
        <v>581</v>
      </c>
      <c r="Y191" s="6" t="s">
        <v>176</v>
      </c>
      <c r="Z191" s="7">
        <v>6469</v>
      </c>
      <c r="AA191" s="7">
        <v>16635842.231238011</v>
      </c>
      <c r="AB191" s="7">
        <v>4643543.3140480611</v>
      </c>
      <c r="AC191" s="53">
        <v>-647274</v>
      </c>
      <c r="AE191" s="37">
        <v>15988568.231238011</v>
      </c>
      <c r="AF191" s="134"/>
      <c r="AG191" s="136">
        <v>3467402.9375075838</v>
      </c>
      <c r="AI191" s="67">
        <v>1314810.3090196587</v>
      </c>
      <c r="AJ191" s="34">
        <v>7.2476635822054103E-2</v>
      </c>
      <c r="AK191" s="61">
        <v>203.24784495589097</v>
      </c>
      <c r="AM191" s="6">
        <v>581</v>
      </c>
      <c r="AN191" s="6" t="s">
        <v>176</v>
      </c>
      <c r="AO191" s="7">
        <v>6469</v>
      </c>
      <c r="AP191" s="7">
        <v>19923792.072488829</v>
      </c>
      <c r="AQ191" s="7">
        <v>4655231.6134629687</v>
      </c>
      <c r="AR191" s="53">
        <v>-647274</v>
      </c>
      <c r="AT191" s="37">
        <f t="shared" si="34"/>
        <v>19276518.072488829</v>
      </c>
      <c r="AV191" s="67">
        <f t="shared" si="35"/>
        <v>1135357.2127628922</v>
      </c>
      <c r="AW191" s="34">
        <f t="shared" si="36"/>
        <v>6.2584595414917912E-2</v>
      </c>
      <c r="AX191" s="61">
        <f t="shared" si="37"/>
        <v>175.50737560100359</v>
      </c>
      <c r="AZ191" s="50">
        <v>68008.15168000001</v>
      </c>
      <c r="BA191" s="51">
        <v>178402.59510000001</v>
      </c>
      <c r="BB191" s="52">
        <f t="shared" si="38"/>
        <v>110394.44342</v>
      </c>
      <c r="BD191" s="70">
        <f t="shared" si="39"/>
        <v>19386912.51590883</v>
      </c>
      <c r="BE191" s="51"/>
      <c r="BF191" s="127">
        <v>6</v>
      </c>
      <c r="BG191" s="51"/>
      <c r="BH191" s="106" t="s">
        <v>176</v>
      </c>
      <c r="BI191" s="88">
        <v>6562</v>
      </c>
      <c r="BJ191" s="88">
        <v>18788434.859725937</v>
      </c>
      <c r="BK191" s="88">
        <v>4730653.533808291</v>
      </c>
      <c r="BL191" s="88">
        <v>-647274</v>
      </c>
      <c r="BN191" s="97">
        <f t="shared" si="40"/>
        <v>18141160.859725937</v>
      </c>
      <c r="BP191" s="88">
        <v>110394.44342</v>
      </c>
      <c r="BR191" s="97">
        <f t="shared" si="41"/>
        <v>18251555.303145938</v>
      </c>
      <c r="BT191" s="110">
        <v>581</v>
      </c>
      <c r="BU191" s="53"/>
    </row>
    <row r="192" spans="1:73" x14ac:dyDescent="0.2">
      <c r="A192" s="6">
        <v>583</v>
      </c>
      <c r="B192" s="6" t="s">
        <v>177</v>
      </c>
      <c r="C192" s="6">
        <v>954</v>
      </c>
      <c r="D192" s="7">
        <v>4093798.4058835702</v>
      </c>
      <c r="E192" s="7">
        <v>606546.68151932233</v>
      </c>
      <c r="F192" s="53">
        <v>-226034</v>
      </c>
      <c r="H192" s="37">
        <f t="shared" si="30"/>
        <v>3867764.4058835702</v>
      </c>
      <c r="I192" s="134"/>
      <c r="J192" s="61">
        <v>538366.6193773977</v>
      </c>
      <c r="K192" s="136"/>
      <c r="L192" s="61">
        <f t="shared" si="42"/>
        <v>4406131.0252609681</v>
      </c>
      <c r="N192" s="67">
        <f t="shared" si="43"/>
        <v>267603.76163661107</v>
      </c>
      <c r="O192" s="34">
        <f t="shared" si="31"/>
        <v>6.4661592056845449E-2</v>
      </c>
      <c r="P192" s="61">
        <f t="shared" si="32"/>
        <v>280.50708766940363</v>
      </c>
      <c r="R192" s="50">
        <v>0</v>
      </c>
      <c r="S192" s="51">
        <v>98301.14</v>
      </c>
      <c r="T192" s="52">
        <f t="shared" si="33"/>
        <v>98301.14</v>
      </c>
      <c r="V192" s="70">
        <f t="shared" si="44"/>
        <v>4504432.1652609678</v>
      </c>
      <c r="W192" s="51"/>
      <c r="X192" s="6">
        <v>583</v>
      </c>
      <c r="Y192" s="6" t="s">
        <v>177</v>
      </c>
      <c r="Z192" s="6">
        <v>954</v>
      </c>
      <c r="AA192" s="7">
        <v>4107522.6020777179</v>
      </c>
      <c r="AB192" s="7">
        <v>620582.39600401116</v>
      </c>
      <c r="AC192" s="53">
        <v>-226034</v>
      </c>
      <c r="AE192" s="37">
        <v>3881488.6020777179</v>
      </c>
      <c r="AF192" s="134"/>
      <c r="AG192" s="136">
        <v>538366.6193773977</v>
      </c>
      <c r="AI192" s="67">
        <v>281327.95783075877</v>
      </c>
      <c r="AJ192" s="34">
        <v>6.7977794976366288E-2</v>
      </c>
      <c r="AK192" s="61">
        <v>294.89303755844736</v>
      </c>
      <c r="AM192" s="6">
        <v>583</v>
      </c>
      <c r="AN192" s="6" t="s">
        <v>177</v>
      </c>
      <c r="AO192" s="6">
        <v>954</v>
      </c>
      <c r="AP192" s="7">
        <v>4588935.9167223005</v>
      </c>
      <c r="AQ192" s="7">
        <v>592642.62104455358</v>
      </c>
      <c r="AR192" s="53">
        <v>-226034</v>
      </c>
      <c r="AT192" s="37">
        <f t="shared" si="34"/>
        <v>4362901.9167223005</v>
      </c>
      <c r="AV192" s="67">
        <f t="shared" si="35"/>
        <v>224374.6530979434</v>
      </c>
      <c r="AW192" s="34">
        <f t="shared" si="36"/>
        <v>5.4216062576194081E-2</v>
      </c>
      <c r="AX192" s="61">
        <f t="shared" si="37"/>
        <v>235.19355670643964</v>
      </c>
      <c r="AZ192" s="50">
        <v>0</v>
      </c>
      <c r="BA192" s="51">
        <v>85934.213399999993</v>
      </c>
      <c r="BB192" s="52">
        <f t="shared" si="38"/>
        <v>85934.213399999993</v>
      </c>
      <c r="BD192" s="70">
        <f t="shared" si="39"/>
        <v>4448836.1301223002</v>
      </c>
      <c r="BE192" s="51"/>
      <c r="BF192" s="127">
        <v>19</v>
      </c>
      <c r="BG192" s="51"/>
      <c r="BH192" s="106" t="s">
        <v>177</v>
      </c>
      <c r="BI192" s="88">
        <v>958</v>
      </c>
      <c r="BJ192" s="88">
        <v>4364561.2636243571</v>
      </c>
      <c r="BK192" s="88">
        <v>582875.46777674451</v>
      </c>
      <c r="BL192" s="88">
        <v>-226034</v>
      </c>
      <c r="BN192" s="97">
        <f t="shared" si="40"/>
        <v>4138527.2636243571</v>
      </c>
      <c r="BP192" s="88">
        <v>85934.213399999993</v>
      </c>
      <c r="BR192" s="97">
        <f t="shared" si="41"/>
        <v>4224461.4770243568</v>
      </c>
      <c r="BT192" s="110">
        <v>583</v>
      </c>
      <c r="BU192" s="53"/>
    </row>
    <row r="193" spans="1:73" x14ac:dyDescent="0.2">
      <c r="A193" s="6">
        <v>584</v>
      </c>
      <c r="B193" s="6" t="s">
        <v>178</v>
      </c>
      <c r="C193" s="7">
        <v>2825</v>
      </c>
      <c r="D193" s="7">
        <v>10514047.417316664</v>
      </c>
      <c r="E193" s="7">
        <v>3550702.7671396076</v>
      </c>
      <c r="F193" s="53">
        <v>125971</v>
      </c>
      <c r="H193" s="37">
        <f t="shared" si="30"/>
        <v>10640018.417316664</v>
      </c>
      <c r="I193" s="134"/>
      <c r="J193" s="61">
        <v>1524933.4655031373</v>
      </c>
      <c r="K193" s="136"/>
      <c r="L193" s="61">
        <f t="shared" si="42"/>
        <v>12164951.882819802</v>
      </c>
      <c r="N193" s="67">
        <f t="shared" si="43"/>
        <v>866829.54055249505</v>
      </c>
      <c r="O193" s="34">
        <f t="shared" si="31"/>
        <v>7.6723327495720833E-2</v>
      </c>
      <c r="P193" s="61">
        <f t="shared" si="32"/>
        <v>306.84231523982123</v>
      </c>
      <c r="R193" s="50">
        <v>6817</v>
      </c>
      <c r="S193" s="51">
        <v>20451</v>
      </c>
      <c r="T193" s="52">
        <f t="shared" si="33"/>
        <v>13634</v>
      </c>
      <c r="V193" s="70">
        <f t="shared" si="44"/>
        <v>12178585.882819802</v>
      </c>
      <c r="W193" s="51"/>
      <c r="X193" s="6">
        <v>584</v>
      </c>
      <c r="Y193" s="6" t="s">
        <v>178</v>
      </c>
      <c r="Z193" s="7">
        <v>2825</v>
      </c>
      <c r="AA193" s="7">
        <v>10514283.831333868</v>
      </c>
      <c r="AB193" s="7">
        <v>3551828.7111236108</v>
      </c>
      <c r="AC193" s="53">
        <v>125971</v>
      </c>
      <c r="AE193" s="37">
        <v>10640254.831333868</v>
      </c>
      <c r="AF193" s="134"/>
      <c r="AG193" s="136">
        <v>1524933.4655031373</v>
      </c>
      <c r="AI193" s="67">
        <v>867065.95456969924</v>
      </c>
      <c r="AJ193" s="34">
        <v>7.6744252567165647E-2</v>
      </c>
      <c r="AK193" s="61">
        <v>306.92600161759265</v>
      </c>
      <c r="AM193" s="6">
        <v>584</v>
      </c>
      <c r="AN193" s="6" t="s">
        <v>178</v>
      </c>
      <c r="AO193" s="7">
        <v>2825</v>
      </c>
      <c r="AP193" s="7">
        <v>11849417.92327683</v>
      </c>
      <c r="AQ193" s="7">
        <v>3449897.4073275374</v>
      </c>
      <c r="AR193" s="53">
        <v>125971</v>
      </c>
      <c r="AT193" s="37">
        <f t="shared" si="34"/>
        <v>11975388.92327683</v>
      </c>
      <c r="AV193" s="67">
        <f t="shared" si="35"/>
        <v>677266.58100952394</v>
      </c>
      <c r="AW193" s="34">
        <f t="shared" si="36"/>
        <v>5.9945056398956476E-2</v>
      </c>
      <c r="AX193" s="61">
        <f t="shared" si="37"/>
        <v>239.74038265823856</v>
      </c>
      <c r="AZ193" s="50">
        <v>10560.272000000001</v>
      </c>
      <c r="BA193" s="51">
        <v>23760.612000000001</v>
      </c>
      <c r="BB193" s="52">
        <f t="shared" si="38"/>
        <v>13200.34</v>
      </c>
      <c r="BD193" s="70">
        <f t="shared" si="39"/>
        <v>11988589.26327683</v>
      </c>
      <c r="BE193" s="51"/>
      <c r="BF193" s="127">
        <v>16</v>
      </c>
      <c r="BG193" s="51"/>
      <c r="BH193" s="106" t="s">
        <v>178</v>
      </c>
      <c r="BI193" s="88">
        <v>2860</v>
      </c>
      <c r="BJ193" s="88">
        <v>11172151.342267307</v>
      </c>
      <c r="BK193" s="88">
        <v>3373189.6735915919</v>
      </c>
      <c r="BL193" s="88">
        <v>125971</v>
      </c>
      <c r="BN193" s="97">
        <f t="shared" si="40"/>
        <v>11298122.342267307</v>
      </c>
      <c r="BP193" s="88">
        <v>13200.34</v>
      </c>
      <c r="BR193" s="97">
        <f t="shared" si="41"/>
        <v>11311322.682267306</v>
      </c>
      <c r="BT193" s="110">
        <v>584</v>
      </c>
      <c r="BU193" s="53"/>
    </row>
    <row r="194" spans="1:73" x14ac:dyDescent="0.2">
      <c r="A194" s="6">
        <v>588</v>
      </c>
      <c r="B194" s="6" t="s">
        <v>179</v>
      </c>
      <c r="C194" s="7">
        <v>1713</v>
      </c>
      <c r="D194" s="7">
        <v>5134705.1087017991</v>
      </c>
      <c r="E194" s="7">
        <v>1578702.309283399</v>
      </c>
      <c r="F194" s="53">
        <v>-262760</v>
      </c>
      <c r="H194" s="37">
        <f t="shared" si="30"/>
        <v>4871945.1087017991</v>
      </c>
      <c r="I194" s="134"/>
      <c r="J194" s="61">
        <v>1098927.9496772995</v>
      </c>
      <c r="K194" s="136"/>
      <c r="L194" s="61">
        <f t="shared" si="42"/>
        <v>5970873.0583790988</v>
      </c>
      <c r="N194" s="67">
        <f t="shared" si="43"/>
        <v>89811.978042507544</v>
      </c>
      <c r="O194" s="34">
        <f t="shared" si="31"/>
        <v>1.5271390114072294E-2</v>
      </c>
      <c r="P194" s="61">
        <f t="shared" si="32"/>
        <v>52.429642756863714</v>
      </c>
      <c r="R194" s="50">
        <v>48018.948000000004</v>
      </c>
      <c r="S194" s="51">
        <v>42265.4</v>
      </c>
      <c r="T194" s="52">
        <f t="shared" si="33"/>
        <v>-5753.5480000000025</v>
      </c>
      <c r="V194" s="70">
        <f t="shared" si="44"/>
        <v>5965119.5103790984</v>
      </c>
      <c r="W194" s="51"/>
      <c r="X194" s="6">
        <v>588</v>
      </c>
      <c r="Y194" s="6" t="s">
        <v>179</v>
      </c>
      <c r="Z194" s="7">
        <v>1713</v>
      </c>
      <c r="AA194" s="7">
        <v>5158343.7408148572</v>
      </c>
      <c r="AB194" s="7">
        <v>1602877.4595326858</v>
      </c>
      <c r="AC194" s="53">
        <v>-262760</v>
      </c>
      <c r="AE194" s="37">
        <v>4895583.7408148572</v>
      </c>
      <c r="AF194" s="134"/>
      <c r="AG194" s="136">
        <v>1098927.9496772995</v>
      </c>
      <c r="AI194" s="67">
        <v>113450.61015556566</v>
      </c>
      <c r="AJ194" s="34">
        <v>1.9290840310244244E-2</v>
      </c>
      <c r="AK194" s="61">
        <v>66.22919448661159</v>
      </c>
      <c r="AM194" s="6">
        <v>588</v>
      </c>
      <c r="AN194" s="6" t="s">
        <v>179</v>
      </c>
      <c r="AO194" s="7">
        <v>1713</v>
      </c>
      <c r="AP194" s="7">
        <v>6225415.9713016562</v>
      </c>
      <c r="AQ194" s="7">
        <v>1632180.5498066938</v>
      </c>
      <c r="AR194" s="53">
        <v>-262760</v>
      </c>
      <c r="AT194" s="37">
        <f t="shared" si="34"/>
        <v>5962655.9713016562</v>
      </c>
      <c r="AV194" s="67">
        <f t="shared" si="35"/>
        <v>81594.890965064988</v>
      </c>
      <c r="AW194" s="34">
        <f t="shared" si="36"/>
        <v>1.3874178460393589E-2</v>
      </c>
      <c r="AX194" s="61">
        <f t="shared" si="37"/>
        <v>47.63274428783712</v>
      </c>
      <c r="AZ194" s="50">
        <v>23826.613700000002</v>
      </c>
      <c r="BA194" s="51">
        <v>30360.782000000003</v>
      </c>
      <c r="BB194" s="52">
        <f t="shared" si="38"/>
        <v>6534.1683000000012</v>
      </c>
      <c r="BD194" s="70">
        <f t="shared" si="39"/>
        <v>5969190.1396016562</v>
      </c>
      <c r="BE194" s="51"/>
      <c r="BF194" s="127">
        <v>10</v>
      </c>
      <c r="BG194" s="51"/>
      <c r="BH194" s="106" t="s">
        <v>179</v>
      </c>
      <c r="BI194" s="88">
        <v>1739</v>
      </c>
      <c r="BJ194" s="88">
        <v>6143821.0803365912</v>
      </c>
      <c r="BK194" s="88">
        <v>1709311.7643467067</v>
      </c>
      <c r="BL194" s="88">
        <v>-262760</v>
      </c>
      <c r="BN194" s="97">
        <f t="shared" si="40"/>
        <v>5881061.0803365912</v>
      </c>
      <c r="BP194" s="88">
        <v>6534.1683000000012</v>
      </c>
      <c r="BR194" s="97">
        <f t="shared" si="41"/>
        <v>5887595.2486365912</v>
      </c>
      <c r="BT194" s="110">
        <v>588</v>
      </c>
      <c r="BU194" s="53"/>
    </row>
    <row r="195" spans="1:73" x14ac:dyDescent="0.2">
      <c r="A195" s="6">
        <v>592</v>
      </c>
      <c r="B195" s="6" t="s">
        <v>180</v>
      </c>
      <c r="C195" s="7">
        <v>3900</v>
      </c>
      <c r="D195" s="7">
        <v>9056859.3570041656</v>
      </c>
      <c r="E195" s="7">
        <v>2846140.5960687166</v>
      </c>
      <c r="F195" s="53">
        <v>-151036</v>
      </c>
      <c r="H195" s="37">
        <f t="shared" si="30"/>
        <v>8905823.3570041656</v>
      </c>
      <c r="I195" s="134"/>
      <c r="J195" s="61">
        <v>1888885.1411598111</v>
      </c>
      <c r="K195" s="136"/>
      <c r="L195" s="61">
        <f t="shared" si="42"/>
        <v>10794708.498163976</v>
      </c>
      <c r="N195" s="67">
        <f t="shared" si="43"/>
        <v>1008428.6099441182</v>
      </c>
      <c r="O195" s="34">
        <f t="shared" si="31"/>
        <v>0.10304514294119103</v>
      </c>
      <c r="P195" s="61">
        <f t="shared" si="32"/>
        <v>258.5714384472098</v>
      </c>
      <c r="R195" s="50">
        <v>44865.4038</v>
      </c>
      <c r="S195" s="51">
        <v>167766.37000000002</v>
      </c>
      <c r="T195" s="52">
        <f t="shared" si="33"/>
        <v>122900.96620000002</v>
      </c>
      <c r="V195" s="70">
        <f t="shared" si="44"/>
        <v>10917609.464363975</v>
      </c>
      <c r="W195" s="51"/>
      <c r="X195" s="6">
        <v>592</v>
      </c>
      <c r="Y195" s="6" t="s">
        <v>180</v>
      </c>
      <c r="Z195" s="7">
        <v>3900</v>
      </c>
      <c r="AA195" s="7">
        <v>9066866.1862016227</v>
      </c>
      <c r="AB195" s="7">
        <v>2857358.7700736397</v>
      </c>
      <c r="AC195" s="53">
        <v>-151036</v>
      </c>
      <c r="AE195" s="37">
        <v>8915830.1862016227</v>
      </c>
      <c r="AF195" s="134"/>
      <c r="AG195" s="136">
        <v>1888885.1411598111</v>
      </c>
      <c r="AI195" s="67">
        <v>1018435.4391415771</v>
      </c>
      <c r="AJ195" s="34">
        <v>0.10406767952421933</v>
      </c>
      <c r="AK195" s="61">
        <v>261.13729208758389</v>
      </c>
      <c r="AM195" s="6">
        <v>592</v>
      </c>
      <c r="AN195" s="6" t="s">
        <v>180</v>
      </c>
      <c r="AO195" s="7">
        <v>3900</v>
      </c>
      <c r="AP195" s="7">
        <v>10811589.881107785</v>
      </c>
      <c r="AQ195" s="7">
        <v>2815243.7215017285</v>
      </c>
      <c r="AR195" s="53">
        <v>-151036</v>
      </c>
      <c r="AT195" s="37">
        <f t="shared" si="34"/>
        <v>10660553.881107785</v>
      </c>
      <c r="AV195" s="67">
        <f t="shared" si="35"/>
        <v>874273.99288792722</v>
      </c>
      <c r="AW195" s="34">
        <f t="shared" si="36"/>
        <v>8.9336704332391548E-2</v>
      </c>
      <c r="AX195" s="61">
        <f t="shared" si="37"/>
        <v>224.17281868921211</v>
      </c>
      <c r="AZ195" s="50">
        <v>27087.097680000003</v>
      </c>
      <c r="BA195" s="51">
        <v>142563.67199999999</v>
      </c>
      <c r="BB195" s="52">
        <f t="shared" si="38"/>
        <v>115476.57431999999</v>
      </c>
      <c r="BD195" s="70">
        <f t="shared" si="39"/>
        <v>10776030.455427784</v>
      </c>
      <c r="BE195" s="51"/>
      <c r="BF195" s="127">
        <v>13</v>
      </c>
      <c r="BG195" s="51"/>
      <c r="BH195" s="106" t="s">
        <v>180</v>
      </c>
      <c r="BI195" s="88">
        <v>3920</v>
      </c>
      <c r="BJ195" s="88">
        <v>9937315.8882198576</v>
      </c>
      <c r="BK195" s="88">
        <v>2911360.3863953869</v>
      </c>
      <c r="BL195" s="88">
        <v>-151036</v>
      </c>
      <c r="BN195" s="97">
        <f t="shared" si="40"/>
        <v>9786279.8882198576</v>
      </c>
      <c r="BP195" s="88">
        <v>115476.57431999999</v>
      </c>
      <c r="BR195" s="97">
        <f t="shared" si="41"/>
        <v>9901756.4625398573</v>
      </c>
      <c r="BT195" s="110">
        <v>592</v>
      </c>
      <c r="BU195" s="53"/>
    </row>
    <row r="196" spans="1:73" x14ac:dyDescent="0.2">
      <c r="A196" s="6">
        <v>593</v>
      </c>
      <c r="B196" s="6" t="s">
        <v>181</v>
      </c>
      <c r="C196" s="7">
        <v>17933</v>
      </c>
      <c r="D196" s="7">
        <v>43151609.472422346</v>
      </c>
      <c r="E196" s="7">
        <v>10345412.301975196</v>
      </c>
      <c r="F196" s="53">
        <v>-2066221</v>
      </c>
      <c r="H196" s="37">
        <f t="shared" si="30"/>
        <v>41085388.472422346</v>
      </c>
      <c r="I196" s="134"/>
      <c r="J196" s="61">
        <v>9348582.5697654299</v>
      </c>
      <c r="K196" s="136"/>
      <c r="L196" s="61">
        <f t="shared" si="42"/>
        <v>50433971.04218778</v>
      </c>
      <c r="N196" s="67">
        <f t="shared" si="43"/>
        <v>3790079.817010507</v>
      </c>
      <c r="O196" s="34">
        <f t="shared" si="31"/>
        <v>8.1255652507926074E-2</v>
      </c>
      <c r="P196" s="61">
        <f t="shared" si="32"/>
        <v>211.34666910224206</v>
      </c>
      <c r="R196" s="50">
        <v>279906.02</v>
      </c>
      <c r="S196" s="51">
        <v>180036.97000000003</v>
      </c>
      <c r="T196" s="52">
        <f t="shared" si="33"/>
        <v>-99869.049999999988</v>
      </c>
      <c r="V196" s="70">
        <f t="shared" si="44"/>
        <v>50334101.992187783</v>
      </c>
      <c r="W196" s="51"/>
      <c r="X196" s="6">
        <v>593</v>
      </c>
      <c r="Y196" s="6" t="s">
        <v>181</v>
      </c>
      <c r="Z196" s="7">
        <v>17933</v>
      </c>
      <c r="AA196" s="7">
        <v>43163385.364087403</v>
      </c>
      <c r="AB196" s="7">
        <v>10362788.866471926</v>
      </c>
      <c r="AC196" s="53">
        <v>-2066221</v>
      </c>
      <c r="AE196" s="37">
        <v>41097164.364087403</v>
      </c>
      <c r="AF196" s="134"/>
      <c r="AG196" s="136">
        <v>9348582.5697654299</v>
      </c>
      <c r="AI196" s="67">
        <v>3801855.7086755633</v>
      </c>
      <c r="AJ196" s="34">
        <v>8.1508116257320559E-2</v>
      </c>
      <c r="AK196" s="61">
        <v>212.0033295419374</v>
      </c>
      <c r="AM196" s="6">
        <v>593</v>
      </c>
      <c r="AN196" s="6" t="s">
        <v>181</v>
      </c>
      <c r="AO196" s="7">
        <v>17933</v>
      </c>
      <c r="AP196" s="7">
        <v>51764688.09845379</v>
      </c>
      <c r="AQ196" s="7">
        <v>10111698.519940065</v>
      </c>
      <c r="AR196" s="53">
        <v>-2066221</v>
      </c>
      <c r="AT196" s="37">
        <f t="shared" si="34"/>
        <v>49698467.09845379</v>
      </c>
      <c r="AV196" s="67">
        <f t="shared" si="35"/>
        <v>3054575.8732765168</v>
      </c>
      <c r="AW196" s="34">
        <f t="shared" si="36"/>
        <v>6.5487157975956528E-2</v>
      </c>
      <c r="AX196" s="61">
        <f t="shared" si="37"/>
        <v>170.33267569712356</v>
      </c>
      <c r="AZ196" s="50">
        <v>241307.49533600002</v>
      </c>
      <c r="BA196" s="51">
        <v>194110.99970000001</v>
      </c>
      <c r="BB196" s="52">
        <f t="shared" si="38"/>
        <v>-47196.495636000007</v>
      </c>
      <c r="BD196" s="70">
        <f t="shared" si="39"/>
        <v>49651270.602817789</v>
      </c>
      <c r="BE196" s="51"/>
      <c r="BF196" s="127">
        <v>10</v>
      </c>
      <c r="BG196" s="51"/>
      <c r="BH196" s="106" t="s">
        <v>181</v>
      </c>
      <c r="BI196" s="88">
        <v>18220</v>
      </c>
      <c r="BJ196" s="88">
        <v>48710112.225177273</v>
      </c>
      <c r="BK196" s="88">
        <v>9722147.1965407487</v>
      </c>
      <c r="BL196" s="88">
        <v>-2066221</v>
      </c>
      <c r="BN196" s="97">
        <f t="shared" si="40"/>
        <v>46643891.225177273</v>
      </c>
      <c r="BP196" s="88">
        <v>-47196.495636000007</v>
      </c>
      <c r="BR196" s="97">
        <f t="shared" si="41"/>
        <v>46596694.729541272</v>
      </c>
      <c r="BT196" s="110">
        <v>593</v>
      </c>
      <c r="BU196" s="53"/>
    </row>
    <row r="197" spans="1:73" x14ac:dyDescent="0.2">
      <c r="A197" s="6">
        <v>595</v>
      </c>
      <c r="B197" s="6" t="s">
        <v>182</v>
      </c>
      <c r="C197" s="7">
        <v>4498</v>
      </c>
      <c r="D197" s="7">
        <v>18217023.8808374</v>
      </c>
      <c r="E197" s="7">
        <v>4783554.8042733483</v>
      </c>
      <c r="F197" s="53">
        <v>-116278</v>
      </c>
      <c r="H197" s="37">
        <f t="shared" si="30"/>
        <v>18100745.8808374</v>
      </c>
      <c r="I197" s="134"/>
      <c r="J197" s="61">
        <v>2675512.9214465064</v>
      </c>
      <c r="K197" s="136"/>
      <c r="L197" s="61">
        <f t="shared" si="42"/>
        <v>20776258.802283905</v>
      </c>
      <c r="N197" s="67">
        <f t="shared" si="43"/>
        <v>946938.27745950222</v>
      </c>
      <c r="O197" s="34">
        <f t="shared" si="31"/>
        <v>4.7754449088360164E-2</v>
      </c>
      <c r="P197" s="61">
        <f t="shared" si="32"/>
        <v>210.52429467752384</v>
      </c>
      <c r="R197" s="50">
        <v>107258.678</v>
      </c>
      <c r="S197" s="51">
        <v>176014.94000000003</v>
      </c>
      <c r="T197" s="52">
        <f t="shared" si="33"/>
        <v>68756.262000000032</v>
      </c>
      <c r="V197" s="70">
        <f t="shared" si="44"/>
        <v>20845015.064283904</v>
      </c>
      <c r="W197" s="51"/>
      <c r="X197" s="6">
        <v>595</v>
      </c>
      <c r="Y197" s="6" t="s">
        <v>182</v>
      </c>
      <c r="Z197" s="7">
        <v>4498</v>
      </c>
      <c r="AA197" s="7">
        <v>18185873.312546879</v>
      </c>
      <c r="AB197" s="7">
        <v>4753812.7012950163</v>
      </c>
      <c r="AC197" s="53">
        <v>-116278</v>
      </c>
      <c r="AE197" s="37">
        <v>18069595.312546879</v>
      </c>
      <c r="AF197" s="134"/>
      <c r="AG197" s="136">
        <v>2675512.9214465064</v>
      </c>
      <c r="AI197" s="67">
        <v>915787.70916898176</v>
      </c>
      <c r="AJ197" s="34">
        <v>4.6183514358069083E-2</v>
      </c>
      <c r="AK197" s="61">
        <v>203.59886820119647</v>
      </c>
      <c r="AM197" s="6">
        <v>595</v>
      </c>
      <c r="AN197" s="6" t="s">
        <v>182</v>
      </c>
      <c r="AO197" s="7">
        <v>4498</v>
      </c>
      <c r="AP197" s="7">
        <v>20833611.563015129</v>
      </c>
      <c r="AQ197" s="7">
        <v>4871159.3132025702</v>
      </c>
      <c r="AR197" s="53">
        <v>-116278</v>
      </c>
      <c r="AT197" s="37">
        <f t="shared" si="34"/>
        <v>20717333.563015129</v>
      </c>
      <c r="AV197" s="67">
        <f t="shared" si="35"/>
        <v>888013.03819072619</v>
      </c>
      <c r="AW197" s="34">
        <f t="shared" si="36"/>
        <v>4.4782827383269094E-2</v>
      </c>
      <c r="AX197" s="61">
        <f t="shared" si="37"/>
        <v>197.42397469780485</v>
      </c>
      <c r="AZ197" s="50">
        <v>99688.967679999987</v>
      </c>
      <c r="BA197" s="51">
        <v>158404.07999999999</v>
      </c>
      <c r="BB197" s="52">
        <f t="shared" si="38"/>
        <v>58715.11232</v>
      </c>
      <c r="BD197" s="70">
        <f t="shared" si="39"/>
        <v>20776048.675335128</v>
      </c>
      <c r="BE197" s="51"/>
      <c r="BF197" s="127">
        <v>11</v>
      </c>
      <c r="BG197" s="51"/>
      <c r="BH197" s="106" t="s">
        <v>182</v>
      </c>
      <c r="BI197" s="88">
        <v>4624</v>
      </c>
      <c r="BJ197" s="88">
        <v>19945598.524824403</v>
      </c>
      <c r="BK197" s="88">
        <v>4892163.3290571952</v>
      </c>
      <c r="BL197" s="88">
        <v>-116278</v>
      </c>
      <c r="BN197" s="97">
        <f t="shared" si="40"/>
        <v>19829320.524824403</v>
      </c>
      <c r="BP197" s="88">
        <v>58715.11232</v>
      </c>
      <c r="BR197" s="97">
        <f t="shared" si="41"/>
        <v>19888035.637144402</v>
      </c>
      <c r="BT197" s="110">
        <v>595</v>
      </c>
      <c r="BU197" s="53"/>
    </row>
    <row r="198" spans="1:73" x14ac:dyDescent="0.2">
      <c r="A198" s="6">
        <v>598</v>
      </c>
      <c r="B198" s="6" t="s">
        <v>183</v>
      </c>
      <c r="C198" s="7">
        <v>19278</v>
      </c>
      <c r="D198" s="7">
        <v>34299876.616215728</v>
      </c>
      <c r="E198" s="7">
        <v>3542109.1428469238</v>
      </c>
      <c r="F198" s="53">
        <v>879218</v>
      </c>
      <c r="H198" s="37">
        <f t="shared" si="30"/>
        <v>35179094.616215728</v>
      </c>
      <c r="I198" s="134"/>
      <c r="J198" s="61">
        <v>8433858.652004065</v>
      </c>
      <c r="K198" s="136"/>
      <c r="L198" s="61">
        <f t="shared" si="42"/>
        <v>43612953.268219791</v>
      </c>
      <c r="N198" s="67">
        <f t="shared" si="43"/>
        <v>4052101.9715326652</v>
      </c>
      <c r="O198" s="34">
        <f t="shared" si="31"/>
        <v>0.10242706713118667</v>
      </c>
      <c r="P198" s="61">
        <f t="shared" si="32"/>
        <v>210.19306834384611</v>
      </c>
      <c r="R198" s="50">
        <v>217694.07800000004</v>
      </c>
      <c r="S198" s="51">
        <v>994191.28</v>
      </c>
      <c r="T198" s="52">
        <f t="shared" si="33"/>
        <v>776497.20200000005</v>
      </c>
      <c r="V198" s="70">
        <f t="shared" si="44"/>
        <v>44389450.470219791</v>
      </c>
      <c r="W198" s="51"/>
      <c r="X198" s="6">
        <v>598</v>
      </c>
      <c r="Y198" s="6" t="s">
        <v>183</v>
      </c>
      <c r="Z198" s="7">
        <v>19278</v>
      </c>
      <c r="AA198" s="7">
        <v>34283106.036673248</v>
      </c>
      <c r="AB198" s="7">
        <v>3531384.7644880665</v>
      </c>
      <c r="AC198" s="53">
        <v>879218</v>
      </c>
      <c r="AE198" s="37">
        <v>35162324.036673248</v>
      </c>
      <c r="AF198" s="134"/>
      <c r="AG198" s="136">
        <v>8433858.652004065</v>
      </c>
      <c r="AI198" s="67">
        <v>4035331.3919901848</v>
      </c>
      <c r="AJ198" s="34">
        <v>0.1020031485603574</v>
      </c>
      <c r="AK198" s="61">
        <v>209.32313476450798</v>
      </c>
      <c r="AM198" s="6">
        <v>598</v>
      </c>
      <c r="AN198" s="6" t="s">
        <v>183</v>
      </c>
      <c r="AO198" s="7">
        <v>19278</v>
      </c>
      <c r="AP198" s="7">
        <v>42119829.994948819</v>
      </c>
      <c r="AQ198" s="7">
        <v>3391458.3642855333</v>
      </c>
      <c r="AR198" s="53">
        <v>879218</v>
      </c>
      <c r="AT198" s="37">
        <f t="shared" si="34"/>
        <v>42999047.994948819</v>
      </c>
      <c r="AV198" s="67">
        <f t="shared" si="35"/>
        <v>3438196.6982616931</v>
      </c>
      <c r="AW198" s="34">
        <f t="shared" si="36"/>
        <v>8.690906756472179E-2</v>
      </c>
      <c r="AX198" s="61">
        <f t="shared" si="37"/>
        <v>178.34820511783863</v>
      </c>
      <c r="AZ198" s="50">
        <v>191035.32047999999</v>
      </c>
      <c r="BA198" s="51">
        <v>1194762.7734000001</v>
      </c>
      <c r="BB198" s="52">
        <f t="shared" si="38"/>
        <v>1003727.4529200001</v>
      </c>
      <c r="BD198" s="70">
        <f t="shared" si="39"/>
        <v>44002775.447868817</v>
      </c>
      <c r="BE198" s="51"/>
      <c r="BF198" s="127">
        <v>15</v>
      </c>
      <c r="BG198" s="51"/>
      <c r="BH198" s="106" t="s">
        <v>183</v>
      </c>
      <c r="BI198" s="88">
        <v>19379</v>
      </c>
      <c r="BJ198" s="88">
        <v>38681633.296687126</v>
      </c>
      <c r="BK198" s="88">
        <v>3672006.1784875328</v>
      </c>
      <c r="BL198" s="88">
        <v>879218</v>
      </c>
      <c r="BN198" s="97">
        <f t="shared" si="40"/>
        <v>39560851.296687126</v>
      </c>
      <c r="BP198" s="88">
        <v>1003727.4529200001</v>
      </c>
      <c r="BR198" s="97">
        <f t="shared" si="41"/>
        <v>40564578.749607123</v>
      </c>
      <c r="BT198" s="110">
        <v>598</v>
      </c>
      <c r="BU198" s="53"/>
    </row>
    <row r="199" spans="1:73" x14ac:dyDescent="0.2">
      <c r="A199" s="6">
        <v>599</v>
      </c>
      <c r="B199" s="6" t="s">
        <v>184</v>
      </c>
      <c r="C199" s="7">
        <v>11016</v>
      </c>
      <c r="D199" s="7">
        <v>24075025.532259133</v>
      </c>
      <c r="E199" s="7">
        <v>8083658.526161721</v>
      </c>
      <c r="F199" s="53">
        <v>-601791</v>
      </c>
      <c r="H199" s="37">
        <f t="shared" si="30"/>
        <v>23473234.532259133</v>
      </c>
      <c r="I199" s="134"/>
      <c r="J199" s="61">
        <v>5519112.2367817527</v>
      </c>
      <c r="K199" s="136"/>
      <c r="L199" s="61">
        <f t="shared" si="42"/>
        <v>28992346.769040886</v>
      </c>
      <c r="N199" s="67">
        <f t="shared" si="43"/>
        <v>2883189.666994486</v>
      </c>
      <c r="O199" s="34">
        <f t="shared" si="31"/>
        <v>0.11042829363374988</v>
      </c>
      <c r="P199" s="61">
        <f t="shared" si="32"/>
        <v>261.72745706195406</v>
      </c>
      <c r="R199" s="50">
        <v>454789.33800000005</v>
      </c>
      <c r="S199" s="51">
        <v>146020.14000000001</v>
      </c>
      <c r="T199" s="52">
        <f t="shared" si="33"/>
        <v>-308769.19800000003</v>
      </c>
      <c r="V199" s="70">
        <f t="shared" si="44"/>
        <v>28683577.571040887</v>
      </c>
      <c r="W199" s="51"/>
      <c r="X199" s="6">
        <v>599</v>
      </c>
      <c r="Y199" s="6" t="s">
        <v>184</v>
      </c>
      <c r="Z199" s="7">
        <v>11016</v>
      </c>
      <c r="AA199" s="7">
        <v>24057578.327550326</v>
      </c>
      <c r="AB199" s="7">
        <v>8069644.189923346</v>
      </c>
      <c r="AC199" s="53">
        <v>-601791</v>
      </c>
      <c r="AE199" s="37">
        <v>23455787.327550326</v>
      </c>
      <c r="AF199" s="134"/>
      <c r="AG199" s="136">
        <v>5519112.2367817527</v>
      </c>
      <c r="AI199" s="67">
        <v>2865742.4622856788</v>
      </c>
      <c r="AJ199" s="34">
        <v>0.10976005280772032</v>
      </c>
      <c r="AK199" s="61">
        <v>260.14365126050097</v>
      </c>
      <c r="AM199" s="6">
        <v>599</v>
      </c>
      <c r="AN199" s="6" t="s">
        <v>184</v>
      </c>
      <c r="AO199" s="7">
        <v>11016</v>
      </c>
      <c r="AP199" s="7">
        <v>29440595.190819971</v>
      </c>
      <c r="AQ199" s="7">
        <v>8223261.9581135893</v>
      </c>
      <c r="AR199" s="53">
        <v>-601791</v>
      </c>
      <c r="AT199" s="37">
        <f t="shared" si="34"/>
        <v>28838804.190819971</v>
      </c>
      <c r="AV199" s="67">
        <f t="shared" si="35"/>
        <v>2729647.088773571</v>
      </c>
      <c r="AW199" s="34">
        <f t="shared" si="36"/>
        <v>0.10454749948858459</v>
      </c>
      <c r="AX199" s="61">
        <f t="shared" si="37"/>
        <v>247.7893145219291</v>
      </c>
      <c r="AZ199" s="50">
        <v>538573.87199999997</v>
      </c>
      <c r="BA199" s="51">
        <v>112466.89679999999</v>
      </c>
      <c r="BB199" s="52">
        <f t="shared" si="38"/>
        <v>-426106.97519999999</v>
      </c>
      <c r="BD199" s="70">
        <f t="shared" si="39"/>
        <v>28412697.21561997</v>
      </c>
      <c r="BE199" s="51"/>
      <c r="BF199" s="127">
        <v>15</v>
      </c>
      <c r="BG199" s="51"/>
      <c r="BH199" s="106" t="s">
        <v>184</v>
      </c>
      <c r="BI199" s="88">
        <v>11084</v>
      </c>
      <c r="BJ199" s="88">
        <v>26710948.1020464</v>
      </c>
      <c r="BK199" s="88">
        <v>7567950.96276969</v>
      </c>
      <c r="BL199" s="88">
        <v>-601791</v>
      </c>
      <c r="BN199" s="97">
        <f t="shared" si="40"/>
        <v>26109157.1020464</v>
      </c>
      <c r="BP199" s="88">
        <v>-426106.97519999999</v>
      </c>
      <c r="BR199" s="97">
        <f t="shared" si="41"/>
        <v>25683050.126846399</v>
      </c>
      <c r="BT199" s="110">
        <v>599</v>
      </c>
      <c r="BU199" s="53"/>
    </row>
    <row r="200" spans="1:73" x14ac:dyDescent="0.2">
      <c r="A200" s="6">
        <v>601</v>
      </c>
      <c r="B200" s="6" t="s">
        <v>185</v>
      </c>
      <c r="C200" s="7">
        <v>4053</v>
      </c>
      <c r="D200" s="7">
        <v>14937559.409381758</v>
      </c>
      <c r="E200" s="7">
        <v>3914353.7174362843</v>
      </c>
      <c r="F200" s="53">
        <v>320314</v>
      </c>
      <c r="H200" s="37">
        <f t="shared" si="30"/>
        <v>15257873.409381758</v>
      </c>
      <c r="I200" s="134"/>
      <c r="J200" s="61">
        <v>2409970.0560140898</v>
      </c>
      <c r="K200" s="136"/>
      <c r="L200" s="61">
        <f t="shared" si="42"/>
        <v>17667843.465395849</v>
      </c>
      <c r="N200" s="67">
        <f t="shared" si="43"/>
        <v>1117071.4368046541</v>
      </c>
      <c r="O200" s="34">
        <f t="shared" si="31"/>
        <v>6.7493615093902018E-2</v>
      </c>
      <c r="P200" s="61">
        <f t="shared" si="32"/>
        <v>275.61594789159983</v>
      </c>
      <c r="R200" s="50">
        <v>70896.799999999988</v>
      </c>
      <c r="S200" s="51">
        <v>35448.400000000001</v>
      </c>
      <c r="T200" s="52">
        <f t="shared" si="33"/>
        <v>-35448.399999999987</v>
      </c>
      <c r="V200" s="70">
        <f t="shared" si="44"/>
        <v>17632395.065395851</v>
      </c>
      <c r="W200" s="51"/>
      <c r="X200" s="6">
        <v>601</v>
      </c>
      <c r="Y200" s="6" t="s">
        <v>185</v>
      </c>
      <c r="Z200" s="7">
        <v>4053</v>
      </c>
      <c r="AA200" s="7">
        <v>14923484.160512</v>
      </c>
      <c r="AB200" s="7">
        <v>3901562.1875330401</v>
      </c>
      <c r="AC200" s="53">
        <v>320314</v>
      </c>
      <c r="AE200" s="37">
        <v>15243798.160512</v>
      </c>
      <c r="AF200" s="134"/>
      <c r="AG200" s="136">
        <v>2409970.0560140898</v>
      </c>
      <c r="AI200" s="67">
        <v>1102996.187934896</v>
      </c>
      <c r="AJ200" s="34">
        <v>6.6643186555254808E-2</v>
      </c>
      <c r="AK200" s="61">
        <v>272.14315024300419</v>
      </c>
      <c r="AM200" s="6">
        <v>601</v>
      </c>
      <c r="AN200" s="6" t="s">
        <v>185</v>
      </c>
      <c r="AO200" s="7">
        <v>4053</v>
      </c>
      <c r="AP200" s="7">
        <v>17406247.637776561</v>
      </c>
      <c r="AQ200" s="7">
        <v>4105721.6447428209</v>
      </c>
      <c r="AR200" s="53">
        <v>320314</v>
      </c>
      <c r="AT200" s="37">
        <f t="shared" si="34"/>
        <v>17726561.637776561</v>
      </c>
      <c r="AV200" s="67">
        <f t="shared" si="35"/>
        <v>1175789.609185366</v>
      </c>
      <c r="AW200" s="34">
        <f t="shared" si="36"/>
        <v>7.1041375420687822E-2</v>
      </c>
      <c r="AX200" s="61">
        <f t="shared" si="37"/>
        <v>290.10353051699133</v>
      </c>
      <c r="AZ200" s="50">
        <v>75241.937999999995</v>
      </c>
      <c r="BA200" s="51">
        <v>21186.545700000002</v>
      </c>
      <c r="BB200" s="52">
        <f t="shared" si="38"/>
        <v>-54055.392299999992</v>
      </c>
      <c r="BD200" s="70">
        <f t="shared" si="39"/>
        <v>17672506.245476563</v>
      </c>
      <c r="BE200" s="51"/>
      <c r="BF200" s="127">
        <v>13</v>
      </c>
      <c r="BG200" s="51"/>
      <c r="BH200" s="106" t="s">
        <v>185</v>
      </c>
      <c r="BI200" s="88">
        <v>4127</v>
      </c>
      <c r="BJ200" s="88">
        <v>16230458.028591195</v>
      </c>
      <c r="BK200" s="88">
        <v>4032833.5184605303</v>
      </c>
      <c r="BL200" s="88">
        <v>320314</v>
      </c>
      <c r="BN200" s="97">
        <f t="shared" si="40"/>
        <v>16550772.028591195</v>
      </c>
      <c r="BP200" s="88">
        <v>-54055.392299999992</v>
      </c>
      <c r="BR200" s="97">
        <f t="shared" si="41"/>
        <v>16496716.636291195</v>
      </c>
      <c r="BT200" s="110">
        <v>601</v>
      </c>
      <c r="BU200" s="53"/>
    </row>
    <row r="201" spans="1:73" x14ac:dyDescent="0.2">
      <c r="A201" s="6">
        <v>604</v>
      </c>
      <c r="B201" s="6" t="s">
        <v>186</v>
      </c>
      <c r="C201" s="7">
        <v>19368</v>
      </c>
      <c r="D201" s="7">
        <v>11122262.136323476</v>
      </c>
      <c r="E201" s="7">
        <v>-3227175.379546586</v>
      </c>
      <c r="F201" s="53">
        <v>-2264375</v>
      </c>
      <c r="H201" s="37">
        <f t="shared" si="30"/>
        <v>8857887.1363234762</v>
      </c>
      <c r="I201" s="134"/>
      <c r="J201" s="61">
        <v>5675208.0414793221</v>
      </c>
      <c r="K201" s="136"/>
      <c r="L201" s="61">
        <f t="shared" si="42"/>
        <v>14533095.177802797</v>
      </c>
      <c r="N201" s="67">
        <f t="shared" si="43"/>
        <v>2927454.7767053023</v>
      </c>
      <c r="O201" s="34">
        <f t="shared" si="31"/>
        <v>0.25224413953308994</v>
      </c>
      <c r="P201" s="61">
        <f t="shared" si="32"/>
        <v>151.14904877660587</v>
      </c>
      <c r="R201" s="50">
        <v>1419108.524</v>
      </c>
      <c r="S201" s="51">
        <v>203282.94</v>
      </c>
      <c r="T201" s="52">
        <f t="shared" si="33"/>
        <v>-1215825.584</v>
      </c>
      <c r="V201" s="70">
        <f t="shared" si="44"/>
        <v>13317269.593802797</v>
      </c>
      <c r="W201" s="51"/>
      <c r="X201" s="6">
        <v>604</v>
      </c>
      <c r="Y201" s="6" t="s">
        <v>186</v>
      </c>
      <c r="Z201" s="7">
        <v>19368</v>
      </c>
      <c r="AA201" s="7">
        <v>11126849.605834287</v>
      </c>
      <c r="AB201" s="7">
        <v>-3216554.5545493322</v>
      </c>
      <c r="AC201" s="53">
        <v>-2264375</v>
      </c>
      <c r="AE201" s="37">
        <v>8862474.6058342867</v>
      </c>
      <c r="AF201" s="134"/>
      <c r="AG201" s="136">
        <v>5675208.0414793221</v>
      </c>
      <c r="AI201" s="67">
        <v>2932042.2462161146</v>
      </c>
      <c r="AJ201" s="34">
        <v>0.25263941884144919</v>
      </c>
      <c r="AK201" s="61">
        <v>151.38590697109225</v>
      </c>
      <c r="AM201" s="6">
        <v>604</v>
      </c>
      <c r="AN201" s="6" t="s">
        <v>186</v>
      </c>
      <c r="AO201" s="7">
        <v>19368</v>
      </c>
      <c r="AP201" s="7">
        <v>16531247.839590026</v>
      </c>
      <c r="AQ201" s="7">
        <v>-3162509.6570686568</v>
      </c>
      <c r="AR201" s="53">
        <v>-2264375</v>
      </c>
      <c r="AT201" s="37">
        <f t="shared" si="34"/>
        <v>14266872.839590026</v>
      </c>
      <c r="AV201" s="67">
        <f t="shared" si="35"/>
        <v>2661232.438492531</v>
      </c>
      <c r="AW201" s="34">
        <f t="shared" si="36"/>
        <v>0.22930509187936496</v>
      </c>
      <c r="AX201" s="61">
        <f t="shared" si="37"/>
        <v>137.4035748911881</v>
      </c>
      <c r="AZ201" s="50">
        <v>1464241.1143300002</v>
      </c>
      <c r="BA201" s="51">
        <v>178402.59510000001</v>
      </c>
      <c r="BB201" s="52">
        <f t="shared" si="38"/>
        <v>-1285838.5192300002</v>
      </c>
      <c r="BD201" s="70">
        <f t="shared" si="39"/>
        <v>12981034.320360025</v>
      </c>
      <c r="BE201" s="51"/>
      <c r="BF201" s="127">
        <v>6</v>
      </c>
      <c r="BG201" s="51"/>
      <c r="BH201" s="106" t="s">
        <v>186</v>
      </c>
      <c r="BI201" s="88">
        <v>19237</v>
      </c>
      <c r="BJ201" s="88">
        <v>13870015.401097495</v>
      </c>
      <c r="BK201" s="88">
        <v>-2910245.7119211098</v>
      </c>
      <c r="BL201" s="88">
        <v>-2264375</v>
      </c>
      <c r="BN201" s="97">
        <f t="shared" si="40"/>
        <v>11605640.401097495</v>
      </c>
      <c r="BP201" s="88">
        <v>-1285838.5192300002</v>
      </c>
      <c r="BR201" s="97">
        <f t="shared" si="41"/>
        <v>10319801.881867494</v>
      </c>
      <c r="BT201" s="110">
        <v>604</v>
      </c>
      <c r="BU201" s="53"/>
    </row>
    <row r="202" spans="1:73" x14ac:dyDescent="0.2">
      <c r="A202" s="6">
        <v>607</v>
      </c>
      <c r="B202" s="6" t="s">
        <v>187</v>
      </c>
      <c r="C202" s="7">
        <v>4307</v>
      </c>
      <c r="D202" s="7">
        <v>13141433.844502773</v>
      </c>
      <c r="E202" s="7">
        <v>4913799.1203490347</v>
      </c>
      <c r="F202" s="53">
        <v>-299187</v>
      </c>
      <c r="H202" s="37">
        <f t="shared" si="30"/>
        <v>12842246.844502773</v>
      </c>
      <c r="I202" s="134"/>
      <c r="J202" s="61">
        <v>2620032.8224863522</v>
      </c>
      <c r="K202" s="136"/>
      <c r="L202" s="61">
        <f t="shared" si="42"/>
        <v>15462279.666989125</v>
      </c>
      <c r="N202" s="67">
        <f t="shared" si="43"/>
        <v>841513.73018728942</v>
      </c>
      <c r="O202" s="34">
        <f t="shared" si="31"/>
        <v>5.7556063329700168E-2</v>
      </c>
      <c r="P202" s="61">
        <f t="shared" si="32"/>
        <v>195.38280245815866</v>
      </c>
      <c r="R202" s="50">
        <v>43983.284</v>
      </c>
      <c r="S202" s="51">
        <v>28699.57</v>
      </c>
      <c r="T202" s="52">
        <f t="shared" si="33"/>
        <v>-15283.714</v>
      </c>
      <c r="V202" s="70">
        <f t="shared" si="44"/>
        <v>15446995.952989126</v>
      </c>
      <c r="W202" s="51"/>
      <c r="X202" s="6">
        <v>607</v>
      </c>
      <c r="Y202" s="6" t="s">
        <v>187</v>
      </c>
      <c r="Z202" s="7">
        <v>4307</v>
      </c>
      <c r="AA202" s="7">
        <v>13158755.770432409</v>
      </c>
      <c r="AB202" s="7">
        <v>4932462.9277659105</v>
      </c>
      <c r="AC202" s="53">
        <v>-299187</v>
      </c>
      <c r="AE202" s="37">
        <v>12859568.770432409</v>
      </c>
      <c r="AF202" s="134"/>
      <c r="AG202" s="136">
        <v>2620032.8224863522</v>
      </c>
      <c r="AI202" s="67">
        <v>858835.65611692518</v>
      </c>
      <c r="AJ202" s="34">
        <v>5.8740811516252746E-2</v>
      </c>
      <c r="AK202" s="61">
        <v>199.40461019663923</v>
      </c>
      <c r="AM202" s="6">
        <v>607</v>
      </c>
      <c r="AN202" s="6" t="s">
        <v>187</v>
      </c>
      <c r="AO202" s="7">
        <v>4307</v>
      </c>
      <c r="AP202" s="7">
        <v>15618319.802858951</v>
      </c>
      <c r="AQ202" s="7">
        <v>4916740.8524520714</v>
      </c>
      <c r="AR202" s="53">
        <v>-299187</v>
      </c>
      <c r="AT202" s="37">
        <f t="shared" si="34"/>
        <v>15319132.802858951</v>
      </c>
      <c r="AV202" s="67">
        <f t="shared" si="35"/>
        <v>698366.86605711468</v>
      </c>
      <c r="AW202" s="34">
        <f t="shared" si="36"/>
        <v>4.7765409081562543E-2</v>
      </c>
      <c r="AX202" s="61">
        <f t="shared" si="37"/>
        <v>162.1469389498757</v>
      </c>
      <c r="AZ202" s="50">
        <v>38861.80096</v>
      </c>
      <c r="BA202" s="51">
        <v>23760.612000000001</v>
      </c>
      <c r="BB202" s="52">
        <f t="shared" si="38"/>
        <v>-15101.188959999999</v>
      </c>
      <c r="BD202" s="70">
        <f t="shared" si="39"/>
        <v>15304031.61389895</v>
      </c>
      <c r="BE202" s="51"/>
      <c r="BF202" s="127">
        <v>12</v>
      </c>
      <c r="BG202" s="51"/>
      <c r="BH202" s="106" t="s">
        <v>187</v>
      </c>
      <c r="BI202" s="88">
        <v>4414</v>
      </c>
      <c r="BJ202" s="88">
        <v>14919952.936801836</v>
      </c>
      <c r="BK202" s="88">
        <v>4922563.1838516323</v>
      </c>
      <c r="BL202" s="88">
        <v>-299187</v>
      </c>
      <c r="BN202" s="97">
        <f t="shared" si="40"/>
        <v>14620765.936801836</v>
      </c>
      <c r="BP202" s="88">
        <v>-15101.188959999999</v>
      </c>
      <c r="BR202" s="97">
        <f t="shared" si="41"/>
        <v>14605664.747841835</v>
      </c>
      <c r="BT202" s="110">
        <v>607</v>
      </c>
      <c r="BU202" s="53"/>
    </row>
    <row r="203" spans="1:73" x14ac:dyDescent="0.2">
      <c r="A203" s="6">
        <v>608</v>
      </c>
      <c r="B203" s="6" t="s">
        <v>188</v>
      </c>
      <c r="C203" s="7">
        <v>2146</v>
      </c>
      <c r="D203" s="7">
        <v>5939503.7406147905</v>
      </c>
      <c r="E203" s="7">
        <v>1904417.3489754761</v>
      </c>
      <c r="F203" s="53">
        <v>263043</v>
      </c>
      <c r="H203" s="37">
        <f t="shared" si="30"/>
        <v>6202546.7406147905</v>
      </c>
      <c r="I203" s="134"/>
      <c r="J203" s="61">
        <v>1141057.3205818057</v>
      </c>
      <c r="K203" s="136"/>
      <c r="L203" s="61">
        <f t="shared" si="42"/>
        <v>7343604.0611965964</v>
      </c>
      <c r="N203" s="67">
        <f t="shared" si="43"/>
        <v>271001.59746260475</v>
      </c>
      <c r="O203" s="34">
        <f t="shared" si="31"/>
        <v>3.8317097398335755E-2</v>
      </c>
      <c r="P203" s="61">
        <f t="shared" si="32"/>
        <v>126.28219825843651</v>
      </c>
      <c r="R203" s="50">
        <v>89984.400000000009</v>
      </c>
      <c r="S203" s="51">
        <v>49150.570000000007</v>
      </c>
      <c r="T203" s="52">
        <f t="shared" si="33"/>
        <v>-40833.83</v>
      </c>
      <c r="V203" s="70">
        <f t="shared" si="44"/>
        <v>7302770.2311965963</v>
      </c>
      <c r="W203" s="51"/>
      <c r="X203" s="6">
        <v>608</v>
      </c>
      <c r="Y203" s="6" t="s">
        <v>188</v>
      </c>
      <c r="Z203" s="7">
        <v>2146</v>
      </c>
      <c r="AA203" s="7">
        <v>5934183.1976289516</v>
      </c>
      <c r="AB203" s="7">
        <v>1899765.0401544955</v>
      </c>
      <c r="AC203" s="53">
        <v>263043</v>
      </c>
      <c r="AE203" s="37">
        <v>6197226.1976289516</v>
      </c>
      <c r="AF203" s="134"/>
      <c r="AG203" s="136">
        <v>1141057.3205818057</v>
      </c>
      <c r="AI203" s="67">
        <v>265681.05447676592</v>
      </c>
      <c r="AJ203" s="34">
        <v>3.7564822261549703E-2</v>
      </c>
      <c r="AK203" s="61">
        <v>123.80291448125159</v>
      </c>
      <c r="AM203" s="6">
        <v>608</v>
      </c>
      <c r="AN203" s="6" t="s">
        <v>188</v>
      </c>
      <c r="AO203" s="7">
        <v>2146</v>
      </c>
      <c r="AP203" s="7">
        <v>7066401.4717810843</v>
      </c>
      <c r="AQ203" s="7">
        <v>1925268.5584675861</v>
      </c>
      <c r="AR203" s="53">
        <v>263043</v>
      </c>
      <c r="AT203" s="37">
        <f t="shared" si="34"/>
        <v>7329444.4717810843</v>
      </c>
      <c r="AV203" s="67">
        <f t="shared" si="35"/>
        <v>256842.00804709271</v>
      </c>
      <c r="AW203" s="34">
        <f t="shared" si="36"/>
        <v>3.6315063565935612E-2</v>
      </c>
      <c r="AX203" s="61">
        <f t="shared" si="37"/>
        <v>119.68406712352875</v>
      </c>
      <c r="AZ203" s="50">
        <v>105602.72</v>
      </c>
      <c r="BA203" s="51">
        <v>60721.564000000006</v>
      </c>
      <c r="BB203" s="52">
        <f t="shared" si="38"/>
        <v>-44881.155999999995</v>
      </c>
      <c r="BD203" s="70">
        <f t="shared" si="39"/>
        <v>7284563.3157810839</v>
      </c>
      <c r="BE203" s="51"/>
      <c r="BF203" s="127">
        <v>4</v>
      </c>
      <c r="BG203" s="51"/>
      <c r="BH203" s="106" t="s">
        <v>188</v>
      </c>
      <c r="BI203" s="88">
        <v>2166</v>
      </c>
      <c r="BJ203" s="88">
        <v>6809559.4637339916</v>
      </c>
      <c r="BK203" s="88">
        <v>2079474.8781379987</v>
      </c>
      <c r="BL203" s="88">
        <v>263043</v>
      </c>
      <c r="BN203" s="97">
        <f t="shared" si="40"/>
        <v>7072602.4637339916</v>
      </c>
      <c r="BP203" s="88">
        <v>-44881.155999999995</v>
      </c>
      <c r="BR203" s="97">
        <f t="shared" si="41"/>
        <v>7027721.3077339912</v>
      </c>
      <c r="BT203" s="110">
        <v>608</v>
      </c>
      <c r="BU203" s="53"/>
    </row>
    <row r="204" spans="1:73" x14ac:dyDescent="0.2">
      <c r="A204" s="6">
        <v>609</v>
      </c>
      <c r="B204" s="6" t="s">
        <v>189</v>
      </c>
      <c r="C204" s="7">
        <v>84403</v>
      </c>
      <c r="D204" s="7">
        <v>127271118.96471918</v>
      </c>
      <c r="E204" s="7">
        <v>28961016.259138282</v>
      </c>
      <c r="F204" s="53">
        <v>-6256864</v>
      </c>
      <c r="H204" s="37">
        <f t="shared" si="30"/>
        <v>121014254.96471918</v>
      </c>
      <c r="I204" s="134"/>
      <c r="J204" s="61">
        <v>36957039.071337499</v>
      </c>
      <c r="K204" s="136"/>
      <c r="L204" s="61">
        <f t="shared" si="42"/>
        <v>157971294.03605667</v>
      </c>
      <c r="N204" s="67">
        <f t="shared" si="43"/>
        <v>19533783.589620411</v>
      </c>
      <c r="O204" s="34">
        <f t="shared" si="31"/>
        <v>0.14110181212178294</v>
      </c>
      <c r="P204" s="61">
        <f t="shared" si="32"/>
        <v>231.43470717415744</v>
      </c>
      <c r="R204" s="50">
        <v>4165777.3521999996</v>
      </c>
      <c r="S204" s="51">
        <v>1311999.82</v>
      </c>
      <c r="T204" s="52">
        <f t="shared" si="33"/>
        <v>-2853777.5321999993</v>
      </c>
      <c r="V204" s="70">
        <f t="shared" si="44"/>
        <v>155117516.50385666</v>
      </c>
      <c r="W204" s="51"/>
      <c r="X204" s="6">
        <v>609</v>
      </c>
      <c r="Y204" s="6" t="s">
        <v>189</v>
      </c>
      <c r="Z204" s="7">
        <v>84403</v>
      </c>
      <c r="AA204" s="7">
        <v>127316277.79316503</v>
      </c>
      <c r="AB204" s="7">
        <v>29032549.638763599</v>
      </c>
      <c r="AC204" s="53">
        <v>-6256864</v>
      </c>
      <c r="AE204" s="37">
        <v>121059413.79316503</v>
      </c>
      <c r="AF204" s="134"/>
      <c r="AG204" s="136">
        <v>36957039.071337499</v>
      </c>
      <c r="AI204" s="67">
        <v>19578942.418066263</v>
      </c>
      <c r="AJ204" s="34">
        <v>0.14142801582409037</v>
      </c>
      <c r="AK204" s="61">
        <v>231.96974536528634</v>
      </c>
      <c r="AM204" s="6">
        <v>609</v>
      </c>
      <c r="AN204" s="6" t="s">
        <v>189</v>
      </c>
      <c r="AO204" s="7">
        <v>84403</v>
      </c>
      <c r="AP204" s="7">
        <v>161470335.93242198</v>
      </c>
      <c r="AQ204" s="7">
        <v>28423628.350087143</v>
      </c>
      <c r="AR204" s="53">
        <v>-6256864</v>
      </c>
      <c r="AT204" s="37">
        <f t="shared" si="34"/>
        <v>155213471.93242198</v>
      </c>
      <c r="AV204" s="67">
        <f t="shared" si="35"/>
        <v>16775961.485985726</v>
      </c>
      <c r="AW204" s="34">
        <f t="shared" si="36"/>
        <v>0.12118075102539944</v>
      </c>
      <c r="AX204" s="61">
        <f t="shared" si="37"/>
        <v>198.76025124682448</v>
      </c>
      <c r="AZ204" s="50">
        <v>4146118.5512120002</v>
      </c>
      <c r="BA204" s="51">
        <v>1230403.6914000001</v>
      </c>
      <c r="BB204" s="52">
        <f t="shared" si="38"/>
        <v>-2915714.8598119998</v>
      </c>
      <c r="BD204" s="70">
        <f t="shared" si="39"/>
        <v>152297757.07260999</v>
      </c>
      <c r="BE204" s="51"/>
      <c r="BF204" s="127">
        <v>4</v>
      </c>
      <c r="BG204" s="51"/>
      <c r="BH204" s="106" t="s">
        <v>189</v>
      </c>
      <c r="BI204" s="88">
        <v>84587</v>
      </c>
      <c r="BJ204" s="88">
        <v>144694374.44643626</v>
      </c>
      <c r="BK204" s="88">
        <v>26405853.241240758</v>
      </c>
      <c r="BL204" s="88">
        <v>-6256864</v>
      </c>
      <c r="BN204" s="97">
        <f t="shared" si="40"/>
        <v>138437510.44643626</v>
      </c>
      <c r="BP204" s="88">
        <v>-2915714.8598119998</v>
      </c>
      <c r="BR204" s="97">
        <f t="shared" si="41"/>
        <v>135521795.58662426</v>
      </c>
      <c r="BT204" s="110">
        <v>609</v>
      </c>
      <c r="BU204" s="53"/>
    </row>
    <row r="205" spans="1:73" x14ac:dyDescent="0.2">
      <c r="A205" s="6">
        <v>611</v>
      </c>
      <c r="B205" s="6" t="s">
        <v>190</v>
      </c>
      <c r="C205" s="7">
        <v>5068</v>
      </c>
      <c r="D205" s="7">
        <v>5083742.6677344339</v>
      </c>
      <c r="E205" s="7">
        <v>905181.35691690061</v>
      </c>
      <c r="F205" s="53">
        <v>-1167494</v>
      </c>
      <c r="H205" s="37">
        <f t="shared" si="30"/>
        <v>3916248.6677344339</v>
      </c>
      <c r="I205" s="134"/>
      <c r="J205" s="61">
        <v>1951152.2579591312</v>
      </c>
      <c r="K205" s="136"/>
      <c r="L205" s="61">
        <f t="shared" si="42"/>
        <v>5867400.925693565</v>
      </c>
      <c r="N205" s="67">
        <f t="shared" si="43"/>
        <v>474984.44386824034</v>
      </c>
      <c r="O205" s="34">
        <f t="shared" si="31"/>
        <v>8.808378311822436E-2</v>
      </c>
      <c r="P205" s="61">
        <f t="shared" si="32"/>
        <v>93.722265956637798</v>
      </c>
      <c r="R205" s="50">
        <v>239958.40000000002</v>
      </c>
      <c r="S205" s="51">
        <v>112003.31</v>
      </c>
      <c r="T205" s="52">
        <f t="shared" si="33"/>
        <v>-127955.09000000003</v>
      </c>
      <c r="V205" s="70">
        <f t="shared" si="44"/>
        <v>5739445.8356935652</v>
      </c>
      <c r="W205" s="51"/>
      <c r="X205" s="6">
        <v>611</v>
      </c>
      <c r="Y205" s="6" t="s">
        <v>190</v>
      </c>
      <c r="Z205" s="7">
        <v>5068</v>
      </c>
      <c r="AA205" s="7">
        <v>5099861.8261350216</v>
      </c>
      <c r="AB205" s="7">
        <v>922872.68059254403</v>
      </c>
      <c r="AC205" s="53">
        <v>-1167494</v>
      </c>
      <c r="AE205" s="37">
        <v>3932367.8261350216</v>
      </c>
      <c r="AF205" s="134"/>
      <c r="AG205" s="136">
        <v>1951152.2579591312</v>
      </c>
      <c r="AI205" s="67">
        <v>491103.60226882808</v>
      </c>
      <c r="AJ205" s="34">
        <v>9.1073010388580053E-2</v>
      </c>
      <c r="AK205" s="61">
        <v>96.902841805214692</v>
      </c>
      <c r="AM205" s="6">
        <v>611</v>
      </c>
      <c r="AN205" s="6" t="s">
        <v>190</v>
      </c>
      <c r="AO205" s="7">
        <v>5068</v>
      </c>
      <c r="AP205" s="7">
        <v>6934593.4640542679</v>
      </c>
      <c r="AQ205" s="7">
        <v>897697.71610092511</v>
      </c>
      <c r="AR205" s="53">
        <v>-1167494</v>
      </c>
      <c r="AT205" s="37">
        <f t="shared" si="34"/>
        <v>5767099.4640542679</v>
      </c>
      <c r="AV205" s="67">
        <f t="shared" si="35"/>
        <v>374682.98222894315</v>
      </c>
      <c r="AW205" s="34">
        <f t="shared" si="36"/>
        <v>6.9483316708154844E-2</v>
      </c>
      <c r="AX205" s="61">
        <f t="shared" si="37"/>
        <v>73.931133036492341</v>
      </c>
      <c r="AZ205" s="50">
        <v>204037.65538000001</v>
      </c>
      <c r="BA205" s="51">
        <v>92402.380000000019</v>
      </c>
      <c r="BB205" s="52">
        <f t="shared" si="38"/>
        <v>-111635.27537999999</v>
      </c>
      <c r="BD205" s="70">
        <f t="shared" si="39"/>
        <v>5655464.1886742683</v>
      </c>
      <c r="BE205" s="51"/>
      <c r="BF205" s="127">
        <v>1</v>
      </c>
      <c r="BG205" s="51"/>
      <c r="BH205" s="106" t="s">
        <v>190</v>
      </c>
      <c r="BI205" s="88">
        <v>5121</v>
      </c>
      <c r="BJ205" s="88">
        <v>6559910.4818253247</v>
      </c>
      <c r="BK205" s="88">
        <v>951777.13695128693</v>
      </c>
      <c r="BL205" s="88">
        <v>-1167494</v>
      </c>
      <c r="BN205" s="97">
        <f t="shared" si="40"/>
        <v>5392416.4818253247</v>
      </c>
      <c r="BP205" s="88">
        <v>-111635.27537999999</v>
      </c>
      <c r="BR205" s="97">
        <f t="shared" si="41"/>
        <v>5280781.2064453252</v>
      </c>
      <c r="BT205" s="110">
        <v>611</v>
      </c>
      <c r="BU205" s="53"/>
    </row>
    <row r="206" spans="1:73" x14ac:dyDescent="0.2">
      <c r="A206" s="6">
        <v>614</v>
      </c>
      <c r="B206" s="6" t="s">
        <v>191</v>
      </c>
      <c r="C206" s="7">
        <v>3237</v>
      </c>
      <c r="D206" s="7">
        <v>15307194.58072228</v>
      </c>
      <c r="E206" s="7">
        <v>3665856.9607040621</v>
      </c>
      <c r="F206" s="53">
        <v>35617</v>
      </c>
      <c r="H206" s="37">
        <f t="shared" si="30"/>
        <v>15342811.58072228</v>
      </c>
      <c r="I206" s="134"/>
      <c r="J206" s="61">
        <v>2155088.6774749928</v>
      </c>
      <c r="K206" s="136"/>
      <c r="L206" s="61">
        <f t="shared" si="42"/>
        <v>17497900.258197274</v>
      </c>
      <c r="N206" s="67">
        <f t="shared" si="43"/>
        <v>858626.68829824589</v>
      </c>
      <c r="O206" s="34">
        <f t="shared" si="31"/>
        <v>5.160241429358603E-2</v>
      </c>
      <c r="P206" s="61">
        <f t="shared" si="32"/>
        <v>265.25384253884641</v>
      </c>
      <c r="R206" s="50">
        <v>77713.8</v>
      </c>
      <c r="S206" s="51">
        <v>32789.770000000004</v>
      </c>
      <c r="T206" s="52">
        <f t="shared" si="33"/>
        <v>-44924.03</v>
      </c>
      <c r="V206" s="70">
        <f t="shared" si="44"/>
        <v>17452976.228197273</v>
      </c>
      <c r="W206" s="51"/>
      <c r="X206" s="6">
        <v>614</v>
      </c>
      <c r="Y206" s="6" t="s">
        <v>191</v>
      </c>
      <c r="Z206" s="7">
        <v>3237</v>
      </c>
      <c r="AA206" s="7">
        <v>15313417.948412698</v>
      </c>
      <c r="AB206" s="7">
        <v>3673130.1324285371</v>
      </c>
      <c r="AC206" s="53">
        <v>35617</v>
      </c>
      <c r="AE206" s="37">
        <v>15349034.948412698</v>
      </c>
      <c r="AF206" s="134"/>
      <c r="AG206" s="136">
        <v>2155088.6774749928</v>
      </c>
      <c r="AI206" s="67">
        <v>864850.05598866381</v>
      </c>
      <c r="AJ206" s="34">
        <v>5.1976431083698565E-2</v>
      </c>
      <c r="AK206" s="61">
        <v>267.17641519575653</v>
      </c>
      <c r="AM206" s="6">
        <v>614</v>
      </c>
      <c r="AN206" s="6" t="s">
        <v>191</v>
      </c>
      <c r="AO206" s="7">
        <v>3237</v>
      </c>
      <c r="AP206" s="7">
        <v>17256191.167898357</v>
      </c>
      <c r="AQ206" s="7">
        <v>3581375.8064004085</v>
      </c>
      <c r="AR206" s="53">
        <v>35617</v>
      </c>
      <c r="AT206" s="37">
        <f t="shared" si="34"/>
        <v>17291808.167898357</v>
      </c>
      <c r="AV206" s="67">
        <f t="shared" si="35"/>
        <v>652534.59799932875</v>
      </c>
      <c r="AW206" s="34">
        <f t="shared" si="36"/>
        <v>3.9216531614684455E-2</v>
      </c>
      <c r="AX206" s="61">
        <f t="shared" si="37"/>
        <v>201.58622119225478</v>
      </c>
      <c r="AZ206" s="50">
        <v>143949.7077</v>
      </c>
      <c r="BA206" s="51">
        <v>36960.952000000005</v>
      </c>
      <c r="BB206" s="52">
        <f t="shared" si="38"/>
        <v>-106988.75569999999</v>
      </c>
      <c r="BD206" s="70">
        <f t="shared" si="39"/>
        <v>17184819.412198357</v>
      </c>
      <c r="BE206" s="51"/>
      <c r="BF206" s="127">
        <v>19</v>
      </c>
      <c r="BG206" s="51"/>
      <c r="BH206" s="106" t="s">
        <v>191</v>
      </c>
      <c r="BI206" s="88">
        <v>3310</v>
      </c>
      <c r="BJ206" s="88">
        <v>16603656.569899028</v>
      </c>
      <c r="BK206" s="88">
        <v>3671398.2815566324</v>
      </c>
      <c r="BL206" s="88">
        <v>35617</v>
      </c>
      <c r="BN206" s="97">
        <f t="shared" si="40"/>
        <v>16639273.569899028</v>
      </c>
      <c r="BP206" s="88">
        <v>-106988.75569999999</v>
      </c>
      <c r="BR206" s="97">
        <f t="shared" si="41"/>
        <v>16532284.814199029</v>
      </c>
      <c r="BT206" s="110">
        <v>614</v>
      </c>
      <c r="BU206" s="53"/>
    </row>
    <row r="207" spans="1:73" x14ac:dyDescent="0.2">
      <c r="A207" s="6">
        <v>615</v>
      </c>
      <c r="B207" s="6" t="s">
        <v>192</v>
      </c>
      <c r="C207" s="7">
        <v>7990</v>
      </c>
      <c r="D207" s="7">
        <v>34033675.431151241</v>
      </c>
      <c r="E207" s="7">
        <v>8414908.1580703855</v>
      </c>
      <c r="F207" s="53">
        <v>-145749</v>
      </c>
      <c r="H207" s="37">
        <f t="shared" ref="H207:H270" si="45">D207+F207</f>
        <v>33887926.431151241</v>
      </c>
      <c r="I207" s="134"/>
      <c r="J207" s="61">
        <v>4427787.5443247659</v>
      </c>
      <c r="K207" s="136"/>
      <c r="L207" s="61">
        <f t="shared" si="42"/>
        <v>38315713.975476004</v>
      </c>
      <c r="N207" s="67">
        <f t="shared" si="43"/>
        <v>2384246.0971740261</v>
      </c>
      <c r="O207" s="34">
        <f t="shared" ref="O207:O270" si="46">N207/BN207</f>
        <v>6.6355376998494586E-2</v>
      </c>
      <c r="P207" s="61">
        <f t="shared" ref="P207:P270" si="47">N207/C207</f>
        <v>298.40376685532243</v>
      </c>
      <c r="R207" s="50">
        <v>39606.770000000004</v>
      </c>
      <c r="S207" s="51">
        <v>62716.4</v>
      </c>
      <c r="T207" s="52">
        <f t="shared" ref="T207:T270" si="48">S207-R207</f>
        <v>23109.629999999997</v>
      </c>
      <c r="V207" s="70">
        <f t="shared" si="44"/>
        <v>38338823.605476007</v>
      </c>
      <c r="W207" s="51"/>
      <c r="X207" s="6">
        <v>615</v>
      </c>
      <c r="Y207" s="6" t="s">
        <v>192</v>
      </c>
      <c r="Z207" s="7">
        <v>7990</v>
      </c>
      <c r="AA207" s="7">
        <v>34011611.998960912</v>
      </c>
      <c r="AB207" s="7">
        <v>8395385.6203881111</v>
      </c>
      <c r="AC207" s="53">
        <v>-145749</v>
      </c>
      <c r="AE207" s="37">
        <v>33865862.998960912</v>
      </c>
      <c r="AF207" s="134"/>
      <c r="AG207" s="136">
        <v>4427787.5443247659</v>
      </c>
      <c r="AI207" s="67">
        <v>2362182.6649836972</v>
      </c>
      <c r="AJ207" s="34">
        <v>6.5741334948638555E-2</v>
      </c>
      <c r="AK207" s="61">
        <v>295.64238610559414</v>
      </c>
      <c r="AM207" s="6">
        <v>615</v>
      </c>
      <c r="AN207" s="6" t="s">
        <v>192</v>
      </c>
      <c r="AO207" s="7">
        <v>7990</v>
      </c>
      <c r="AP207" s="7">
        <v>38228015.952094965</v>
      </c>
      <c r="AQ207" s="7">
        <v>8427851.3097904958</v>
      </c>
      <c r="AR207" s="53">
        <v>-145749</v>
      </c>
      <c r="AT207" s="37">
        <f t="shared" ref="AT207:AT270" si="49">AP207+AR207</f>
        <v>38082266.952094965</v>
      </c>
      <c r="AV207" s="67">
        <f t="shared" ref="AV207:AV270" si="50">AT207-BN207</f>
        <v>2150799.0737929866</v>
      </c>
      <c r="AW207" s="34">
        <f t="shared" ref="AW207:AW270" si="51">AV207/BN207</f>
        <v>5.9858369301182789E-2</v>
      </c>
      <c r="AX207" s="61">
        <f t="shared" ref="AX207:AX270" si="52">AV207/AO207</f>
        <v>269.18636718310222</v>
      </c>
      <c r="AZ207" s="50">
        <v>23760.612000000001</v>
      </c>
      <c r="BA207" s="51">
        <v>39601.020000000004</v>
      </c>
      <c r="BB207" s="52">
        <f t="shared" ref="BB207:BB270" si="53">BA207-AZ207</f>
        <v>15840.408000000003</v>
      </c>
      <c r="BD207" s="70">
        <f t="shared" ref="BD207:BD270" si="54">AT207+BB207</f>
        <v>38098107.360094965</v>
      </c>
      <c r="BE207" s="51"/>
      <c r="BF207" s="127">
        <v>17</v>
      </c>
      <c r="BG207" s="51"/>
      <c r="BH207" s="106" t="s">
        <v>192</v>
      </c>
      <c r="BI207" s="88">
        <v>8103</v>
      </c>
      <c r="BJ207" s="88">
        <v>36077216.878301978</v>
      </c>
      <c r="BK207" s="88">
        <v>8320311.0834298236</v>
      </c>
      <c r="BL207" s="88">
        <v>-145749</v>
      </c>
      <c r="BN207" s="97">
        <f t="shared" ref="BN207:BN270" si="55">BJ207+BL207</f>
        <v>35931467.878301978</v>
      </c>
      <c r="BP207" s="88">
        <v>15840.408000000003</v>
      </c>
      <c r="BR207" s="97">
        <f t="shared" ref="BR207:BR270" si="56">BN207+BP207</f>
        <v>35947308.286301978</v>
      </c>
      <c r="BT207" s="110">
        <v>615</v>
      </c>
      <c r="BU207" s="53"/>
    </row>
    <row r="208" spans="1:73" x14ac:dyDescent="0.2">
      <c r="A208" s="6">
        <v>616</v>
      </c>
      <c r="B208" s="6" t="s">
        <v>193</v>
      </c>
      <c r="C208" s="7">
        <v>1899</v>
      </c>
      <c r="D208" s="7">
        <v>3098945.8554889979</v>
      </c>
      <c r="E208" s="7">
        <v>1159379.4430281273</v>
      </c>
      <c r="F208" s="53">
        <v>-463714</v>
      </c>
      <c r="H208" s="37">
        <f t="shared" si="45"/>
        <v>2635231.8554889979</v>
      </c>
      <c r="I208" s="134"/>
      <c r="J208" s="61">
        <v>1028692.1546567879</v>
      </c>
      <c r="K208" s="136"/>
      <c r="L208" s="61">
        <f t="shared" ref="L208:L271" si="57">H208+J208</f>
        <v>3663924.0101457858</v>
      </c>
      <c r="N208" s="67">
        <f t="shared" ref="N208:N271" si="58">L208-BN208</f>
        <v>325589.07869877154</v>
      </c>
      <c r="O208" s="34">
        <f t="shared" si="46"/>
        <v>9.7530381278322989E-2</v>
      </c>
      <c r="P208" s="61">
        <f t="shared" si="47"/>
        <v>171.45291137376068</v>
      </c>
      <c r="R208" s="50">
        <v>831673.99999999988</v>
      </c>
      <c r="S208" s="51">
        <v>27268</v>
      </c>
      <c r="T208" s="52">
        <f t="shared" si="48"/>
        <v>-804405.99999999988</v>
      </c>
      <c r="V208" s="70">
        <f t="shared" ref="V208:V271" si="59">L208+T208</f>
        <v>2859518.0101457858</v>
      </c>
      <c r="W208" s="51"/>
      <c r="X208" s="6">
        <v>616</v>
      </c>
      <c r="Y208" s="6" t="s">
        <v>193</v>
      </c>
      <c r="Z208" s="7">
        <v>1899</v>
      </c>
      <c r="AA208" s="7">
        <v>3100612.7844773601</v>
      </c>
      <c r="AB208" s="7">
        <v>1161636.1905435412</v>
      </c>
      <c r="AC208" s="53">
        <v>-463714</v>
      </c>
      <c r="AE208" s="37">
        <v>2636898.7844773601</v>
      </c>
      <c r="AF208" s="134"/>
      <c r="AG208" s="136">
        <v>1028692.1546567879</v>
      </c>
      <c r="AI208" s="67">
        <v>327256.00768713374</v>
      </c>
      <c r="AJ208" s="34">
        <v>9.8029710741241699E-2</v>
      </c>
      <c r="AK208" s="61">
        <v>172.33070441660544</v>
      </c>
      <c r="AM208" s="6">
        <v>616</v>
      </c>
      <c r="AN208" s="6" t="s">
        <v>193</v>
      </c>
      <c r="AO208" s="7">
        <v>1899</v>
      </c>
      <c r="AP208" s="7">
        <v>4199160.7835822161</v>
      </c>
      <c r="AQ208" s="7">
        <v>1278236.0469596107</v>
      </c>
      <c r="AR208" s="53">
        <v>-463714</v>
      </c>
      <c r="AT208" s="37">
        <f t="shared" si="49"/>
        <v>3735446.7835822161</v>
      </c>
      <c r="AV208" s="67">
        <f t="shared" si="50"/>
        <v>397111.85213520192</v>
      </c>
      <c r="AW208" s="34">
        <f t="shared" si="51"/>
        <v>0.11895506601042941</v>
      </c>
      <c r="AX208" s="61">
        <f t="shared" si="52"/>
        <v>209.11629917598836</v>
      </c>
      <c r="AZ208" s="50">
        <v>777566.02770000009</v>
      </c>
      <c r="BA208" s="51">
        <v>23826.613700000002</v>
      </c>
      <c r="BB208" s="52">
        <f t="shared" si="53"/>
        <v>-753739.41400000011</v>
      </c>
      <c r="BD208" s="70">
        <f t="shared" si="54"/>
        <v>2981707.3695822163</v>
      </c>
      <c r="BE208" s="51"/>
      <c r="BF208" s="127">
        <v>1</v>
      </c>
      <c r="BG208" s="51"/>
      <c r="BH208" s="106" t="s">
        <v>193</v>
      </c>
      <c r="BI208" s="88">
        <v>1940</v>
      </c>
      <c r="BJ208" s="88">
        <v>3802048.9314470142</v>
      </c>
      <c r="BK208" s="88">
        <v>1041326.4902688243</v>
      </c>
      <c r="BL208" s="88">
        <v>-463714</v>
      </c>
      <c r="BN208" s="97">
        <f t="shared" si="55"/>
        <v>3338334.9314470142</v>
      </c>
      <c r="BP208" s="88">
        <v>-753739.41400000011</v>
      </c>
      <c r="BR208" s="97">
        <f t="shared" si="56"/>
        <v>2584595.5174470143</v>
      </c>
      <c r="BT208" s="110">
        <v>616</v>
      </c>
      <c r="BU208" s="53"/>
    </row>
    <row r="209" spans="1:73" x14ac:dyDescent="0.2">
      <c r="A209" s="6">
        <v>619</v>
      </c>
      <c r="B209" s="6" t="s">
        <v>194</v>
      </c>
      <c r="C209" s="7">
        <v>2896</v>
      </c>
      <c r="D209" s="7">
        <v>9000770.4736029729</v>
      </c>
      <c r="E209" s="7">
        <v>2903522.1925908076</v>
      </c>
      <c r="F209" s="53">
        <v>-138361</v>
      </c>
      <c r="H209" s="37">
        <f t="shared" si="45"/>
        <v>8862409.4736029729</v>
      </c>
      <c r="I209" s="134"/>
      <c r="J209" s="61">
        <v>1848748.231040705</v>
      </c>
      <c r="K209" s="136"/>
      <c r="L209" s="61">
        <f t="shared" si="57"/>
        <v>10711157.704643678</v>
      </c>
      <c r="N209" s="67">
        <f t="shared" si="58"/>
        <v>839309.14646593854</v>
      </c>
      <c r="O209" s="34">
        <f t="shared" si="46"/>
        <v>8.5020464153156339E-2</v>
      </c>
      <c r="P209" s="61">
        <f t="shared" si="47"/>
        <v>289.81669422166385</v>
      </c>
      <c r="R209" s="50">
        <v>50445.8</v>
      </c>
      <c r="S209" s="51">
        <v>223597.60000000003</v>
      </c>
      <c r="T209" s="52">
        <f t="shared" si="48"/>
        <v>173151.80000000005</v>
      </c>
      <c r="V209" s="70">
        <f t="shared" si="59"/>
        <v>10884309.504643679</v>
      </c>
      <c r="W209" s="51"/>
      <c r="X209" s="6">
        <v>619</v>
      </c>
      <c r="Y209" s="6" t="s">
        <v>194</v>
      </c>
      <c r="Z209" s="7">
        <v>2896</v>
      </c>
      <c r="AA209" s="7">
        <v>8985500.521132756</v>
      </c>
      <c r="AB209" s="7">
        <v>2889155.0314598233</v>
      </c>
      <c r="AC209" s="53">
        <v>-138361</v>
      </c>
      <c r="AE209" s="37">
        <v>8847139.521132756</v>
      </c>
      <c r="AF209" s="134"/>
      <c r="AG209" s="136">
        <v>1848748.231040705</v>
      </c>
      <c r="AI209" s="67">
        <v>824039.19399572164</v>
      </c>
      <c r="AJ209" s="34">
        <v>8.3473646211184624E-2</v>
      </c>
      <c r="AK209" s="61">
        <v>284.54392057863316</v>
      </c>
      <c r="AM209" s="6">
        <v>619</v>
      </c>
      <c r="AN209" s="6" t="s">
        <v>194</v>
      </c>
      <c r="AO209" s="7">
        <v>2896</v>
      </c>
      <c r="AP209" s="7">
        <v>10815672.644306978</v>
      </c>
      <c r="AQ209" s="7">
        <v>2972708.134125717</v>
      </c>
      <c r="AR209" s="53">
        <v>-138361</v>
      </c>
      <c r="AT209" s="37">
        <f t="shared" si="49"/>
        <v>10677311.644306978</v>
      </c>
      <c r="AV209" s="67">
        <f t="shared" si="50"/>
        <v>805463.08612923883</v>
      </c>
      <c r="AW209" s="34">
        <f t="shared" si="51"/>
        <v>8.1591920842626925E-2</v>
      </c>
      <c r="AX209" s="61">
        <f t="shared" si="52"/>
        <v>278.12951869103551</v>
      </c>
      <c r="AZ209" s="50">
        <v>66001.7</v>
      </c>
      <c r="BA209" s="51">
        <v>243018.25940000001</v>
      </c>
      <c r="BB209" s="52">
        <f t="shared" si="53"/>
        <v>177016.55940000003</v>
      </c>
      <c r="BD209" s="70">
        <f t="shared" si="54"/>
        <v>10854328.203706978</v>
      </c>
      <c r="BE209" s="51"/>
      <c r="BF209" s="127">
        <v>6</v>
      </c>
      <c r="BG209" s="51"/>
      <c r="BH209" s="106" t="s">
        <v>194</v>
      </c>
      <c r="BI209" s="88">
        <v>2949</v>
      </c>
      <c r="BJ209" s="88">
        <v>10010209.558177739</v>
      </c>
      <c r="BK209" s="88">
        <v>2816999.333125832</v>
      </c>
      <c r="BL209" s="88">
        <v>-138361</v>
      </c>
      <c r="BN209" s="97">
        <f t="shared" si="55"/>
        <v>9871848.5581777394</v>
      </c>
      <c r="BP209" s="88">
        <v>177016.55940000003</v>
      </c>
      <c r="BR209" s="97">
        <f t="shared" si="56"/>
        <v>10048865.117577739</v>
      </c>
      <c r="BT209" s="110">
        <v>619</v>
      </c>
      <c r="BU209" s="53"/>
    </row>
    <row r="210" spans="1:73" x14ac:dyDescent="0.2">
      <c r="A210" s="6">
        <v>620</v>
      </c>
      <c r="B210" s="6" t="s">
        <v>195</v>
      </c>
      <c r="C210" s="7">
        <v>2597</v>
      </c>
      <c r="D210" s="7">
        <v>12993572.657885784</v>
      </c>
      <c r="E210" s="7">
        <v>2341458.6681381855</v>
      </c>
      <c r="F210" s="53">
        <v>4156</v>
      </c>
      <c r="H210" s="37">
        <f t="shared" si="45"/>
        <v>12997728.657885784</v>
      </c>
      <c r="I210" s="134"/>
      <c r="J210" s="61">
        <v>1610891.2816164482</v>
      </c>
      <c r="K210" s="136"/>
      <c r="L210" s="61">
        <f t="shared" si="57"/>
        <v>14608619.939502232</v>
      </c>
      <c r="N210" s="67">
        <f t="shared" si="58"/>
        <v>494912.61533083022</v>
      </c>
      <c r="O210" s="34">
        <f t="shared" si="46"/>
        <v>3.5066095956463088E-2</v>
      </c>
      <c r="P210" s="61">
        <f t="shared" si="47"/>
        <v>190.57089539115526</v>
      </c>
      <c r="R210" s="50">
        <v>58626.2</v>
      </c>
      <c r="S210" s="51">
        <v>27268</v>
      </c>
      <c r="T210" s="52">
        <f t="shared" si="48"/>
        <v>-31358.199999999997</v>
      </c>
      <c r="V210" s="70">
        <f t="shared" si="59"/>
        <v>14577261.739502233</v>
      </c>
      <c r="W210" s="51"/>
      <c r="X210" s="6">
        <v>620</v>
      </c>
      <c r="Y210" s="6" t="s">
        <v>195</v>
      </c>
      <c r="Z210" s="7">
        <v>2597</v>
      </c>
      <c r="AA210" s="7">
        <v>12980826.512112383</v>
      </c>
      <c r="AB210" s="7">
        <v>2329558.6567602241</v>
      </c>
      <c r="AC210" s="53">
        <v>4156</v>
      </c>
      <c r="AE210" s="37">
        <v>12984982.512112383</v>
      </c>
      <c r="AF210" s="134"/>
      <c r="AG210" s="136">
        <v>1610891.2816164482</v>
      </c>
      <c r="AI210" s="67">
        <v>482166.46955742873</v>
      </c>
      <c r="AJ210" s="34">
        <v>3.4162991939875452E-2</v>
      </c>
      <c r="AK210" s="61">
        <v>185.66286852423133</v>
      </c>
      <c r="AM210" s="6">
        <v>620</v>
      </c>
      <c r="AN210" s="6" t="s">
        <v>195</v>
      </c>
      <c r="AO210" s="7">
        <v>2597</v>
      </c>
      <c r="AP210" s="7">
        <v>14530817.71073173</v>
      </c>
      <c r="AQ210" s="7">
        <v>2356194.7995688426</v>
      </c>
      <c r="AR210" s="53">
        <v>4156</v>
      </c>
      <c r="AT210" s="37">
        <f t="shared" si="49"/>
        <v>14534973.71073173</v>
      </c>
      <c r="AV210" s="67">
        <f t="shared" si="50"/>
        <v>421266.3865603283</v>
      </c>
      <c r="AW210" s="34">
        <f t="shared" si="51"/>
        <v>2.9848031908587161E-2</v>
      </c>
      <c r="AX210" s="61">
        <f t="shared" si="52"/>
        <v>162.21270179450454</v>
      </c>
      <c r="AZ210" s="50">
        <v>19800.510000000002</v>
      </c>
      <c r="BA210" s="51">
        <v>30360.782000000003</v>
      </c>
      <c r="BB210" s="52">
        <f t="shared" si="53"/>
        <v>10560.272000000001</v>
      </c>
      <c r="BD210" s="70">
        <f t="shared" si="54"/>
        <v>14545533.98273173</v>
      </c>
      <c r="BE210" s="51"/>
      <c r="BF210" s="127">
        <v>18</v>
      </c>
      <c r="BG210" s="51"/>
      <c r="BH210" s="106" t="s">
        <v>195</v>
      </c>
      <c r="BI210" s="88">
        <v>2669</v>
      </c>
      <c r="BJ210" s="88">
        <v>14109551.324171402</v>
      </c>
      <c r="BK210" s="88">
        <v>2354090.7161937612</v>
      </c>
      <c r="BL210" s="88">
        <v>4156</v>
      </c>
      <c r="BN210" s="97">
        <f t="shared" si="55"/>
        <v>14113707.324171402</v>
      </c>
      <c r="BP210" s="88">
        <v>10560.272000000001</v>
      </c>
      <c r="BR210" s="97">
        <f t="shared" si="56"/>
        <v>14124267.596171401</v>
      </c>
      <c r="BT210" s="110">
        <v>620</v>
      </c>
      <c r="BU210" s="53"/>
    </row>
    <row r="211" spans="1:73" x14ac:dyDescent="0.2">
      <c r="A211" s="6">
        <v>623</v>
      </c>
      <c r="B211" s="6" t="s">
        <v>196</v>
      </c>
      <c r="C211" s="7">
        <v>2197</v>
      </c>
      <c r="D211" s="7">
        <v>7465534.5809901804</v>
      </c>
      <c r="E211" s="7">
        <v>836436.34655212844</v>
      </c>
      <c r="F211" s="53">
        <v>-290728</v>
      </c>
      <c r="H211" s="37">
        <f t="shared" si="45"/>
        <v>7174806.5809901804</v>
      </c>
      <c r="I211" s="134"/>
      <c r="J211" s="61">
        <v>1365047.526773853</v>
      </c>
      <c r="K211" s="136"/>
      <c r="L211" s="61">
        <f t="shared" si="57"/>
        <v>8539854.1077640336</v>
      </c>
      <c r="N211" s="67">
        <f t="shared" si="58"/>
        <v>518246.75987676345</v>
      </c>
      <c r="O211" s="34">
        <f t="shared" si="46"/>
        <v>6.4606348503614949E-2</v>
      </c>
      <c r="P211" s="61">
        <f t="shared" si="47"/>
        <v>235.88837500080265</v>
      </c>
      <c r="R211" s="50">
        <v>114525.6</v>
      </c>
      <c r="S211" s="51">
        <v>10907.2</v>
      </c>
      <c r="T211" s="52">
        <f t="shared" si="48"/>
        <v>-103618.40000000001</v>
      </c>
      <c r="V211" s="70">
        <f t="shared" si="59"/>
        <v>8436235.7077640332</v>
      </c>
      <c r="W211" s="51"/>
      <c r="X211" s="6">
        <v>623</v>
      </c>
      <c r="Y211" s="6" t="s">
        <v>196</v>
      </c>
      <c r="Z211" s="7">
        <v>2197</v>
      </c>
      <c r="AA211" s="7">
        <v>7461069.5231952537</v>
      </c>
      <c r="AB211" s="7">
        <v>832660.45035429602</v>
      </c>
      <c r="AC211" s="53">
        <v>-290728</v>
      </c>
      <c r="AE211" s="37">
        <v>7170341.5231952537</v>
      </c>
      <c r="AF211" s="134"/>
      <c r="AG211" s="136">
        <v>1365047.526773853</v>
      </c>
      <c r="AI211" s="67">
        <v>513781.70208183676</v>
      </c>
      <c r="AJ211" s="34">
        <v>6.4049719688306181E-2</v>
      </c>
      <c r="AK211" s="61">
        <v>233.85603189887883</v>
      </c>
      <c r="AM211" s="6">
        <v>623</v>
      </c>
      <c r="AN211" s="6" t="s">
        <v>196</v>
      </c>
      <c r="AO211" s="7">
        <v>2197</v>
      </c>
      <c r="AP211" s="7">
        <v>8739979.3088721111</v>
      </c>
      <c r="AQ211" s="7">
        <v>816524.89637374913</v>
      </c>
      <c r="AR211" s="53">
        <v>-290728</v>
      </c>
      <c r="AT211" s="37">
        <f t="shared" si="49"/>
        <v>8449251.3088721111</v>
      </c>
      <c r="AV211" s="67">
        <f t="shared" si="50"/>
        <v>427643.96098484099</v>
      </c>
      <c r="AW211" s="34">
        <f t="shared" si="51"/>
        <v>5.3311505093486505E-2</v>
      </c>
      <c r="AX211" s="61">
        <f t="shared" si="52"/>
        <v>194.64904915104279</v>
      </c>
      <c r="AZ211" s="50">
        <v>124083.196</v>
      </c>
      <c r="BA211" s="51">
        <v>10560.272000000001</v>
      </c>
      <c r="BB211" s="52">
        <f t="shared" si="53"/>
        <v>-113522.924</v>
      </c>
      <c r="BD211" s="70">
        <f t="shared" si="54"/>
        <v>8335728.3848721115</v>
      </c>
      <c r="BE211" s="51"/>
      <c r="BF211" s="127">
        <v>10</v>
      </c>
      <c r="BG211" s="51"/>
      <c r="BH211" s="106" t="s">
        <v>196</v>
      </c>
      <c r="BI211" s="88">
        <v>2208</v>
      </c>
      <c r="BJ211" s="88">
        <v>8312335.3478872702</v>
      </c>
      <c r="BK211" s="88">
        <v>963421.88169594493</v>
      </c>
      <c r="BL211" s="88">
        <v>-290728</v>
      </c>
      <c r="BN211" s="97">
        <f t="shared" si="55"/>
        <v>8021607.3478872702</v>
      </c>
      <c r="BP211" s="88">
        <v>-113522.924</v>
      </c>
      <c r="BR211" s="97">
        <f t="shared" si="56"/>
        <v>7908084.4238872705</v>
      </c>
      <c r="BT211" s="110">
        <v>623</v>
      </c>
      <c r="BU211" s="53"/>
    </row>
    <row r="212" spans="1:73" x14ac:dyDescent="0.2">
      <c r="A212" s="6">
        <v>624</v>
      </c>
      <c r="B212" s="6" t="s">
        <v>197</v>
      </c>
      <c r="C212" s="7">
        <v>5187</v>
      </c>
      <c r="D212" s="7">
        <v>8534967.2744793389</v>
      </c>
      <c r="E212" s="7">
        <v>1242995.5707009011</v>
      </c>
      <c r="F212" s="53">
        <v>-801739</v>
      </c>
      <c r="H212" s="37">
        <f t="shared" si="45"/>
        <v>7733228.2744793389</v>
      </c>
      <c r="I212" s="134"/>
      <c r="J212" s="61">
        <v>1949961.0265887389</v>
      </c>
      <c r="K212" s="136"/>
      <c r="L212" s="61">
        <f t="shared" si="57"/>
        <v>9683189.3010680787</v>
      </c>
      <c r="N212" s="67">
        <f t="shared" si="58"/>
        <v>1100658.4402156863</v>
      </c>
      <c r="O212" s="34">
        <f t="shared" si="46"/>
        <v>0.12824404107139697</v>
      </c>
      <c r="P212" s="61">
        <f t="shared" si="47"/>
        <v>212.19557359083984</v>
      </c>
      <c r="R212" s="50">
        <v>322880.38800000004</v>
      </c>
      <c r="S212" s="51">
        <v>94142.76999999999</v>
      </c>
      <c r="T212" s="52">
        <f t="shared" si="48"/>
        <v>-228737.61800000005</v>
      </c>
      <c r="V212" s="70">
        <f t="shared" si="59"/>
        <v>9454451.683068078</v>
      </c>
      <c r="W212" s="51"/>
      <c r="X212" s="6">
        <v>624</v>
      </c>
      <c r="Y212" s="6" t="s">
        <v>197</v>
      </c>
      <c r="Z212" s="7">
        <v>5187</v>
      </c>
      <c r="AA212" s="7">
        <v>8541531.5222179592</v>
      </c>
      <c r="AB212" s="7">
        <v>1251169.3717979295</v>
      </c>
      <c r="AC212" s="53">
        <v>-801739</v>
      </c>
      <c r="AE212" s="37">
        <v>7739792.5222179592</v>
      </c>
      <c r="AF212" s="134"/>
      <c r="AG212" s="136">
        <v>1949961.0265887389</v>
      </c>
      <c r="AI212" s="67">
        <v>1107222.6879543047</v>
      </c>
      <c r="AJ212" s="34">
        <v>0.12900887930443614</v>
      </c>
      <c r="AK212" s="61">
        <v>213.46109272301999</v>
      </c>
      <c r="AM212" s="6">
        <v>624</v>
      </c>
      <c r="AN212" s="6" t="s">
        <v>197</v>
      </c>
      <c r="AO212" s="7">
        <v>5187</v>
      </c>
      <c r="AP212" s="7">
        <v>10216431.494084682</v>
      </c>
      <c r="AQ212" s="7">
        <v>1106944.4668761729</v>
      </c>
      <c r="AR212" s="53">
        <v>-801739</v>
      </c>
      <c r="AT212" s="37">
        <f t="shared" si="49"/>
        <v>9414692.4940846823</v>
      </c>
      <c r="AV212" s="67">
        <f t="shared" si="50"/>
        <v>832161.63323228993</v>
      </c>
      <c r="AW212" s="34">
        <f t="shared" si="51"/>
        <v>9.6959934863507388E-2</v>
      </c>
      <c r="AX212" s="61">
        <f t="shared" si="52"/>
        <v>160.43216372320992</v>
      </c>
      <c r="AZ212" s="50">
        <v>135092.27956</v>
      </c>
      <c r="BA212" s="51">
        <v>120255.0974</v>
      </c>
      <c r="BB212" s="52">
        <f t="shared" si="53"/>
        <v>-14837.182159999997</v>
      </c>
      <c r="BD212" s="70">
        <f t="shared" si="54"/>
        <v>9399855.3119246829</v>
      </c>
      <c r="BE212" s="51"/>
      <c r="BF212" s="127">
        <v>8</v>
      </c>
      <c r="BG212" s="51"/>
      <c r="BH212" s="106" t="s">
        <v>197</v>
      </c>
      <c r="BI212" s="88">
        <v>5264</v>
      </c>
      <c r="BJ212" s="88">
        <v>9384269.8608523924</v>
      </c>
      <c r="BK212" s="88">
        <v>1245223.5275272741</v>
      </c>
      <c r="BL212" s="88">
        <v>-801739</v>
      </c>
      <c r="BN212" s="97">
        <f t="shared" si="55"/>
        <v>8582530.8608523924</v>
      </c>
      <c r="BP212" s="88">
        <v>-14837.182159999997</v>
      </c>
      <c r="BR212" s="97">
        <f t="shared" si="56"/>
        <v>8567693.678692393</v>
      </c>
      <c r="BT212" s="110">
        <v>624</v>
      </c>
      <c r="BU212" s="53"/>
    </row>
    <row r="213" spans="1:73" x14ac:dyDescent="0.2">
      <c r="A213" s="6">
        <v>625</v>
      </c>
      <c r="B213" s="6" t="s">
        <v>198</v>
      </c>
      <c r="C213" s="7">
        <v>3146</v>
      </c>
      <c r="D213" s="7">
        <v>8901139.9193316996</v>
      </c>
      <c r="E213" s="7">
        <v>2165061.8991658869</v>
      </c>
      <c r="F213" s="53">
        <v>195751</v>
      </c>
      <c r="H213" s="37">
        <f t="shared" si="45"/>
        <v>9096890.9193316996</v>
      </c>
      <c r="I213" s="134"/>
      <c r="J213" s="61">
        <v>1506411.2302154724</v>
      </c>
      <c r="K213" s="136"/>
      <c r="L213" s="61">
        <f t="shared" si="57"/>
        <v>10603302.149547173</v>
      </c>
      <c r="N213" s="67">
        <f t="shared" si="58"/>
        <v>666680.43145467527</v>
      </c>
      <c r="O213" s="34">
        <f t="shared" si="46"/>
        <v>6.7093268755596333E-2</v>
      </c>
      <c r="P213" s="61">
        <f t="shared" si="47"/>
        <v>211.91367814833924</v>
      </c>
      <c r="R213" s="50">
        <v>43765.14</v>
      </c>
      <c r="S213" s="51">
        <v>167698.20000000001</v>
      </c>
      <c r="T213" s="52">
        <f t="shared" si="48"/>
        <v>123933.06000000001</v>
      </c>
      <c r="V213" s="70">
        <f t="shared" si="59"/>
        <v>10727235.209547173</v>
      </c>
      <c r="W213" s="51"/>
      <c r="X213" s="6">
        <v>625</v>
      </c>
      <c r="Y213" s="6" t="s">
        <v>198</v>
      </c>
      <c r="Z213" s="7">
        <v>3146</v>
      </c>
      <c r="AA213" s="7">
        <v>8895626.5903762579</v>
      </c>
      <c r="AB213" s="7">
        <v>2160529.9334883019</v>
      </c>
      <c r="AC213" s="53">
        <v>195751</v>
      </c>
      <c r="AE213" s="37">
        <v>9091377.5903762579</v>
      </c>
      <c r="AF213" s="134"/>
      <c r="AG213" s="136">
        <v>1506411.2302154724</v>
      </c>
      <c r="AI213" s="67">
        <v>661167.10249923356</v>
      </c>
      <c r="AJ213" s="34">
        <v>6.6538419319655429E-2</v>
      </c>
      <c r="AK213" s="61">
        <v>210.16118960560507</v>
      </c>
      <c r="AM213" s="6">
        <v>625</v>
      </c>
      <c r="AN213" s="6" t="s">
        <v>198</v>
      </c>
      <c r="AO213" s="7">
        <v>3146</v>
      </c>
      <c r="AP213" s="7">
        <v>10279617.589833992</v>
      </c>
      <c r="AQ213" s="7">
        <v>2108127.251541038</v>
      </c>
      <c r="AR213" s="53">
        <v>195751</v>
      </c>
      <c r="AT213" s="37">
        <f t="shared" si="49"/>
        <v>10475368.589833992</v>
      </c>
      <c r="AV213" s="67">
        <f t="shared" si="50"/>
        <v>538746.87174149416</v>
      </c>
      <c r="AW213" s="34">
        <f t="shared" si="51"/>
        <v>5.4218313530095388E-2</v>
      </c>
      <c r="AX213" s="61">
        <f t="shared" si="52"/>
        <v>171.24821097949592</v>
      </c>
      <c r="AZ213" s="50">
        <v>44947.157700000003</v>
      </c>
      <c r="BA213" s="51">
        <v>149229.8437</v>
      </c>
      <c r="BB213" s="52">
        <f t="shared" si="53"/>
        <v>104282.68599999999</v>
      </c>
      <c r="BD213" s="70">
        <f t="shared" si="54"/>
        <v>10579651.275833992</v>
      </c>
      <c r="BE213" s="51"/>
      <c r="BF213" s="127">
        <v>17</v>
      </c>
      <c r="BG213" s="51"/>
      <c r="BH213" s="106" t="s">
        <v>198</v>
      </c>
      <c r="BI213" s="88">
        <v>3189</v>
      </c>
      <c r="BJ213" s="88">
        <v>9740870.7180924974</v>
      </c>
      <c r="BK213" s="88">
        <v>2008319.0633423871</v>
      </c>
      <c r="BL213" s="88">
        <v>195751</v>
      </c>
      <c r="BN213" s="97">
        <f t="shared" si="55"/>
        <v>9936621.7180924974</v>
      </c>
      <c r="BP213" s="88">
        <v>104282.68599999999</v>
      </c>
      <c r="BR213" s="97">
        <f t="shared" si="56"/>
        <v>10040904.404092498</v>
      </c>
      <c r="BT213" s="110">
        <v>625</v>
      </c>
      <c r="BU213" s="53"/>
    </row>
    <row r="214" spans="1:73" x14ac:dyDescent="0.2">
      <c r="A214" s="6">
        <v>626</v>
      </c>
      <c r="B214" s="6" t="s">
        <v>199</v>
      </c>
      <c r="C214" s="7">
        <v>5248</v>
      </c>
      <c r="D214" s="7">
        <v>16293426.945475023</v>
      </c>
      <c r="E214" s="7">
        <v>1271087.0609168953</v>
      </c>
      <c r="F214" s="53">
        <v>-300233</v>
      </c>
      <c r="H214" s="37">
        <f t="shared" si="45"/>
        <v>15993193.945475023</v>
      </c>
      <c r="I214" s="134"/>
      <c r="J214" s="61">
        <v>2744836.835501093</v>
      </c>
      <c r="K214" s="136"/>
      <c r="L214" s="61">
        <f t="shared" si="57"/>
        <v>18738030.780976117</v>
      </c>
      <c r="N214" s="67">
        <f t="shared" si="58"/>
        <v>2325682.7783035059</v>
      </c>
      <c r="O214" s="34">
        <f t="shared" si="46"/>
        <v>0.14170323331706031</v>
      </c>
      <c r="P214" s="61">
        <f t="shared" si="47"/>
        <v>443.15601720722293</v>
      </c>
      <c r="R214" s="50">
        <v>100959.77</v>
      </c>
      <c r="S214" s="51">
        <v>34085</v>
      </c>
      <c r="T214" s="52">
        <f t="shared" si="48"/>
        <v>-66874.77</v>
      </c>
      <c r="V214" s="70">
        <f t="shared" si="59"/>
        <v>18671156.010976117</v>
      </c>
      <c r="W214" s="51"/>
      <c r="X214" s="6">
        <v>626</v>
      </c>
      <c r="Y214" s="6" t="s">
        <v>199</v>
      </c>
      <c r="Z214" s="7">
        <v>5248</v>
      </c>
      <c r="AA214" s="7">
        <v>16247584.095297422</v>
      </c>
      <c r="AB214" s="7">
        <v>1226896.2611243371</v>
      </c>
      <c r="AC214" s="53">
        <v>-300233</v>
      </c>
      <c r="AE214" s="37">
        <v>15947351.095297422</v>
      </c>
      <c r="AF214" s="134"/>
      <c r="AG214" s="136">
        <v>2744836.835501093</v>
      </c>
      <c r="AI214" s="67">
        <v>2279839.9281259049</v>
      </c>
      <c r="AJ214" s="34">
        <v>0.13891004064468121</v>
      </c>
      <c r="AK214" s="61">
        <v>434.42071801179588</v>
      </c>
      <c r="AM214" s="6">
        <v>626</v>
      </c>
      <c r="AN214" s="6" t="s">
        <v>199</v>
      </c>
      <c r="AO214" s="7">
        <v>5248</v>
      </c>
      <c r="AP214" s="7">
        <v>18889542.071012363</v>
      </c>
      <c r="AQ214" s="7">
        <v>1268327.1772718783</v>
      </c>
      <c r="AR214" s="53">
        <v>-300233</v>
      </c>
      <c r="AT214" s="37">
        <f t="shared" si="49"/>
        <v>18589309.071012363</v>
      </c>
      <c r="AV214" s="67">
        <f t="shared" si="50"/>
        <v>2176961.068339752</v>
      </c>
      <c r="AW214" s="34">
        <f t="shared" si="51"/>
        <v>0.13264165907189224</v>
      </c>
      <c r="AX214" s="61">
        <f t="shared" si="52"/>
        <v>414.81727674156861</v>
      </c>
      <c r="AZ214" s="50">
        <v>110948.85769999999</v>
      </c>
      <c r="BA214" s="51">
        <v>33000.85</v>
      </c>
      <c r="BB214" s="52">
        <f t="shared" si="53"/>
        <v>-77948.007699999987</v>
      </c>
      <c r="BD214" s="70">
        <f t="shared" si="54"/>
        <v>18511361.063312363</v>
      </c>
      <c r="BE214" s="51"/>
      <c r="BF214" s="127">
        <v>17</v>
      </c>
      <c r="BG214" s="51"/>
      <c r="BH214" s="106" t="s">
        <v>199</v>
      </c>
      <c r="BI214" s="88">
        <v>5337</v>
      </c>
      <c r="BJ214" s="88">
        <v>16712581.002672611</v>
      </c>
      <c r="BK214" s="88">
        <v>507255.55959016777</v>
      </c>
      <c r="BL214" s="88">
        <v>-300233</v>
      </c>
      <c r="BN214" s="97">
        <f t="shared" si="55"/>
        <v>16412348.002672611</v>
      </c>
      <c r="BP214" s="88">
        <v>-77948.007699999987</v>
      </c>
      <c r="BR214" s="97">
        <f t="shared" si="56"/>
        <v>16334399.994972611</v>
      </c>
      <c r="BT214" s="110">
        <v>626</v>
      </c>
      <c r="BU214" s="53"/>
    </row>
    <row r="215" spans="1:73" x14ac:dyDescent="0.2">
      <c r="A215" s="6">
        <v>630</v>
      </c>
      <c r="B215" s="6" t="s">
        <v>200</v>
      </c>
      <c r="C215" s="7">
        <v>1557</v>
      </c>
      <c r="D215" s="7">
        <v>5416486.301443195</v>
      </c>
      <c r="E215" s="7">
        <v>1318469.3020648542</v>
      </c>
      <c r="F215" s="53">
        <v>-149316</v>
      </c>
      <c r="H215" s="37">
        <f t="shared" si="45"/>
        <v>5267170.301443195</v>
      </c>
      <c r="I215" s="134"/>
      <c r="J215" s="61">
        <v>803788.5105195106</v>
      </c>
      <c r="K215" s="136"/>
      <c r="L215" s="61">
        <f t="shared" si="57"/>
        <v>6070958.8119627051</v>
      </c>
      <c r="N215" s="67">
        <f t="shared" si="58"/>
        <v>597766.0637833029</v>
      </c>
      <c r="O215" s="34">
        <f t="shared" si="46"/>
        <v>0.10921706785900118</v>
      </c>
      <c r="P215" s="61">
        <f t="shared" si="47"/>
        <v>383.92168515305258</v>
      </c>
      <c r="R215" s="50">
        <v>35448.400000000001</v>
      </c>
      <c r="S215" s="51">
        <v>184263.51</v>
      </c>
      <c r="T215" s="52">
        <f t="shared" si="48"/>
        <v>148815.11000000002</v>
      </c>
      <c r="V215" s="70">
        <f t="shared" si="59"/>
        <v>6219773.9219627054</v>
      </c>
      <c r="W215" s="51"/>
      <c r="X215" s="6">
        <v>630</v>
      </c>
      <c r="Y215" s="6" t="s">
        <v>200</v>
      </c>
      <c r="Z215" s="7">
        <v>1557</v>
      </c>
      <c r="AA215" s="7">
        <v>5406494.7795898234</v>
      </c>
      <c r="AB215" s="7">
        <v>1308976.1417257332</v>
      </c>
      <c r="AC215" s="53">
        <v>-149316</v>
      </c>
      <c r="AE215" s="37">
        <v>5257178.7795898234</v>
      </c>
      <c r="AF215" s="134"/>
      <c r="AG215" s="136">
        <v>803788.5105195106</v>
      </c>
      <c r="AI215" s="67">
        <v>587774.54192993231</v>
      </c>
      <c r="AJ215" s="34">
        <v>0.10739152976577503</v>
      </c>
      <c r="AK215" s="61">
        <v>377.50452275525515</v>
      </c>
      <c r="AM215" s="6">
        <v>630</v>
      </c>
      <c r="AN215" s="6" t="s">
        <v>200</v>
      </c>
      <c r="AO215" s="7">
        <v>1557</v>
      </c>
      <c r="AP215" s="7">
        <v>6193142.641347927</v>
      </c>
      <c r="AQ215" s="7">
        <v>1329783.9289666836</v>
      </c>
      <c r="AR215" s="53">
        <v>-149316</v>
      </c>
      <c r="AT215" s="37">
        <f t="shared" si="49"/>
        <v>6043826.641347927</v>
      </c>
      <c r="AV215" s="67">
        <f t="shared" si="50"/>
        <v>570633.89316852484</v>
      </c>
      <c r="AW215" s="34">
        <f t="shared" si="51"/>
        <v>0.10425978390005358</v>
      </c>
      <c r="AX215" s="61">
        <f t="shared" si="52"/>
        <v>366.49575669140967</v>
      </c>
      <c r="AZ215" s="50">
        <v>10560.272000000001</v>
      </c>
      <c r="BA215" s="51">
        <v>149229.84370000003</v>
      </c>
      <c r="BB215" s="52">
        <f t="shared" si="53"/>
        <v>138669.57170000003</v>
      </c>
      <c r="BD215" s="70">
        <f t="shared" si="54"/>
        <v>6182496.2130479272</v>
      </c>
      <c r="BE215" s="51"/>
      <c r="BF215" s="127">
        <v>17</v>
      </c>
      <c r="BG215" s="51"/>
      <c r="BH215" s="106" t="s">
        <v>200</v>
      </c>
      <c r="BI215" s="88">
        <v>1579</v>
      </c>
      <c r="BJ215" s="88">
        <v>5622508.7481794022</v>
      </c>
      <c r="BK215" s="88">
        <v>1307405.8296362292</v>
      </c>
      <c r="BL215" s="88">
        <v>-149316</v>
      </c>
      <c r="BN215" s="97">
        <f t="shared" si="55"/>
        <v>5473192.7481794022</v>
      </c>
      <c r="BP215" s="88">
        <v>138669.57170000003</v>
      </c>
      <c r="BR215" s="97">
        <f t="shared" si="56"/>
        <v>5611862.3198794024</v>
      </c>
      <c r="BT215" s="110">
        <v>630</v>
      </c>
      <c r="BU215" s="53"/>
    </row>
    <row r="216" spans="1:73" x14ac:dyDescent="0.2">
      <c r="A216" s="6">
        <v>631</v>
      </c>
      <c r="B216" s="6" t="s">
        <v>201</v>
      </c>
      <c r="C216" s="7">
        <v>2028</v>
      </c>
      <c r="D216" s="7">
        <v>3069503.6255496936</v>
      </c>
      <c r="E216" s="7">
        <v>781189.51140214561</v>
      </c>
      <c r="F216" s="53">
        <v>-434838</v>
      </c>
      <c r="H216" s="37">
        <f t="shared" si="45"/>
        <v>2634665.6255496936</v>
      </c>
      <c r="I216" s="134"/>
      <c r="J216" s="61">
        <v>937607.55207323807</v>
      </c>
      <c r="K216" s="136"/>
      <c r="L216" s="61">
        <f t="shared" si="57"/>
        <v>3572273.1776229315</v>
      </c>
      <c r="N216" s="67">
        <f t="shared" si="58"/>
        <v>220728.91831324063</v>
      </c>
      <c r="O216" s="34">
        <f t="shared" si="46"/>
        <v>6.5858870190991778E-2</v>
      </c>
      <c r="P216" s="61">
        <f t="shared" si="47"/>
        <v>108.84068950357033</v>
      </c>
      <c r="R216" s="50">
        <v>663140.03580000007</v>
      </c>
      <c r="S216" s="51">
        <v>13634</v>
      </c>
      <c r="T216" s="52">
        <f t="shared" si="48"/>
        <v>-649506.03580000007</v>
      </c>
      <c r="V216" s="70">
        <f t="shared" si="59"/>
        <v>2922767.1418229314</v>
      </c>
      <c r="W216" s="51"/>
      <c r="X216" s="6">
        <v>631</v>
      </c>
      <c r="Y216" s="6" t="s">
        <v>201</v>
      </c>
      <c r="Z216" s="7">
        <v>2028</v>
      </c>
      <c r="AA216" s="7">
        <v>3070048.8589662886</v>
      </c>
      <c r="AB216" s="7">
        <v>782364.85808839789</v>
      </c>
      <c r="AC216" s="53">
        <v>-434838</v>
      </c>
      <c r="AE216" s="37">
        <v>2635210.8589662886</v>
      </c>
      <c r="AF216" s="134"/>
      <c r="AG216" s="136">
        <v>937607.55207323807</v>
      </c>
      <c r="AI216" s="67">
        <v>221274.15172983566</v>
      </c>
      <c r="AJ216" s="34">
        <v>6.6021551443098334E-2</v>
      </c>
      <c r="AK216" s="61">
        <v>109.1095422730945</v>
      </c>
      <c r="AM216" s="6">
        <v>631</v>
      </c>
      <c r="AN216" s="6" t="s">
        <v>201</v>
      </c>
      <c r="AO216" s="7">
        <v>2028</v>
      </c>
      <c r="AP216" s="7">
        <v>3938911.9535053689</v>
      </c>
      <c r="AQ216" s="7">
        <v>762752.9705523235</v>
      </c>
      <c r="AR216" s="53">
        <v>-434838</v>
      </c>
      <c r="AT216" s="37">
        <f t="shared" si="49"/>
        <v>3504073.9535053689</v>
      </c>
      <c r="AV216" s="67">
        <f t="shared" si="50"/>
        <v>152529.69419567799</v>
      </c>
      <c r="AW216" s="34">
        <f t="shared" si="51"/>
        <v>4.5510272994901207E-2</v>
      </c>
      <c r="AX216" s="61">
        <f t="shared" si="52"/>
        <v>75.211880767099601</v>
      </c>
      <c r="AZ216" s="50">
        <v>782146.5456800001</v>
      </c>
      <c r="BA216" s="51">
        <v>17226.4437</v>
      </c>
      <c r="BB216" s="52">
        <f t="shared" si="53"/>
        <v>-764920.10198000015</v>
      </c>
      <c r="BD216" s="70">
        <f t="shared" si="54"/>
        <v>2739153.8515253686</v>
      </c>
      <c r="BE216" s="51"/>
      <c r="BF216" s="127">
        <v>2</v>
      </c>
      <c r="BG216" s="51"/>
      <c r="BH216" s="106" t="s">
        <v>201</v>
      </c>
      <c r="BI216" s="88">
        <v>2077</v>
      </c>
      <c r="BJ216" s="88">
        <v>3786382.2593096909</v>
      </c>
      <c r="BK216" s="88">
        <v>758062.08602049912</v>
      </c>
      <c r="BL216" s="88">
        <v>-434838</v>
      </c>
      <c r="BN216" s="97">
        <f t="shared" si="55"/>
        <v>3351544.2593096909</v>
      </c>
      <c r="BP216" s="88">
        <v>-764920.10198000015</v>
      </c>
      <c r="BR216" s="97">
        <f t="shared" si="56"/>
        <v>2586624.1573296906</v>
      </c>
      <c r="BT216" s="110">
        <v>631</v>
      </c>
      <c r="BU216" s="53"/>
    </row>
    <row r="217" spans="1:73" x14ac:dyDescent="0.2">
      <c r="A217" s="6">
        <v>635</v>
      </c>
      <c r="B217" s="6" t="s">
        <v>202</v>
      </c>
      <c r="C217" s="7">
        <v>6499</v>
      </c>
      <c r="D217" s="7">
        <v>14658055.151061859</v>
      </c>
      <c r="E217" s="7">
        <v>4327641.7521064011</v>
      </c>
      <c r="F217" s="53">
        <v>-716307</v>
      </c>
      <c r="H217" s="37">
        <f t="shared" si="45"/>
        <v>13941748.151061859</v>
      </c>
      <c r="I217" s="134"/>
      <c r="J217" s="61">
        <v>3404751.9710930143</v>
      </c>
      <c r="K217" s="136"/>
      <c r="L217" s="61">
        <f t="shared" si="57"/>
        <v>17346500.122154873</v>
      </c>
      <c r="N217" s="67">
        <f t="shared" si="58"/>
        <v>1357044.7990231775</v>
      </c>
      <c r="O217" s="34">
        <f t="shared" si="46"/>
        <v>8.4871233672354177E-2</v>
      </c>
      <c r="P217" s="61">
        <f t="shared" si="47"/>
        <v>208.80824727237689</v>
      </c>
      <c r="R217" s="50">
        <v>731055.08000000007</v>
      </c>
      <c r="S217" s="51">
        <v>134976.6</v>
      </c>
      <c r="T217" s="52">
        <f t="shared" si="48"/>
        <v>-596078.4800000001</v>
      </c>
      <c r="V217" s="70">
        <f t="shared" si="59"/>
        <v>16750421.642154872</v>
      </c>
      <c r="W217" s="51"/>
      <c r="X217" s="6">
        <v>635</v>
      </c>
      <c r="Y217" s="6" t="s">
        <v>202</v>
      </c>
      <c r="Z217" s="7">
        <v>6499</v>
      </c>
      <c r="AA217" s="7">
        <v>14688256.685383819</v>
      </c>
      <c r="AB217" s="7">
        <v>4359866.7887516459</v>
      </c>
      <c r="AC217" s="53">
        <v>-716307</v>
      </c>
      <c r="AE217" s="37">
        <v>13971949.685383819</v>
      </c>
      <c r="AF217" s="134"/>
      <c r="AG217" s="136">
        <v>3404751.9710930143</v>
      </c>
      <c r="AI217" s="67">
        <v>1387246.3333451375</v>
      </c>
      <c r="AJ217" s="34">
        <v>8.6760074393417888E-2</v>
      </c>
      <c r="AK217" s="61">
        <v>213.45535210726842</v>
      </c>
      <c r="AM217" s="6">
        <v>635</v>
      </c>
      <c r="AN217" s="6" t="s">
        <v>202</v>
      </c>
      <c r="AO217" s="7">
        <v>6499</v>
      </c>
      <c r="AP217" s="7">
        <v>17972604.500645146</v>
      </c>
      <c r="AQ217" s="7">
        <v>4413235.3658893052</v>
      </c>
      <c r="AR217" s="53">
        <v>-716307</v>
      </c>
      <c r="AT217" s="37">
        <f t="shared" si="49"/>
        <v>17256297.500645146</v>
      </c>
      <c r="AV217" s="67">
        <f t="shared" si="50"/>
        <v>1266842.1775134504</v>
      </c>
      <c r="AW217" s="34">
        <f t="shared" si="51"/>
        <v>7.9229851918766081E-2</v>
      </c>
      <c r="AX217" s="61">
        <f t="shared" si="52"/>
        <v>194.92878558446691</v>
      </c>
      <c r="AZ217" s="50">
        <v>811394.53901799989</v>
      </c>
      <c r="BA217" s="51">
        <v>166390.28570000001</v>
      </c>
      <c r="BB217" s="52">
        <f t="shared" si="53"/>
        <v>-645004.25331799989</v>
      </c>
      <c r="BD217" s="70">
        <f t="shared" si="54"/>
        <v>16611293.247327145</v>
      </c>
      <c r="BE217" s="51"/>
      <c r="BF217" s="127">
        <v>6</v>
      </c>
      <c r="BG217" s="51"/>
      <c r="BH217" s="106" t="s">
        <v>202</v>
      </c>
      <c r="BI217" s="88">
        <v>6567</v>
      </c>
      <c r="BJ217" s="88">
        <v>16705762.323131695</v>
      </c>
      <c r="BK217" s="88">
        <v>4243436.1701204628</v>
      </c>
      <c r="BL217" s="88">
        <v>-716307</v>
      </c>
      <c r="BN217" s="97">
        <f t="shared" si="55"/>
        <v>15989455.323131695</v>
      </c>
      <c r="BP217" s="88">
        <v>-645004.25331799989</v>
      </c>
      <c r="BR217" s="97">
        <f t="shared" si="56"/>
        <v>15344451.069813695</v>
      </c>
      <c r="BT217" s="110">
        <v>635</v>
      </c>
      <c r="BU217" s="53"/>
    </row>
    <row r="218" spans="1:73" x14ac:dyDescent="0.2">
      <c r="A218" s="6">
        <v>636</v>
      </c>
      <c r="B218" s="6" t="s">
        <v>203</v>
      </c>
      <c r="C218" s="7">
        <v>8333</v>
      </c>
      <c r="D218" s="7">
        <v>18507291.302226752</v>
      </c>
      <c r="E218" s="7">
        <v>6217751.5328423157</v>
      </c>
      <c r="F218" s="53">
        <v>-374769</v>
      </c>
      <c r="H218" s="37">
        <f t="shared" si="45"/>
        <v>18132522.302226752</v>
      </c>
      <c r="I218" s="134"/>
      <c r="J218" s="61">
        <v>4368412.6368865911</v>
      </c>
      <c r="K218" s="136"/>
      <c r="L218" s="61">
        <f t="shared" si="57"/>
        <v>22500934.939113341</v>
      </c>
      <c r="N218" s="67">
        <f t="shared" si="58"/>
        <v>1710850.443136964</v>
      </c>
      <c r="O218" s="34">
        <f t="shared" si="46"/>
        <v>8.2291654152154822E-2</v>
      </c>
      <c r="P218" s="61">
        <f t="shared" si="47"/>
        <v>205.31026558705915</v>
      </c>
      <c r="R218" s="50">
        <v>175224.16800000001</v>
      </c>
      <c r="S218" s="51">
        <v>136476.34</v>
      </c>
      <c r="T218" s="52">
        <f t="shared" si="48"/>
        <v>-38747.828000000009</v>
      </c>
      <c r="V218" s="70">
        <f t="shared" si="59"/>
        <v>22462187.11111334</v>
      </c>
      <c r="W218" s="51"/>
      <c r="X218" s="6">
        <v>636</v>
      </c>
      <c r="Y218" s="6" t="s">
        <v>203</v>
      </c>
      <c r="Z218" s="7">
        <v>8333</v>
      </c>
      <c r="AA218" s="7">
        <v>18533776.826220244</v>
      </c>
      <c r="AB218" s="7">
        <v>6246831.7625784967</v>
      </c>
      <c r="AC218" s="53">
        <v>-374769</v>
      </c>
      <c r="AE218" s="37">
        <v>18159007.826220244</v>
      </c>
      <c r="AF218" s="134"/>
      <c r="AG218" s="136">
        <v>4368412.6368865911</v>
      </c>
      <c r="AI218" s="67">
        <v>1737335.9671304561</v>
      </c>
      <c r="AJ218" s="34">
        <v>8.3565603952532874E-2</v>
      </c>
      <c r="AK218" s="61">
        <v>208.4886556018788</v>
      </c>
      <c r="AM218" s="6">
        <v>636</v>
      </c>
      <c r="AN218" s="6" t="s">
        <v>203</v>
      </c>
      <c r="AO218" s="7">
        <v>8333</v>
      </c>
      <c r="AP218" s="7">
        <v>22910647.566730142</v>
      </c>
      <c r="AQ218" s="7">
        <v>6488451.9203903684</v>
      </c>
      <c r="AR218" s="53">
        <v>-374769</v>
      </c>
      <c r="AT218" s="37">
        <f t="shared" si="49"/>
        <v>22535878.566730142</v>
      </c>
      <c r="AV218" s="67">
        <f t="shared" si="50"/>
        <v>1745794.0707537644</v>
      </c>
      <c r="AW218" s="34">
        <f t="shared" si="51"/>
        <v>8.3972437490171706E-2</v>
      </c>
      <c r="AX218" s="61">
        <f t="shared" si="52"/>
        <v>209.50366863719722</v>
      </c>
      <c r="AZ218" s="50">
        <v>205080.48224000001</v>
      </c>
      <c r="BA218" s="51">
        <v>155896.0154</v>
      </c>
      <c r="BB218" s="52">
        <f t="shared" si="53"/>
        <v>-49184.466840000008</v>
      </c>
      <c r="BD218" s="70">
        <f t="shared" si="54"/>
        <v>22486694.099890143</v>
      </c>
      <c r="BE218" s="51"/>
      <c r="BF218" s="127">
        <v>2</v>
      </c>
      <c r="BG218" s="51"/>
      <c r="BH218" s="106" t="s">
        <v>203</v>
      </c>
      <c r="BI218" s="88">
        <v>8422</v>
      </c>
      <c r="BJ218" s="88">
        <v>21164853.495976377</v>
      </c>
      <c r="BK218" s="88">
        <v>6049813.3211774779</v>
      </c>
      <c r="BL218" s="88">
        <v>-374769</v>
      </c>
      <c r="BN218" s="97">
        <f t="shared" si="55"/>
        <v>20790084.495976377</v>
      </c>
      <c r="BP218" s="88">
        <v>-49184.466840000008</v>
      </c>
      <c r="BR218" s="97">
        <f t="shared" si="56"/>
        <v>20740900.029136378</v>
      </c>
      <c r="BT218" s="110">
        <v>636</v>
      </c>
      <c r="BU218" s="53"/>
    </row>
    <row r="219" spans="1:73" x14ac:dyDescent="0.2">
      <c r="A219" s="6">
        <v>638</v>
      </c>
      <c r="B219" s="6" t="s">
        <v>204</v>
      </c>
      <c r="C219" s="7">
        <v>50262</v>
      </c>
      <c r="D219" s="7">
        <v>43456639.255910106</v>
      </c>
      <c r="E219" s="7">
        <v>-9192332.3102781549</v>
      </c>
      <c r="F219" s="53">
        <v>-2789752</v>
      </c>
      <c r="H219" s="37">
        <f t="shared" si="45"/>
        <v>40666887.255910106</v>
      </c>
      <c r="I219" s="134"/>
      <c r="J219" s="61">
        <v>19111182.61229755</v>
      </c>
      <c r="K219" s="136"/>
      <c r="L219" s="61">
        <f t="shared" si="57"/>
        <v>59778069.868207656</v>
      </c>
      <c r="N219" s="67">
        <f t="shared" si="58"/>
        <v>7836469.5291415155</v>
      </c>
      <c r="O219" s="34">
        <f t="shared" si="46"/>
        <v>0.15087077560156684</v>
      </c>
      <c r="P219" s="61">
        <f t="shared" si="47"/>
        <v>155.91240955675292</v>
      </c>
      <c r="R219" s="50">
        <v>1137116.5019999999</v>
      </c>
      <c r="S219" s="51">
        <v>809995.94000000006</v>
      </c>
      <c r="T219" s="52">
        <f t="shared" si="48"/>
        <v>-327120.5619999998</v>
      </c>
      <c r="V219" s="70">
        <f t="shared" si="59"/>
        <v>59450949.306207657</v>
      </c>
      <c r="W219" s="51"/>
      <c r="X219" s="6">
        <v>638</v>
      </c>
      <c r="Y219" s="6" t="s">
        <v>204</v>
      </c>
      <c r="Z219" s="7">
        <v>50262</v>
      </c>
      <c r="AA219" s="7">
        <v>43449173.759498015</v>
      </c>
      <c r="AB219" s="7">
        <v>-9184113.8686636873</v>
      </c>
      <c r="AC219" s="53">
        <v>-2789752</v>
      </c>
      <c r="AE219" s="37">
        <v>40659421.759498015</v>
      </c>
      <c r="AF219" s="134"/>
      <c r="AG219" s="136">
        <v>19111182.61229755</v>
      </c>
      <c r="AI219" s="67">
        <v>7829004.0327294245</v>
      </c>
      <c r="AJ219" s="34">
        <v>0.15072704694547312</v>
      </c>
      <c r="AK219" s="61">
        <v>155.76387793421321</v>
      </c>
      <c r="AM219" s="6">
        <v>638</v>
      </c>
      <c r="AN219" s="6" t="s">
        <v>204</v>
      </c>
      <c r="AO219" s="7">
        <v>50262</v>
      </c>
      <c r="AP219" s="7">
        <v>61532580.058244981</v>
      </c>
      <c r="AQ219" s="7">
        <v>-9188594.4681390617</v>
      </c>
      <c r="AR219" s="53">
        <v>-2789752</v>
      </c>
      <c r="AT219" s="37">
        <f t="shared" si="49"/>
        <v>58742828.058244981</v>
      </c>
      <c r="AV219" s="67">
        <f t="shared" si="50"/>
        <v>6801227.7191788405</v>
      </c>
      <c r="AW219" s="34">
        <f t="shared" si="51"/>
        <v>0.13093989547456289</v>
      </c>
      <c r="AX219" s="61">
        <f t="shared" si="52"/>
        <v>135.31550115751145</v>
      </c>
      <c r="AZ219" s="50">
        <v>1148614.3847600003</v>
      </c>
      <c r="BA219" s="51">
        <v>701070.05740000017</v>
      </c>
      <c r="BB219" s="52">
        <f t="shared" si="53"/>
        <v>-447544.32736000011</v>
      </c>
      <c r="BD219" s="70">
        <f t="shared" si="54"/>
        <v>58295283.730884984</v>
      </c>
      <c r="BE219" s="51"/>
      <c r="BF219" s="127">
        <v>1</v>
      </c>
      <c r="BG219" s="51"/>
      <c r="BH219" s="106" t="s">
        <v>204</v>
      </c>
      <c r="BI219" s="88">
        <v>50159</v>
      </c>
      <c r="BJ219" s="88">
        <v>54731352.33906614</v>
      </c>
      <c r="BK219" s="88">
        <v>-6294858.3143770816</v>
      </c>
      <c r="BL219" s="88">
        <v>-2789752</v>
      </c>
      <c r="BN219" s="97">
        <f t="shared" si="55"/>
        <v>51941600.33906614</v>
      </c>
      <c r="BP219" s="88">
        <v>-447544.32736000011</v>
      </c>
      <c r="BR219" s="97">
        <f t="shared" si="56"/>
        <v>51494056.011706144</v>
      </c>
      <c r="BT219" s="110">
        <v>638</v>
      </c>
      <c r="BU219" s="53"/>
    </row>
    <row r="220" spans="1:73" x14ac:dyDescent="0.2">
      <c r="A220" s="6">
        <v>678</v>
      </c>
      <c r="B220" s="6" t="s">
        <v>205</v>
      </c>
      <c r="C220" s="7">
        <v>24811</v>
      </c>
      <c r="D220" s="7">
        <v>56036422.493379936</v>
      </c>
      <c r="E220" s="7">
        <v>11298636.094939403</v>
      </c>
      <c r="F220" s="53">
        <v>-1756053</v>
      </c>
      <c r="H220" s="37">
        <f t="shared" si="45"/>
        <v>54280369.493379936</v>
      </c>
      <c r="I220" s="134"/>
      <c r="J220" s="61">
        <v>9453264.4556533545</v>
      </c>
      <c r="K220" s="136"/>
      <c r="L220" s="61">
        <f t="shared" si="57"/>
        <v>63733633.94903329</v>
      </c>
      <c r="N220" s="67">
        <f t="shared" si="58"/>
        <v>6483150.2876290902</v>
      </c>
      <c r="O220" s="34">
        <f t="shared" si="46"/>
        <v>0.11324184309030999</v>
      </c>
      <c r="P220" s="61">
        <f t="shared" si="47"/>
        <v>261.30145047072227</v>
      </c>
      <c r="R220" s="50">
        <v>473876.93799999997</v>
      </c>
      <c r="S220" s="51">
        <v>290676.88000000006</v>
      </c>
      <c r="T220" s="52">
        <f t="shared" si="48"/>
        <v>-183200.0579999999</v>
      </c>
      <c r="V220" s="70">
        <f t="shared" si="59"/>
        <v>63550433.891033292</v>
      </c>
      <c r="W220" s="51"/>
      <c r="X220" s="6">
        <v>678</v>
      </c>
      <c r="Y220" s="6" t="s">
        <v>205</v>
      </c>
      <c r="Z220" s="7">
        <v>24811</v>
      </c>
      <c r="AA220" s="7">
        <v>56045345.355174594</v>
      </c>
      <c r="AB220" s="7">
        <v>11315324.48756507</v>
      </c>
      <c r="AC220" s="53">
        <v>-1756053</v>
      </c>
      <c r="AE220" s="37">
        <v>54289292.355174594</v>
      </c>
      <c r="AF220" s="134"/>
      <c r="AG220" s="136">
        <v>9453264.4556533545</v>
      </c>
      <c r="AI220" s="67">
        <v>6492073.1494237483</v>
      </c>
      <c r="AJ220" s="34">
        <v>0.11339769962153914</v>
      </c>
      <c r="AK220" s="61">
        <v>261.66108377025301</v>
      </c>
      <c r="AM220" s="6">
        <v>678</v>
      </c>
      <c r="AN220" s="6" t="s">
        <v>205</v>
      </c>
      <c r="AO220" s="7">
        <v>24811</v>
      </c>
      <c r="AP220" s="7">
        <v>64827401.266997963</v>
      </c>
      <c r="AQ220" s="7">
        <v>11127689.657352272</v>
      </c>
      <c r="AR220" s="53">
        <v>-1756053</v>
      </c>
      <c r="AT220" s="37">
        <f t="shared" si="49"/>
        <v>63071348.266997963</v>
      </c>
      <c r="AV220" s="67">
        <f t="shared" si="50"/>
        <v>5820864.6055937633</v>
      </c>
      <c r="AW220" s="34">
        <f t="shared" si="51"/>
        <v>0.10167363196475383</v>
      </c>
      <c r="AX220" s="61">
        <f t="shared" si="52"/>
        <v>234.60822238498099</v>
      </c>
      <c r="AZ220" s="50">
        <v>497481.21357999992</v>
      </c>
      <c r="BA220" s="51">
        <v>347432.94879999995</v>
      </c>
      <c r="BB220" s="52">
        <f t="shared" si="53"/>
        <v>-150048.26477999997</v>
      </c>
      <c r="BD220" s="70">
        <f t="shared" si="54"/>
        <v>62921300.002217963</v>
      </c>
      <c r="BE220" s="51"/>
      <c r="BF220" s="127">
        <v>17</v>
      </c>
      <c r="BG220" s="51"/>
      <c r="BH220" s="106" t="s">
        <v>205</v>
      </c>
      <c r="BI220" s="88">
        <v>25001</v>
      </c>
      <c r="BJ220" s="88">
        <v>59006536.6614042</v>
      </c>
      <c r="BK220" s="88">
        <v>10125088.63146648</v>
      </c>
      <c r="BL220" s="88">
        <v>-1756053</v>
      </c>
      <c r="BN220" s="97">
        <f t="shared" si="55"/>
        <v>57250483.6614042</v>
      </c>
      <c r="BP220" s="88">
        <v>-150048.26477999997</v>
      </c>
      <c r="BR220" s="97">
        <f t="shared" si="56"/>
        <v>57100435.3966242</v>
      </c>
      <c r="BT220" s="110">
        <v>678</v>
      </c>
      <c r="BU220" s="53"/>
    </row>
    <row r="221" spans="1:73" x14ac:dyDescent="0.2">
      <c r="A221" s="6">
        <v>680</v>
      </c>
      <c r="B221" s="6" t="s">
        <v>206</v>
      </c>
      <c r="C221" s="7">
        <v>24178</v>
      </c>
      <c r="D221" s="7">
        <v>24962072.080814805</v>
      </c>
      <c r="E221" s="7">
        <v>22213.648062145312</v>
      </c>
      <c r="F221" s="53">
        <v>-2183391</v>
      </c>
      <c r="H221" s="37">
        <f t="shared" si="45"/>
        <v>22778681.080814805</v>
      </c>
      <c r="I221" s="134"/>
      <c r="J221" s="61">
        <v>9273433.7240732275</v>
      </c>
      <c r="K221" s="136"/>
      <c r="L221" s="61">
        <f t="shared" si="57"/>
        <v>32052114.804888032</v>
      </c>
      <c r="N221" s="67">
        <f t="shared" si="58"/>
        <v>4748100.1628428549</v>
      </c>
      <c r="O221" s="34">
        <f t="shared" si="46"/>
        <v>0.1738975101313967</v>
      </c>
      <c r="P221" s="61">
        <f t="shared" si="47"/>
        <v>196.38101426267082</v>
      </c>
      <c r="R221" s="50">
        <v>1667370.03</v>
      </c>
      <c r="S221" s="51">
        <v>409224.51000000007</v>
      </c>
      <c r="T221" s="52">
        <f t="shared" si="48"/>
        <v>-1258145.52</v>
      </c>
      <c r="V221" s="70">
        <f t="shared" si="59"/>
        <v>30793969.284888033</v>
      </c>
      <c r="W221" s="51"/>
      <c r="X221" s="6">
        <v>680</v>
      </c>
      <c r="Y221" s="6" t="s">
        <v>206</v>
      </c>
      <c r="Z221" s="7">
        <v>24178</v>
      </c>
      <c r="AA221" s="7">
        <v>24963811.223258771</v>
      </c>
      <c r="AB221" s="7">
        <v>31500.437948714902</v>
      </c>
      <c r="AC221" s="53">
        <v>-2183391</v>
      </c>
      <c r="AE221" s="37">
        <v>22780420.223258771</v>
      </c>
      <c r="AF221" s="134"/>
      <c r="AG221" s="136">
        <v>9273433.7240732275</v>
      </c>
      <c r="AI221" s="67">
        <v>4749839.305286821</v>
      </c>
      <c r="AJ221" s="34">
        <v>0.17396120561598993</v>
      </c>
      <c r="AK221" s="61">
        <v>196.45294504453722</v>
      </c>
      <c r="AM221" s="6">
        <v>680</v>
      </c>
      <c r="AN221" s="6" t="s">
        <v>206</v>
      </c>
      <c r="AO221" s="7">
        <v>24178</v>
      </c>
      <c r="AP221" s="7">
        <v>33570870.83592654</v>
      </c>
      <c r="AQ221" s="7">
        <v>-109698.9702706994</v>
      </c>
      <c r="AR221" s="53">
        <v>-2183391</v>
      </c>
      <c r="AT221" s="37">
        <f t="shared" si="49"/>
        <v>31387479.83592654</v>
      </c>
      <c r="AV221" s="67">
        <f t="shared" si="50"/>
        <v>4083465.1938813627</v>
      </c>
      <c r="AW221" s="34">
        <f t="shared" si="51"/>
        <v>0.14955548652516745</v>
      </c>
      <c r="AX221" s="61">
        <f t="shared" si="52"/>
        <v>168.89176912405338</v>
      </c>
      <c r="AZ221" s="50">
        <v>1618238.920838</v>
      </c>
      <c r="BA221" s="51">
        <v>372315.58970000001</v>
      </c>
      <c r="BB221" s="52">
        <f t="shared" si="53"/>
        <v>-1245923.3311379999</v>
      </c>
      <c r="BD221" s="70">
        <f t="shared" si="54"/>
        <v>30141556.50478854</v>
      </c>
      <c r="BE221" s="51"/>
      <c r="BF221" s="127">
        <v>2</v>
      </c>
      <c r="BG221" s="51"/>
      <c r="BH221" s="106" t="s">
        <v>206</v>
      </c>
      <c r="BI221" s="88">
        <v>24234</v>
      </c>
      <c r="BJ221" s="88">
        <v>29487405.642045178</v>
      </c>
      <c r="BK221" s="88">
        <v>-332500.59751855192</v>
      </c>
      <c r="BL221" s="88">
        <v>-2183391</v>
      </c>
      <c r="BN221" s="97">
        <f t="shared" si="55"/>
        <v>27304014.642045178</v>
      </c>
      <c r="BP221" s="88">
        <v>-1245923.3311379999</v>
      </c>
      <c r="BR221" s="97">
        <f t="shared" si="56"/>
        <v>26058091.310907178</v>
      </c>
      <c r="BT221" s="110">
        <v>680</v>
      </c>
      <c r="BU221" s="53"/>
    </row>
    <row r="222" spans="1:73" x14ac:dyDescent="0.2">
      <c r="A222" s="6">
        <v>681</v>
      </c>
      <c r="B222" s="6" t="s">
        <v>207</v>
      </c>
      <c r="C222" s="7">
        <v>3514</v>
      </c>
      <c r="D222" s="7">
        <v>9887902.7005403377</v>
      </c>
      <c r="E222" s="7">
        <v>3216733.0643527526</v>
      </c>
      <c r="F222" s="53">
        <v>-172113</v>
      </c>
      <c r="H222" s="37">
        <f t="shared" si="45"/>
        <v>9715789.7005403377</v>
      </c>
      <c r="I222" s="134"/>
      <c r="J222" s="61">
        <v>2190545.7739232979</v>
      </c>
      <c r="K222" s="136"/>
      <c r="L222" s="61">
        <f t="shared" si="57"/>
        <v>11906335.474463636</v>
      </c>
      <c r="N222" s="67">
        <f t="shared" si="58"/>
        <v>533133.4535350129</v>
      </c>
      <c r="O222" s="34">
        <f t="shared" si="46"/>
        <v>4.6876284493492404E-2</v>
      </c>
      <c r="P222" s="61">
        <f t="shared" si="47"/>
        <v>151.71697596329338</v>
      </c>
      <c r="R222" s="50">
        <v>145951.97</v>
      </c>
      <c r="S222" s="51">
        <v>0</v>
      </c>
      <c r="T222" s="52">
        <f t="shared" si="48"/>
        <v>-145951.97</v>
      </c>
      <c r="V222" s="70">
        <f t="shared" si="59"/>
        <v>11760383.504463635</v>
      </c>
      <c r="W222" s="51"/>
      <c r="X222" s="6">
        <v>681</v>
      </c>
      <c r="Y222" s="6" t="s">
        <v>207</v>
      </c>
      <c r="Z222" s="7">
        <v>3514</v>
      </c>
      <c r="AA222" s="7">
        <v>9883920.9448556826</v>
      </c>
      <c r="AB222" s="7">
        <v>3213850.0510135824</v>
      </c>
      <c r="AC222" s="53">
        <v>-172113</v>
      </c>
      <c r="AE222" s="37">
        <v>9711807.9448556826</v>
      </c>
      <c r="AF222" s="134"/>
      <c r="AG222" s="136">
        <v>2190545.7739232979</v>
      </c>
      <c r="AI222" s="67">
        <v>529151.69785035774</v>
      </c>
      <c r="AJ222" s="34">
        <v>4.6526184699491734E-2</v>
      </c>
      <c r="AK222" s="61">
        <v>150.5838639300961</v>
      </c>
      <c r="AM222" s="6">
        <v>681</v>
      </c>
      <c r="AN222" s="6" t="s">
        <v>207</v>
      </c>
      <c r="AO222" s="7">
        <v>3514</v>
      </c>
      <c r="AP222" s="7">
        <v>12035100.812127911</v>
      </c>
      <c r="AQ222" s="7">
        <v>3288690.8940521567</v>
      </c>
      <c r="AR222" s="53">
        <v>-172113</v>
      </c>
      <c r="AT222" s="37">
        <f t="shared" si="49"/>
        <v>11862987.812127911</v>
      </c>
      <c r="AV222" s="67">
        <f t="shared" si="50"/>
        <v>489785.7911992874</v>
      </c>
      <c r="AW222" s="34">
        <f t="shared" si="51"/>
        <v>4.3064898548183558E-2</v>
      </c>
      <c r="AX222" s="61">
        <f t="shared" si="52"/>
        <v>139.38127239592697</v>
      </c>
      <c r="AZ222" s="50">
        <v>99820.971080000003</v>
      </c>
      <c r="BA222" s="51">
        <v>6600.17</v>
      </c>
      <c r="BB222" s="52">
        <f t="shared" si="53"/>
        <v>-93220.801080000005</v>
      </c>
      <c r="BD222" s="70">
        <f t="shared" si="54"/>
        <v>11769767.011047911</v>
      </c>
      <c r="BE222" s="51"/>
      <c r="BF222" s="127">
        <v>10</v>
      </c>
      <c r="BG222" s="51"/>
      <c r="BH222" s="106" t="s">
        <v>207</v>
      </c>
      <c r="BI222" s="88">
        <v>3553</v>
      </c>
      <c r="BJ222" s="88">
        <v>11545315.020928623</v>
      </c>
      <c r="BK222" s="88">
        <v>3293178.4628432789</v>
      </c>
      <c r="BL222" s="88">
        <v>-172113</v>
      </c>
      <c r="BN222" s="97">
        <f t="shared" si="55"/>
        <v>11373202.020928623</v>
      </c>
      <c r="BP222" s="88">
        <v>-93220.801080000005</v>
      </c>
      <c r="BR222" s="97">
        <f t="shared" si="56"/>
        <v>11279981.219848623</v>
      </c>
      <c r="BT222" s="110">
        <v>681</v>
      </c>
      <c r="BU222" s="53"/>
    </row>
    <row r="223" spans="1:73" x14ac:dyDescent="0.2">
      <c r="A223" s="6">
        <v>683</v>
      </c>
      <c r="B223" s="6" t="s">
        <v>208</v>
      </c>
      <c r="C223" s="7">
        <v>3896</v>
      </c>
      <c r="D223" s="7">
        <v>19104118.826509252</v>
      </c>
      <c r="E223" s="7">
        <v>4962173.9649076704</v>
      </c>
      <c r="F223" s="53">
        <v>216358</v>
      </c>
      <c r="H223" s="37">
        <f t="shared" si="45"/>
        <v>19320476.826509252</v>
      </c>
      <c r="I223" s="134"/>
      <c r="J223" s="61">
        <v>2158882.7913290872</v>
      </c>
      <c r="K223" s="136"/>
      <c r="L223" s="61">
        <f t="shared" si="57"/>
        <v>21479359.617838338</v>
      </c>
      <c r="N223" s="67">
        <f t="shared" si="58"/>
        <v>995021.38070174307</v>
      </c>
      <c r="O223" s="34">
        <f t="shared" si="46"/>
        <v>4.8574738865512515E-2</v>
      </c>
      <c r="P223" s="61">
        <f t="shared" si="47"/>
        <v>255.39563159695663</v>
      </c>
      <c r="R223" s="50">
        <v>109194.70599999999</v>
      </c>
      <c r="S223" s="51">
        <v>80508.76999999999</v>
      </c>
      <c r="T223" s="52">
        <f t="shared" si="48"/>
        <v>-28685.936000000002</v>
      </c>
      <c r="V223" s="70">
        <f t="shared" si="59"/>
        <v>21450673.681838337</v>
      </c>
      <c r="W223" s="51"/>
      <c r="X223" s="6">
        <v>683</v>
      </c>
      <c r="Y223" s="6" t="s">
        <v>208</v>
      </c>
      <c r="Z223" s="7">
        <v>3896</v>
      </c>
      <c r="AA223" s="7">
        <v>19093672.98634297</v>
      </c>
      <c r="AB223" s="7">
        <v>4952996.9168431889</v>
      </c>
      <c r="AC223" s="53">
        <v>216358</v>
      </c>
      <c r="AE223" s="37">
        <v>19310030.98634297</v>
      </c>
      <c r="AF223" s="134"/>
      <c r="AG223" s="136">
        <v>2158882.7913290872</v>
      </c>
      <c r="AI223" s="67">
        <v>984575.54053546116</v>
      </c>
      <c r="AJ223" s="34">
        <v>4.8064796096292647E-2</v>
      </c>
      <c r="AK223" s="61">
        <v>252.71446112306498</v>
      </c>
      <c r="AM223" s="6">
        <v>683</v>
      </c>
      <c r="AN223" s="6" t="s">
        <v>208</v>
      </c>
      <c r="AO223" s="7">
        <v>3896</v>
      </c>
      <c r="AP223" s="7">
        <v>21163249.317242563</v>
      </c>
      <c r="AQ223" s="7">
        <v>4985727.7702571377</v>
      </c>
      <c r="AR223" s="53">
        <v>216358</v>
      </c>
      <c r="AT223" s="37">
        <f t="shared" si="49"/>
        <v>21379607.317242563</v>
      </c>
      <c r="AV223" s="67">
        <f t="shared" si="50"/>
        <v>895269.08010596782</v>
      </c>
      <c r="AW223" s="34">
        <f t="shared" si="51"/>
        <v>4.3705052598814784E-2</v>
      </c>
      <c r="AX223" s="61">
        <f t="shared" si="52"/>
        <v>229.7918583434209</v>
      </c>
      <c r="AZ223" s="50">
        <v>98368.933680000002</v>
      </c>
      <c r="BA223" s="51">
        <v>81908.109700000001</v>
      </c>
      <c r="BB223" s="52">
        <f t="shared" si="53"/>
        <v>-16460.823980000001</v>
      </c>
      <c r="BD223" s="70">
        <f t="shared" si="54"/>
        <v>21363146.493262563</v>
      </c>
      <c r="BE223" s="51"/>
      <c r="BF223" s="127">
        <v>19</v>
      </c>
      <c r="BG223" s="51"/>
      <c r="BH223" s="106" t="s">
        <v>208</v>
      </c>
      <c r="BI223" s="88">
        <v>3972</v>
      </c>
      <c r="BJ223" s="88">
        <v>20267980.237136595</v>
      </c>
      <c r="BK223" s="88">
        <v>4862116.7892584382</v>
      </c>
      <c r="BL223" s="88">
        <v>216358</v>
      </c>
      <c r="BN223" s="97">
        <f t="shared" si="55"/>
        <v>20484338.237136595</v>
      </c>
      <c r="BP223" s="88">
        <v>-16460.823980000001</v>
      </c>
      <c r="BR223" s="97">
        <f t="shared" si="56"/>
        <v>20467877.413156595</v>
      </c>
      <c r="BT223" s="110">
        <v>683</v>
      </c>
      <c r="BU223" s="53"/>
    </row>
    <row r="224" spans="1:73" x14ac:dyDescent="0.2">
      <c r="A224" s="6">
        <v>684</v>
      </c>
      <c r="B224" s="6" t="s">
        <v>209</v>
      </c>
      <c r="C224" s="7">
        <v>39360</v>
      </c>
      <c r="D224" s="7">
        <v>38335520.29518792</v>
      </c>
      <c r="E224" s="7">
        <v>-4668048.5902188411</v>
      </c>
      <c r="F224" s="53">
        <v>-1870318</v>
      </c>
      <c r="H224" s="37">
        <f t="shared" si="45"/>
        <v>36465202.29518792</v>
      </c>
      <c r="I224" s="134"/>
      <c r="J224" s="61">
        <v>17224734.780145064</v>
      </c>
      <c r="K224" s="136"/>
      <c r="L224" s="61">
        <f t="shared" si="57"/>
        <v>53689937.075332984</v>
      </c>
      <c r="N224" s="67">
        <f t="shared" si="58"/>
        <v>10928604.309017017</v>
      </c>
      <c r="O224" s="34">
        <f t="shared" si="46"/>
        <v>0.25557211625606108</v>
      </c>
      <c r="P224" s="61">
        <f t="shared" si="47"/>
        <v>277.65762980226162</v>
      </c>
      <c r="R224" s="50">
        <v>3738290.0991999996</v>
      </c>
      <c r="S224" s="51">
        <v>662680.57000000007</v>
      </c>
      <c r="T224" s="52">
        <f t="shared" si="48"/>
        <v>-3075609.5291999998</v>
      </c>
      <c r="V224" s="70">
        <f t="shared" si="59"/>
        <v>50614327.546132982</v>
      </c>
      <c r="W224" s="51"/>
      <c r="X224" s="6">
        <v>684</v>
      </c>
      <c r="Y224" s="6" t="s">
        <v>209</v>
      </c>
      <c r="Z224" s="7">
        <v>39360</v>
      </c>
      <c r="AA224" s="7">
        <v>38370491.704023704</v>
      </c>
      <c r="AB224" s="7">
        <v>-4620785.3390582073</v>
      </c>
      <c r="AC224" s="53">
        <v>-1870318</v>
      </c>
      <c r="AE224" s="37">
        <v>36500173.704023704</v>
      </c>
      <c r="AF224" s="134"/>
      <c r="AG224" s="136">
        <v>17224734.780145064</v>
      </c>
      <c r="AI224" s="67">
        <v>10963575.717852801</v>
      </c>
      <c r="AJ224" s="34">
        <v>0.25638994410597626</v>
      </c>
      <c r="AK224" s="61">
        <v>278.54613104300813</v>
      </c>
      <c r="AM224" s="6">
        <v>684</v>
      </c>
      <c r="AN224" s="6" t="s">
        <v>209</v>
      </c>
      <c r="AO224" s="7">
        <v>39360</v>
      </c>
      <c r="AP224" s="7">
        <v>54575739.651384123</v>
      </c>
      <c r="AQ224" s="7">
        <v>-4663189.2213234976</v>
      </c>
      <c r="AR224" s="53">
        <v>-1870318</v>
      </c>
      <c r="AT224" s="37">
        <f t="shared" si="49"/>
        <v>52705421.651384123</v>
      </c>
      <c r="AV224" s="67">
        <f t="shared" si="50"/>
        <v>9944088.8850681558</v>
      </c>
      <c r="AW224" s="34">
        <f t="shared" si="51"/>
        <v>0.23254861908563643</v>
      </c>
      <c r="AX224" s="61">
        <f t="shared" si="52"/>
        <v>252.64453468160966</v>
      </c>
      <c r="AZ224" s="50">
        <v>3709859.1945179999</v>
      </c>
      <c r="BA224" s="51">
        <v>694337.88400000019</v>
      </c>
      <c r="BB224" s="52">
        <f t="shared" si="53"/>
        <v>-3015521.3105179998</v>
      </c>
      <c r="BD224" s="70">
        <f t="shared" si="54"/>
        <v>49689900.340866126</v>
      </c>
      <c r="BE224" s="51"/>
      <c r="BF224" s="127">
        <v>4</v>
      </c>
      <c r="BG224" s="51"/>
      <c r="BH224" s="106" t="s">
        <v>209</v>
      </c>
      <c r="BI224" s="88">
        <v>39620</v>
      </c>
      <c r="BJ224" s="88">
        <v>44631650.766315967</v>
      </c>
      <c r="BK224" s="88">
        <v>-7160925.3134594271</v>
      </c>
      <c r="BL224" s="88">
        <v>-1870318</v>
      </c>
      <c r="BN224" s="97">
        <f t="shared" si="55"/>
        <v>42761332.766315967</v>
      </c>
      <c r="BP224" s="88">
        <v>-3015521.3105179998</v>
      </c>
      <c r="BR224" s="97">
        <f t="shared" si="56"/>
        <v>39745811.45579797</v>
      </c>
      <c r="BT224" s="110">
        <v>684</v>
      </c>
      <c r="BU224" s="53"/>
    </row>
    <row r="225" spans="1:73" x14ac:dyDescent="0.2">
      <c r="A225" s="6">
        <v>686</v>
      </c>
      <c r="B225" s="6" t="s">
        <v>210</v>
      </c>
      <c r="C225" s="7">
        <v>3196</v>
      </c>
      <c r="D225" s="7">
        <v>10497192.636401204</v>
      </c>
      <c r="E225" s="7">
        <v>3043053.368271993</v>
      </c>
      <c r="F225" s="53">
        <v>224992</v>
      </c>
      <c r="H225" s="37">
        <f t="shared" si="45"/>
        <v>10722184.636401204</v>
      </c>
      <c r="I225" s="134"/>
      <c r="J225" s="61">
        <v>1837191.2283793916</v>
      </c>
      <c r="K225" s="136"/>
      <c r="L225" s="61">
        <f t="shared" si="57"/>
        <v>12559375.864780596</v>
      </c>
      <c r="N225" s="67">
        <f t="shared" si="58"/>
        <v>1020465.9636179712</v>
      </c>
      <c r="O225" s="34">
        <f t="shared" si="46"/>
        <v>8.8436947021759152E-2</v>
      </c>
      <c r="P225" s="61">
        <f t="shared" si="47"/>
        <v>319.29473204567307</v>
      </c>
      <c r="R225" s="50">
        <v>37766.18</v>
      </c>
      <c r="S225" s="51">
        <v>98232.97</v>
      </c>
      <c r="T225" s="52">
        <f t="shared" si="48"/>
        <v>60466.79</v>
      </c>
      <c r="V225" s="70">
        <f t="shared" si="59"/>
        <v>12619842.654780595</v>
      </c>
      <c r="W225" s="51"/>
      <c r="X225" s="6">
        <v>686</v>
      </c>
      <c r="Y225" s="6" t="s">
        <v>210</v>
      </c>
      <c r="Z225" s="7">
        <v>3196</v>
      </c>
      <c r="AA225" s="7">
        <v>10505586.370877821</v>
      </c>
      <c r="AB225" s="7">
        <v>3052445.516429401</v>
      </c>
      <c r="AC225" s="53">
        <v>224992</v>
      </c>
      <c r="AE225" s="37">
        <v>10730578.370877821</v>
      </c>
      <c r="AF225" s="134"/>
      <c r="AG225" s="136">
        <v>1837191.2283793916</v>
      </c>
      <c r="AI225" s="67">
        <v>1028859.6980945878</v>
      </c>
      <c r="AJ225" s="34">
        <v>8.9164375743234034E-2</v>
      </c>
      <c r="AK225" s="61">
        <v>321.92105697577841</v>
      </c>
      <c r="AM225" s="6">
        <v>686</v>
      </c>
      <c r="AN225" s="6" t="s">
        <v>210</v>
      </c>
      <c r="AO225" s="7">
        <v>3196</v>
      </c>
      <c r="AP225" s="7">
        <v>12244940.24674686</v>
      </c>
      <c r="AQ225" s="7">
        <v>3055751.8657785794</v>
      </c>
      <c r="AR225" s="53">
        <v>224992</v>
      </c>
      <c r="AT225" s="37">
        <f t="shared" si="49"/>
        <v>12469932.24674686</v>
      </c>
      <c r="AV225" s="67">
        <f t="shared" si="50"/>
        <v>931022.34558423609</v>
      </c>
      <c r="AW225" s="34">
        <f t="shared" si="51"/>
        <v>8.0685467999921656E-2</v>
      </c>
      <c r="AX225" s="61">
        <f t="shared" si="52"/>
        <v>291.30861876853447</v>
      </c>
      <c r="AZ225" s="50">
        <v>46491.597480000004</v>
      </c>
      <c r="BA225" s="51">
        <v>76561.972000000009</v>
      </c>
      <c r="BB225" s="52">
        <f t="shared" si="53"/>
        <v>30070.374520000005</v>
      </c>
      <c r="BD225" s="70">
        <f t="shared" si="54"/>
        <v>12500002.621266861</v>
      </c>
      <c r="BE225" s="51"/>
      <c r="BF225" s="127">
        <v>11</v>
      </c>
      <c r="BG225" s="51"/>
      <c r="BH225" s="106" t="s">
        <v>210</v>
      </c>
      <c r="BI225" s="88">
        <v>3255</v>
      </c>
      <c r="BJ225" s="88">
        <v>11313917.901162624</v>
      </c>
      <c r="BK225" s="88">
        <v>2949466.2553992546</v>
      </c>
      <c r="BL225" s="88">
        <v>224992</v>
      </c>
      <c r="BN225" s="97">
        <f t="shared" si="55"/>
        <v>11538909.901162624</v>
      </c>
      <c r="BP225" s="88">
        <v>30070.374520000005</v>
      </c>
      <c r="BR225" s="97">
        <f t="shared" si="56"/>
        <v>11568980.275682624</v>
      </c>
      <c r="BT225" s="110">
        <v>686</v>
      </c>
      <c r="BU225" s="53"/>
    </row>
    <row r="226" spans="1:73" x14ac:dyDescent="0.2">
      <c r="A226" s="6">
        <v>687</v>
      </c>
      <c r="B226" s="6" t="s">
        <v>211</v>
      </c>
      <c r="C226" s="7">
        <v>1651</v>
      </c>
      <c r="D226" s="7">
        <v>7285267.5258586528</v>
      </c>
      <c r="E226" s="7">
        <v>1286201.8606183182</v>
      </c>
      <c r="F226" s="53">
        <v>-80470</v>
      </c>
      <c r="H226" s="37">
        <f t="shared" si="45"/>
        <v>7204797.5258586528</v>
      </c>
      <c r="I226" s="134"/>
      <c r="J226" s="61">
        <v>1068382.8246384677</v>
      </c>
      <c r="K226" s="136"/>
      <c r="L226" s="61">
        <f t="shared" si="57"/>
        <v>8273180.350497121</v>
      </c>
      <c r="N226" s="67">
        <f t="shared" si="58"/>
        <v>386118.93667112663</v>
      </c>
      <c r="O226" s="34">
        <f t="shared" si="46"/>
        <v>4.8955994686976992E-2</v>
      </c>
      <c r="P226" s="61">
        <f t="shared" si="47"/>
        <v>233.86973753550978</v>
      </c>
      <c r="R226" s="50">
        <v>24541.200000000001</v>
      </c>
      <c r="S226" s="51">
        <v>134976.6</v>
      </c>
      <c r="T226" s="52">
        <f t="shared" si="48"/>
        <v>110435.40000000001</v>
      </c>
      <c r="V226" s="70">
        <f t="shared" si="59"/>
        <v>8383615.7504971214</v>
      </c>
      <c r="W226" s="51"/>
      <c r="X226" s="6">
        <v>687</v>
      </c>
      <c r="Y226" s="6" t="s">
        <v>211</v>
      </c>
      <c r="Z226" s="7">
        <v>1651</v>
      </c>
      <c r="AA226" s="7">
        <v>7273063.1401396692</v>
      </c>
      <c r="AB226" s="7">
        <v>1274520.2873527561</v>
      </c>
      <c r="AC226" s="53">
        <v>-80470</v>
      </c>
      <c r="AE226" s="37">
        <v>7192593.1401396692</v>
      </c>
      <c r="AF226" s="134"/>
      <c r="AG226" s="136">
        <v>1068382.8246384677</v>
      </c>
      <c r="AI226" s="67">
        <v>373914.5509521421</v>
      </c>
      <c r="AJ226" s="34">
        <v>4.7408601421141602E-2</v>
      </c>
      <c r="AK226" s="61">
        <v>226.47762020117631</v>
      </c>
      <c r="AM226" s="6">
        <v>687</v>
      </c>
      <c r="AN226" s="6" t="s">
        <v>211</v>
      </c>
      <c r="AO226" s="7">
        <v>1651</v>
      </c>
      <c r="AP226" s="7">
        <v>8244234.230137323</v>
      </c>
      <c r="AQ226" s="7">
        <v>1238733.0916729374</v>
      </c>
      <c r="AR226" s="53">
        <v>-80470</v>
      </c>
      <c r="AT226" s="37">
        <f t="shared" si="49"/>
        <v>8163764.230137323</v>
      </c>
      <c r="AV226" s="67">
        <f t="shared" si="50"/>
        <v>276702.81631132867</v>
      </c>
      <c r="AW226" s="34">
        <f t="shared" si="51"/>
        <v>3.5083131954097568E-2</v>
      </c>
      <c r="AX226" s="61">
        <f t="shared" si="52"/>
        <v>167.59710255077448</v>
      </c>
      <c r="AZ226" s="50">
        <v>44247.539680000002</v>
      </c>
      <c r="BA226" s="51">
        <v>117549.02770000001</v>
      </c>
      <c r="BB226" s="52">
        <f t="shared" si="53"/>
        <v>73301.488020000004</v>
      </c>
      <c r="BD226" s="70">
        <f t="shared" si="54"/>
        <v>8237065.7181573231</v>
      </c>
      <c r="BE226" s="51"/>
      <c r="BF226" s="127">
        <v>11</v>
      </c>
      <c r="BG226" s="51"/>
      <c r="BH226" s="106" t="s">
        <v>211</v>
      </c>
      <c r="BI226" s="88">
        <v>1698</v>
      </c>
      <c r="BJ226" s="88">
        <v>7967531.4138259944</v>
      </c>
      <c r="BK226" s="88">
        <v>1299101.8691163664</v>
      </c>
      <c r="BL226" s="88">
        <v>-80470</v>
      </c>
      <c r="BN226" s="97">
        <f t="shared" si="55"/>
        <v>7887061.4138259944</v>
      </c>
      <c r="BP226" s="88">
        <v>73301.488020000004</v>
      </c>
      <c r="BR226" s="97">
        <f t="shared" si="56"/>
        <v>7960362.9018459944</v>
      </c>
      <c r="BT226" s="110">
        <v>687</v>
      </c>
      <c r="BU226" s="53"/>
    </row>
    <row r="227" spans="1:73" x14ac:dyDescent="0.2">
      <c r="A227" s="6">
        <v>689</v>
      </c>
      <c r="B227" s="6" t="s">
        <v>212</v>
      </c>
      <c r="C227" s="7">
        <v>3335</v>
      </c>
      <c r="D227" s="7">
        <v>9052949.8080608379</v>
      </c>
      <c r="E227" s="7">
        <v>1279067.1173901712</v>
      </c>
      <c r="F227" s="53">
        <v>-299473</v>
      </c>
      <c r="H227" s="37">
        <f t="shared" si="45"/>
        <v>8753476.8080608379</v>
      </c>
      <c r="I227" s="134"/>
      <c r="J227" s="61">
        <v>1690663.3346389572</v>
      </c>
      <c r="K227" s="136"/>
      <c r="L227" s="61">
        <f t="shared" si="57"/>
        <v>10444140.142699795</v>
      </c>
      <c r="N227" s="67">
        <f t="shared" si="58"/>
        <v>323925.41466057114</v>
      </c>
      <c r="O227" s="34">
        <f t="shared" si="46"/>
        <v>3.2007761037233566E-2</v>
      </c>
      <c r="P227" s="61">
        <f t="shared" si="47"/>
        <v>97.129059868237221</v>
      </c>
      <c r="R227" s="50">
        <v>86603.168000000005</v>
      </c>
      <c r="S227" s="51">
        <v>70964.97</v>
      </c>
      <c r="T227" s="52">
        <f t="shared" si="48"/>
        <v>-15638.198000000004</v>
      </c>
      <c r="V227" s="70">
        <f t="shared" si="59"/>
        <v>10428501.944699794</v>
      </c>
      <c r="W227" s="51"/>
      <c r="X227" s="6">
        <v>689</v>
      </c>
      <c r="Y227" s="6" t="s">
        <v>212</v>
      </c>
      <c r="Z227" s="7">
        <v>3335</v>
      </c>
      <c r="AA227" s="7">
        <v>9042012.3178598434</v>
      </c>
      <c r="AB227" s="7">
        <v>1269174.8020320325</v>
      </c>
      <c r="AC227" s="53">
        <v>-299473</v>
      </c>
      <c r="AE227" s="37">
        <v>8742539.3178598434</v>
      </c>
      <c r="AF227" s="134"/>
      <c r="AG227" s="136">
        <v>1690663.3346389572</v>
      </c>
      <c r="AI227" s="67">
        <v>312987.92445957661</v>
      </c>
      <c r="AJ227" s="34">
        <v>3.092700430480071E-2</v>
      </c>
      <c r="AK227" s="61">
        <v>93.849452611567202</v>
      </c>
      <c r="AM227" s="6">
        <v>689</v>
      </c>
      <c r="AN227" s="6" t="s">
        <v>212</v>
      </c>
      <c r="AO227" s="7">
        <v>3335</v>
      </c>
      <c r="AP227" s="7">
        <v>10749263.494293362</v>
      </c>
      <c r="AQ227" s="7">
        <v>1362245.4941570831</v>
      </c>
      <c r="AR227" s="53">
        <v>-299473</v>
      </c>
      <c r="AT227" s="37">
        <f t="shared" si="49"/>
        <v>10449790.494293362</v>
      </c>
      <c r="AV227" s="67">
        <f t="shared" si="50"/>
        <v>329575.7662541382</v>
      </c>
      <c r="AW227" s="34">
        <f t="shared" si="51"/>
        <v>3.2566084328330552E-2</v>
      </c>
      <c r="AX227" s="61">
        <f t="shared" si="52"/>
        <v>98.823318217132893</v>
      </c>
      <c r="AZ227" s="50">
        <v>68641.768000000011</v>
      </c>
      <c r="BA227" s="51">
        <v>143949.70770000003</v>
      </c>
      <c r="BB227" s="52">
        <f t="shared" si="53"/>
        <v>75307.939700000017</v>
      </c>
      <c r="BD227" s="70">
        <f t="shared" si="54"/>
        <v>10525098.433993362</v>
      </c>
      <c r="BE227" s="51"/>
      <c r="BF227" s="127">
        <v>9</v>
      </c>
      <c r="BG227" s="51"/>
      <c r="BH227" s="106" t="s">
        <v>212</v>
      </c>
      <c r="BI227" s="88">
        <v>3436</v>
      </c>
      <c r="BJ227" s="88">
        <v>10419687.728039224</v>
      </c>
      <c r="BK227" s="88">
        <v>1281207.2651496725</v>
      </c>
      <c r="BL227" s="88">
        <v>-299473</v>
      </c>
      <c r="BN227" s="97">
        <f t="shared" si="55"/>
        <v>10120214.728039224</v>
      </c>
      <c r="BP227" s="88">
        <v>75307.939700000017</v>
      </c>
      <c r="BR227" s="97">
        <f t="shared" si="56"/>
        <v>10195522.667739224</v>
      </c>
      <c r="BT227" s="110">
        <v>689</v>
      </c>
      <c r="BU227" s="53"/>
    </row>
    <row r="228" spans="1:73" x14ac:dyDescent="0.2">
      <c r="A228" s="6">
        <v>691</v>
      </c>
      <c r="B228" s="6" t="s">
        <v>213</v>
      </c>
      <c r="C228" s="7">
        <v>2743</v>
      </c>
      <c r="D228" s="7">
        <v>9632275.1963117532</v>
      </c>
      <c r="E228" s="7">
        <v>3120536.1262340075</v>
      </c>
      <c r="F228" s="53">
        <v>-201097</v>
      </c>
      <c r="H228" s="37">
        <f t="shared" si="45"/>
        <v>9431178.1963117532</v>
      </c>
      <c r="I228" s="134"/>
      <c r="J228" s="61">
        <v>1625297.9549558421</v>
      </c>
      <c r="K228" s="136"/>
      <c r="L228" s="61">
        <f t="shared" si="57"/>
        <v>11056476.151267596</v>
      </c>
      <c r="N228" s="67">
        <f t="shared" si="58"/>
        <v>469658.744757846</v>
      </c>
      <c r="O228" s="34">
        <f t="shared" si="46"/>
        <v>4.4362599894190731E-2</v>
      </c>
      <c r="P228" s="61">
        <f t="shared" si="47"/>
        <v>171.220832941249</v>
      </c>
      <c r="R228" s="50">
        <v>156791</v>
      </c>
      <c r="S228" s="51">
        <v>92779.37000000001</v>
      </c>
      <c r="T228" s="52">
        <f t="shared" si="48"/>
        <v>-64011.62999999999</v>
      </c>
      <c r="V228" s="70">
        <f t="shared" si="59"/>
        <v>10992464.521267595</v>
      </c>
      <c r="W228" s="51"/>
      <c r="X228" s="6">
        <v>691</v>
      </c>
      <c r="Y228" s="6" t="s">
        <v>213</v>
      </c>
      <c r="Z228" s="7">
        <v>2743</v>
      </c>
      <c r="AA228" s="7">
        <v>9641225.6903276164</v>
      </c>
      <c r="AB228" s="7">
        <v>3130346.2712562331</v>
      </c>
      <c r="AC228" s="53">
        <v>-201097</v>
      </c>
      <c r="AE228" s="37">
        <v>9440128.6903276164</v>
      </c>
      <c r="AF228" s="134"/>
      <c r="AG228" s="136">
        <v>1625297.9549558421</v>
      </c>
      <c r="AI228" s="67">
        <v>478609.23877370916</v>
      </c>
      <c r="AJ228" s="34">
        <v>4.5208037542936765E-2</v>
      </c>
      <c r="AK228" s="61">
        <v>174.48386393500152</v>
      </c>
      <c r="AM228" s="6">
        <v>691</v>
      </c>
      <c r="AN228" s="6" t="s">
        <v>213</v>
      </c>
      <c r="AO228" s="7">
        <v>2743</v>
      </c>
      <c r="AP228" s="7">
        <v>11345357.769173624</v>
      </c>
      <c r="AQ228" s="7">
        <v>3296052.8094050684</v>
      </c>
      <c r="AR228" s="53">
        <v>-201097</v>
      </c>
      <c r="AT228" s="37">
        <f t="shared" si="49"/>
        <v>11144260.769173624</v>
      </c>
      <c r="AV228" s="67">
        <f t="shared" si="50"/>
        <v>557443.3626638744</v>
      </c>
      <c r="AW228" s="34">
        <f t="shared" si="51"/>
        <v>5.2654479742052313E-2</v>
      </c>
      <c r="AX228" s="61">
        <f t="shared" si="52"/>
        <v>203.22397472252075</v>
      </c>
      <c r="AZ228" s="50">
        <v>136029.5037</v>
      </c>
      <c r="BA228" s="51">
        <v>34320.884000000005</v>
      </c>
      <c r="BB228" s="52">
        <f t="shared" si="53"/>
        <v>-101708.6197</v>
      </c>
      <c r="BD228" s="70">
        <f t="shared" si="54"/>
        <v>11042552.149473624</v>
      </c>
      <c r="BE228" s="51"/>
      <c r="BF228" s="127">
        <v>17</v>
      </c>
      <c r="BG228" s="51"/>
      <c r="BH228" s="106" t="s">
        <v>213</v>
      </c>
      <c r="BI228" s="88">
        <v>2813</v>
      </c>
      <c r="BJ228" s="88">
        <v>10787914.40650975</v>
      </c>
      <c r="BK228" s="88">
        <v>3112616.3198511093</v>
      </c>
      <c r="BL228" s="88">
        <v>-201097</v>
      </c>
      <c r="BN228" s="97">
        <f t="shared" si="55"/>
        <v>10586817.40650975</v>
      </c>
      <c r="BP228" s="88">
        <v>-101708.6197</v>
      </c>
      <c r="BR228" s="97">
        <f t="shared" si="56"/>
        <v>10485108.78680975</v>
      </c>
      <c r="BT228" s="110">
        <v>691</v>
      </c>
      <c r="BU228" s="53"/>
    </row>
    <row r="229" spans="1:73" x14ac:dyDescent="0.2">
      <c r="A229" s="6">
        <v>694</v>
      </c>
      <c r="B229" s="6" t="s">
        <v>214</v>
      </c>
      <c r="C229" s="7">
        <v>28736</v>
      </c>
      <c r="D229" s="7">
        <v>30104035.984694935</v>
      </c>
      <c r="E229" s="7">
        <v>1153358.3348749618</v>
      </c>
      <c r="F229" s="53">
        <v>-1177382</v>
      </c>
      <c r="H229" s="37">
        <f t="shared" si="45"/>
        <v>28926653.984694935</v>
      </c>
      <c r="I229" s="134"/>
      <c r="J229" s="61">
        <v>11364317.27874501</v>
      </c>
      <c r="K229" s="136"/>
      <c r="L229" s="61">
        <f t="shared" si="57"/>
        <v>40290971.263439946</v>
      </c>
      <c r="N229" s="67">
        <f t="shared" si="58"/>
        <v>5522988.0558090732</v>
      </c>
      <c r="O229" s="34">
        <f t="shared" si="46"/>
        <v>0.15885270143011598</v>
      </c>
      <c r="P229" s="61">
        <f t="shared" si="47"/>
        <v>192.19752421384581</v>
      </c>
      <c r="R229" s="50">
        <v>635558.45380000002</v>
      </c>
      <c r="S229" s="51">
        <v>936860.30999999994</v>
      </c>
      <c r="T229" s="52">
        <f t="shared" si="48"/>
        <v>301301.85619999992</v>
      </c>
      <c r="V229" s="70">
        <f t="shared" si="59"/>
        <v>40592273.119639948</v>
      </c>
      <c r="W229" s="51"/>
      <c r="X229" s="6">
        <v>694</v>
      </c>
      <c r="Y229" s="6" t="s">
        <v>214</v>
      </c>
      <c r="Z229" s="7">
        <v>28736</v>
      </c>
      <c r="AA229" s="7">
        <v>30069933.939070698</v>
      </c>
      <c r="AB229" s="7">
        <v>1128219.3134657256</v>
      </c>
      <c r="AC229" s="53">
        <v>-1177382</v>
      </c>
      <c r="AE229" s="37">
        <v>28892551.939070698</v>
      </c>
      <c r="AF229" s="134"/>
      <c r="AG229" s="136">
        <v>11364317.27874501</v>
      </c>
      <c r="AI229" s="67">
        <v>5488886.0101848394</v>
      </c>
      <c r="AJ229" s="34">
        <v>0.15787185518946464</v>
      </c>
      <c r="AK229" s="61">
        <v>191.01078821634323</v>
      </c>
      <c r="AM229" s="6">
        <v>694</v>
      </c>
      <c r="AN229" s="6" t="s">
        <v>214</v>
      </c>
      <c r="AO229" s="7">
        <v>28736</v>
      </c>
      <c r="AP229" s="7">
        <v>40826964.205593362</v>
      </c>
      <c r="AQ229" s="7">
        <v>1142560.7143288772</v>
      </c>
      <c r="AR229" s="53">
        <v>-1177382</v>
      </c>
      <c r="AT229" s="37">
        <f t="shared" si="49"/>
        <v>39649582.205593362</v>
      </c>
      <c r="AV229" s="67">
        <f t="shared" si="50"/>
        <v>4881598.9979624897</v>
      </c>
      <c r="AW229" s="34">
        <f t="shared" si="51"/>
        <v>0.14040500908005146</v>
      </c>
      <c r="AX229" s="61">
        <f t="shared" si="52"/>
        <v>169.8774706974697</v>
      </c>
      <c r="AZ229" s="50">
        <v>507869.88115999999</v>
      </c>
      <c r="BA229" s="51">
        <v>806672.77740000002</v>
      </c>
      <c r="BB229" s="52">
        <f t="shared" si="53"/>
        <v>298802.89624000003</v>
      </c>
      <c r="BD229" s="70">
        <f t="shared" si="54"/>
        <v>39948385.101833366</v>
      </c>
      <c r="BE229" s="51"/>
      <c r="BF229" s="127">
        <v>5</v>
      </c>
      <c r="BG229" s="51"/>
      <c r="BH229" s="106" t="s">
        <v>214</v>
      </c>
      <c r="BI229" s="88">
        <v>29021</v>
      </c>
      <c r="BJ229" s="88">
        <v>35945365.207630873</v>
      </c>
      <c r="BK229" s="88">
        <v>637983.10091528634</v>
      </c>
      <c r="BL229" s="88">
        <v>-1177382</v>
      </c>
      <c r="BN229" s="97">
        <f t="shared" si="55"/>
        <v>34767983.207630873</v>
      </c>
      <c r="BP229" s="88">
        <v>298802.89624000003</v>
      </c>
      <c r="BR229" s="97">
        <f t="shared" si="56"/>
        <v>35066786.103870876</v>
      </c>
      <c r="BT229" s="110">
        <v>694</v>
      </c>
      <c r="BU229" s="53"/>
    </row>
    <row r="230" spans="1:73" x14ac:dyDescent="0.2">
      <c r="A230" s="6">
        <v>697</v>
      </c>
      <c r="B230" s="6" t="s">
        <v>215</v>
      </c>
      <c r="C230" s="7">
        <v>1288</v>
      </c>
      <c r="D230" s="7">
        <v>5635623.1334637618</v>
      </c>
      <c r="E230" s="7">
        <v>934556.45077564346</v>
      </c>
      <c r="F230" s="53">
        <v>-265018</v>
      </c>
      <c r="H230" s="37">
        <f t="shared" si="45"/>
        <v>5370605.1334637618</v>
      </c>
      <c r="I230" s="134"/>
      <c r="J230" s="61">
        <v>817959.73850017204</v>
      </c>
      <c r="K230" s="136"/>
      <c r="L230" s="61">
        <f t="shared" si="57"/>
        <v>6188564.871963934</v>
      </c>
      <c r="N230" s="67">
        <f t="shared" si="58"/>
        <v>383793.58843524661</v>
      </c>
      <c r="O230" s="34">
        <f t="shared" si="46"/>
        <v>6.6116918253830093E-2</v>
      </c>
      <c r="P230" s="61">
        <f t="shared" si="47"/>
        <v>297.97638853668212</v>
      </c>
      <c r="R230" s="50">
        <v>21814.400000000001</v>
      </c>
      <c r="S230" s="51">
        <v>38175.199999999997</v>
      </c>
      <c r="T230" s="52">
        <f t="shared" si="48"/>
        <v>16360.799999999996</v>
      </c>
      <c r="V230" s="70">
        <f t="shared" si="59"/>
        <v>6204925.6719639339</v>
      </c>
      <c r="W230" s="51"/>
      <c r="X230" s="6">
        <v>697</v>
      </c>
      <c r="Y230" s="6" t="s">
        <v>215</v>
      </c>
      <c r="Z230" s="7">
        <v>1288</v>
      </c>
      <c r="AA230" s="7">
        <v>5633517.0171106765</v>
      </c>
      <c r="AB230" s="7">
        <v>932853.59944245277</v>
      </c>
      <c r="AC230" s="53">
        <v>-265018</v>
      </c>
      <c r="AE230" s="37">
        <v>5368499.0171106765</v>
      </c>
      <c r="AF230" s="134"/>
      <c r="AG230" s="136">
        <v>817959.73850017204</v>
      </c>
      <c r="AI230" s="67">
        <v>381687.47208216134</v>
      </c>
      <c r="AJ230" s="34">
        <v>6.5754093217284468E-2</v>
      </c>
      <c r="AK230" s="61">
        <v>296.34120503273397</v>
      </c>
      <c r="AM230" s="6">
        <v>697</v>
      </c>
      <c r="AN230" s="6" t="s">
        <v>215</v>
      </c>
      <c r="AO230" s="7">
        <v>1288</v>
      </c>
      <c r="AP230" s="7">
        <v>6444651.255779814</v>
      </c>
      <c r="AQ230" s="7">
        <v>967762.40391098196</v>
      </c>
      <c r="AR230" s="53">
        <v>-265018</v>
      </c>
      <c r="AT230" s="37">
        <f t="shared" si="49"/>
        <v>6179633.255779814</v>
      </c>
      <c r="AV230" s="67">
        <f t="shared" si="50"/>
        <v>374861.97225112654</v>
      </c>
      <c r="AW230" s="34">
        <f t="shared" si="51"/>
        <v>6.4578250191323655E-2</v>
      </c>
      <c r="AX230" s="61">
        <f t="shared" si="52"/>
        <v>291.04190392168209</v>
      </c>
      <c r="AZ230" s="50">
        <v>17160.442000000003</v>
      </c>
      <c r="BA230" s="51">
        <v>10626.2737</v>
      </c>
      <c r="BB230" s="52">
        <f t="shared" si="53"/>
        <v>-6534.168300000003</v>
      </c>
      <c r="BD230" s="70">
        <f t="shared" si="54"/>
        <v>6173099.087479814</v>
      </c>
      <c r="BE230" s="51"/>
      <c r="BF230" s="127">
        <v>18</v>
      </c>
      <c r="BG230" s="51"/>
      <c r="BH230" s="106" t="s">
        <v>215</v>
      </c>
      <c r="BI230" s="88">
        <v>1317</v>
      </c>
      <c r="BJ230" s="88">
        <v>6069789.2835286874</v>
      </c>
      <c r="BK230" s="88">
        <v>949983.45639004698</v>
      </c>
      <c r="BL230" s="88">
        <v>-265018</v>
      </c>
      <c r="BN230" s="97">
        <f t="shared" si="55"/>
        <v>5804771.2835286874</v>
      </c>
      <c r="BP230" s="88">
        <v>-6534.168300000003</v>
      </c>
      <c r="BR230" s="97">
        <f t="shared" si="56"/>
        <v>5798237.1152286874</v>
      </c>
      <c r="BT230" s="110">
        <v>697</v>
      </c>
      <c r="BU230" s="53"/>
    </row>
    <row r="231" spans="1:73" x14ac:dyDescent="0.2">
      <c r="A231" s="6">
        <v>698</v>
      </c>
      <c r="B231" s="6" t="s">
        <v>216</v>
      </c>
      <c r="C231" s="7">
        <v>62922</v>
      </c>
      <c r="D231" s="7">
        <v>86570085.35448809</v>
      </c>
      <c r="E231" s="7">
        <v>23366001.341562882</v>
      </c>
      <c r="F231" s="53">
        <v>-3743706</v>
      </c>
      <c r="H231" s="37">
        <f t="shared" si="45"/>
        <v>82826379.35448809</v>
      </c>
      <c r="I231" s="134"/>
      <c r="J231" s="61">
        <v>26296600.395252567</v>
      </c>
      <c r="K231" s="136"/>
      <c r="L231" s="61">
        <f t="shared" si="57"/>
        <v>109122979.74974066</v>
      </c>
      <c r="N231" s="67">
        <f t="shared" si="58"/>
        <v>14146462.0062273</v>
      </c>
      <c r="O231" s="34">
        <f t="shared" si="46"/>
        <v>0.14894694333214237</v>
      </c>
      <c r="P231" s="61">
        <f t="shared" si="47"/>
        <v>224.82537119333938</v>
      </c>
      <c r="R231" s="50">
        <v>5339685.2031999994</v>
      </c>
      <c r="S231" s="51">
        <v>512911.08000000007</v>
      </c>
      <c r="T231" s="52">
        <f t="shared" si="48"/>
        <v>-4826774.1231999993</v>
      </c>
      <c r="V231" s="70">
        <f t="shared" si="59"/>
        <v>104296205.62654066</v>
      </c>
      <c r="W231" s="51"/>
      <c r="X231" s="6">
        <v>698</v>
      </c>
      <c r="Y231" s="6" t="s">
        <v>216</v>
      </c>
      <c r="Z231" s="7">
        <v>62922</v>
      </c>
      <c r="AA231" s="7">
        <v>86631807.186675832</v>
      </c>
      <c r="AB231" s="7">
        <v>23447369.235531714</v>
      </c>
      <c r="AC231" s="53">
        <v>-3743706</v>
      </c>
      <c r="AE231" s="37">
        <v>82888101.186675832</v>
      </c>
      <c r="AF231" s="134"/>
      <c r="AG231" s="136">
        <v>26296600.395252567</v>
      </c>
      <c r="AI231" s="67">
        <v>14208183.838415042</v>
      </c>
      <c r="AJ231" s="34">
        <v>0.14959680746334186</v>
      </c>
      <c r="AK231" s="61">
        <v>225.80629729530278</v>
      </c>
      <c r="AM231" s="6">
        <v>698</v>
      </c>
      <c r="AN231" s="6" t="s">
        <v>216</v>
      </c>
      <c r="AO231" s="7">
        <v>62922</v>
      </c>
      <c r="AP231" s="7">
        <v>110869078.59114876</v>
      </c>
      <c r="AQ231" s="7">
        <v>22952240.17101457</v>
      </c>
      <c r="AR231" s="53">
        <v>-3743706</v>
      </c>
      <c r="AT231" s="37">
        <f t="shared" si="49"/>
        <v>107125372.59114876</v>
      </c>
      <c r="AV231" s="67">
        <f t="shared" si="50"/>
        <v>12148854.847635403</v>
      </c>
      <c r="AW231" s="34">
        <f t="shared" si="51"/>
        <v>0.12791430067423309</v>
      </c>
      <c r="AX231" s="61">
        <f t="shared" si="52"/>
        <v>193.07801480619503</v>
      </c>
      <c r="AZ231" s="50">
        <v>4152731.9215519987</v>
      </c>
      <c r="BA231" s="51">
        <v>472572.17199999996</v>
      </c>
      <c r="BB231" s="52">
        <f t="shared" si="53"/>
        <v>-3680159.7495519989</v>
      </c>
      <c r="BD231" s="70">
        <f t="shared" si="54"/>
        <v>103445212.84159677</v>
      </c>
      <c r="BE231" s="51"/>
      <c r="BF231" s="127">
        <v>19</v>
      </c>
      <c r="BG231" s="51"/>
      <c r="BH231" s="106" t="s">
        <v>216</v>
      </c>
      <c r="BI231" s="88">
        <v>62420</v>
      </c>
      <c r="BJ231" s="88">
        <v>98720223.743513361</v>
      </c>
      <c r="BK231" s="88">
        <v>20928143.661011349</v>
      </c>
      <c r="BL231" s="88">
        <v>-3743706</v>
      </c>
      <c r="BN231" s="97">
        <f t="shared" si="55"/>
        <v>94976517.743513361</v>
      </c>
      <c r="BP231" s="88">
        <v>-3680159.7495519989</v>
      </c>
      <c r="BR231" s="97">
        <f t="shared" si="56"/>
        <v>91296357.993961364</v>
      </c>
      <c r="BT231" s="110">
        <v>698</v>
      </c>
      <c r="BU231" s="53"/>
    </row>
    <row r="232" spans="1:73" x14ac:dyDescent="0.2">
      <c r="A232" s="6">
        <v>700</v>
      </c>
      <c r="B232" s="6" t="s">
        <v>217</v>
      </c>
      <c r="C232" s="7">
        <v>5099</v>
      </c>
      <c r="D232" s="7">
        <v>10704837.625010077</v>
      </c>
      <c r="E232" s="7">
        <v>851684.5362938944</v>
      </c>
      <c r="F232" s="53">
        <v>-1077427</v>
      </c>
      <c r="H232" s="37">
        <f t="shared" si="45"/>
        <v>9627410.6250100769</v>
      </c>
      <c r="I232" s="134"/>
      <c r="J232" s="61">
        <v>2297741.8890463416</v>
      </c>
      <c r="K232" s="136"/>
      <c r="L232" s="61">
        <f t="shared" si="57"/>
        <v>11925152.514056418</v>
      </c>
      <c r="N232" s="67">
        <f t="shared" si="58"/>
        <v>741756.70899436064</v>
      </c>
      <c r="O232" s="34">
        <f t="shared" si="46"/>
        <v>6.6326607939478588E-2</v>
      </c>
      <c r="P232" s="61">
        <f t="shared" si="47"/>
        <v>145.47101568824488</v>
      </c>
      <c r="R232" s="50">
        <v>199151.83800000002</v>
      </c>
      <c r="S232" s="51">
        <v>122774.17000000001</v>
      </c>
      <c r="T232" s="52">
        <f t="shared" si="48"/>
        <v>-76377.668000000005</v>
      </c>
      <c r="V232" s="70">
        <f t="shared" si="59"/>
        <v>11848774.846056418</v>
      </c>
      <c r="W232" s="51"/>
      <c r="X232" s="6">
        <v>700</v>
      </c>
      <c r="Y232" s="6" t="s">
        <v>217</v>
      </c>
      <c r="Z232" s="7">
        <v>5099</v>
      </c>
      <c r="AA232" s="7">
        <v>10691761.074236732</v>
      </c>
      <c r="AB232" s="7">
        <v>840191.22604346811</v>
      </c>
      <c r="AC232" s="53">
        <v>-1077427</v>
      </c>
      <c r="AE232" s="37">
        <v>9614334.074236732</v>
      </c>
      <c r="AF232" s="134"/>
      <c r="AG232" s="136">
        <v>2297741.8890463416</v>
      </c>
      <c r="AI232" s="67">
        <v>728680.15822101571</v>
      </c>
      <c r="AJ232" s="34">
        <v>6.5157325281394909E-2</v>
      </c>
      <c r="AK232" s="61">
        <v>142.90648327535118</v>
      </c>
      <c r="AM232" s="6">
        <v>700</v>
      </c>
      <c r="AN232" s="6" t="s">
        <v>217</v>
      </c>
      <c r="AO232" s="7">
        <v>5099</v>
      </c>
      <c r="AP232" s="7">
        <v>12911385.607409224</v>
      </c>
      <c r="AQ232" s="7">
        <v>861371.75278984266</v>
      </c>
      <c r="AR232" s="53">
        <v>-1077427</v>
      </c>
      <c r="AT232" s="37">
        <f t="shared" si="49"/>
        <v>11833958.607409224</v>
      </c>
      <c r="AV232" s="67">
        <f t="shared" si="50"/>
        <v>650562.80234716646</v>
      </c>
      <c r="AW232" s="34">
        <f t="shared" si="51"/>
        <v>5.8172205802882827E-2</v>
      </c>
      <c r="AX232" s="61">
        <f t="shared" si="52"/>
        <v>127.58635072507677</v>
      </c>
      <c r="AZ232" s="50">
        <v>288150.22185999999</v>
      </c>
      <c r="BA232" s="51">
        <v>106922.75400000002</v>
      </c>
      <c r="BB232" s="52">
        <f t="shared" si="53"/>
        <v>-181227.46785999998</v>
      </c>
      <c r="BD232" s="70">
        <f t="shared" si="54"/>
        <v>11652731.139549224</v>
      </c>
      <c r="BE232" s="51"/>
      <c r="BF232" s="127">
        <v>9</v>
      </c>
      <c r="BG232" s="51"/>
      <c r="BH232" s="106" t="s">
        <v>217</v>
      </c>
      <c r="BI232" s="88">
        <v>5218</v>
      </c>
      <c r="BJ232" s="88">
        <v>12260822.805062057</v>
      </c>
      <c r="BK232" s="88">
        <v>890734.78354870132</v>
      </c>
      <c r="BL232" s="88">
        <v>-1077427</v>
      </c>
      <c r="BN232" s="97">
        <f t="shared" si="55"/>
        <v>11183395.805062057</v>
      </c>
      <c r="BP232" s="88">
        <v>-181227.46785999998</v>
      </c>
      <c r="BR232" s="97">
        <f t="shared" si="56"/>
        <v>11002168.337202057</v>
      </c>
      <c r="BT232" s="110">
        <v>700</v>
      </c>
      <c r="BU232" s="53"/>
    </row>
    <row r="233" spans="1:73" x14ac:dyDescent="0.2">
      <c r="A233" s="6">
        <v>702</v>
      </c>
      <c r="B233" s="6" t="s">
        <v>218</v>
      </c>
      <c r="C233" s="7">
        <v>4398</v>
      </c>
      <c r="D233" s="7">
        <v>12143861.657789463</v>
      </c>
      <c r="E233" s="7">
        <v>2734335.4145864006</v>
      </c>
      <c r="F233" s="53">
        <v>-697890</v>
      </c>
      <c r="H233" s="37">
        <f t="shared" si="45"/>
        <v>11445971.657789463</v>
      </c>
      <c r="I233" s="134"/>
      <c r="J233" s="61">
        <v>2519495.7063246113</v>
      </c>
      <c r="K233" s="136"/>
      <c r="L233" s="61">
        <f t="shared" si="57"/>
        <v>13965467.364114074</v>
      </c>
      <c r="N233" s="67">
        <f t="shared" si="58"/>
        <v>906253.65646039508</v>
      </c>
      <c r="O233" s="34">
        <f t="shared" si="46"/>
        <v>6.9395729080477669E-2</v>
      </c>
      <c r="P233" s="61">
        <f t="shared" si="47"/>
        <v>206.06040392460096</v>
      </c>
      <c r="R233" s="50">
        <v>90212.087800000008</v>
      </c>
      <c r="S233" s="51">
        <v>32789.770000000004</v>
      </c>
      <c r="T233" s="52">
        <f t="shared" si="48"/>
        <v>-57422.317800000004</v>
      </c>
      <c r="V233" s="70">
        <f t="shared" si="59"/>
        <v>13908045.046314074</v>
      </c>
      <c r="W233" s="51"/>
      <c r="X233" s="6">
        <v>702</v>
      </c>
      <c r="Y233" s="6" t="s">
        <v>218</v>
      </c>
      <c r="Z233" s="7">
        <v>4398</v>
      </c>
      <c r="AA233" s="7">
        <v>12134445.465848442</v>
      </c>
      <c r="AB233" s="7">
        <v>2726296.3327768543</v>
      </c>
      <c r="AC233" s="53">
        <v>-697890</v>
      </c>
      <c r="AE233" s="37">
        <v>11436555.465848442</v>
      </c>
      <c r="AF233" s="134"/>
      <c r="AG233" s="136">
        <v>2519495.7063246113</v>
      </c>
      <c r="AI233" s="67">
        <v>896837.46451937407</v>
      </c>
      <c r="AJ233" s="34">
        <v>6.8674690880796294E-2</v>
      </c>
      <c r="AK233" s="61">
        <v>203.91938711218145</v>
      </c>
      <c r="AM233" s="6">
        <v>702</v>
      </c>
      <c r="AN233" s="6" t="s">
        <v>218</v>
      </c>
      <c r="AO233" s="7">
        <v>4398</v>
      </c>
      <c r="AP233" s="7">
        <v>14543812.297257274</v>
      </c>
      <c r="AQ233" s="7">
        <v>2746436.1646314068</v>
      </c>
      <c r="AR233" s="53">
        <v>-697890</v>
      </c>
      <c r="AT233" s="37">
        <f t="shared" si="49"/>
        <v>13845922.297257274</v>
      </c>
      <c r="AV233" s="67">
        <f t="shared" si="50"/>
        <v>786708.58960359544</v>
      </c>
      <c r="AW233" s="34">
        <f t="shared" si="51"/>
        <v>6.024165062422749E-2</v>
      </c>
      <c r="AX233" s="61">
        <f t="shared" si="52"/>
        <v>178.87871523501488</v>
      </c>
      <c r="AZ233" s="50">
        <v>94118.424200000009</v>
      </c>
      <c r="BA233" s="51">
        <v>44881.156000000003</v>
      </c>
      <c r="BB233" s="52">
        <f t="shared" si="53"/>
        <v>-49237.268200000006</v>
      </c>
      <c r="BD233" s="70">
        <f t="shared" si="54"/>
        <v>13796685.029057274</v>
      </c>
      <c r="BE233" s="51"/>
      <c r="BF233" s="127">
        <v>6</v>
      </c>
      <c r="BG233" s="51"/>
      <c r="BH233" s="106" t="s">
        <v>218</v>
      </c>
      <c r="BI233" s="88">
        <v>4459</v>
      </c>
      <c r="BJ233" s="88">
        <v>13757103.707653679</v>
      </c>
      <c r="BK233" s="88">
        <v>2772836.1126221614</v>
      </c>
      <c r="BL233" s="88">
        <v>-697890</v>
      </c>
      <c r="BN233" s="97">
        <f t="shared" si="55"/>
        <v>13059213.707653679</v>
      </c>
      <c r="BP233" s="88">
        <v>-49237.268200000006</v>
      </c>
      <c r="BR233" s="97">
        <f t="shared" si="56"/>
        <v>13009976.439453678</v>
      </c>
      <c r="BT233" s="110">
        <v>702</v>
      </c>
      <c r="BU233" s="53"/>
    </row>
    <row r="234" spans="1:73" x14ac:dyDescent="0.2">
      <c r="A234" s="6">
        <v>704</v>
      </c>
      <c r="B234" s="6" t="s">
        <v>219</v>
      </c>
      <c r="C234" s="7">
        <v>6251</v>
      </c>
      <c r="D234" s="7">
        <v>4707905.6123249875</v>
      </c>
      <c r="E234" s="7">
        <v>114511.96200369592</v>
      </c>
      <c r="F234" s="53">
        <v>-1198301</v>
      </c>
      <c r="H234" s="37">
        <f t="shared" si="45"/>
        <v>3509604.6123249875</v>
      </c>
      <c r="I234" s="134"/>
      <c r="J234" s="61">
        <v>2301995.5835223389</v>
      </c>
      <c r="K234" s="136"/>
      <c r="L234" s="61">
        <f t="shared" si="57"/>
        <v>5811600.1958473269</v>
      </c>
      <c r="N234" s="67">
        <f t="shared" si="58"/>
        <v>1286493.4523933381</v>
      </c>
      <c r="O234" s="34">
        <f t="shared" si="46"/>
        <v>0.284301238695502</v>
      </c>
      <c r="P234" s="61">
        <f t="shared" si="47"/>
        <v>205.80602341918703</v>
      </c>
      <c r="R234" s="50">
        <v>371172.01600000006</v>
      </c>
      <c r="S234" s="51">
        <v>383251.74</v>
      </c>
      <c r="T234" s="52">
        <f t="shared" si="48"/>
        <v>12079.723999999929</v>
      </c>
      <c r="V234" s="70">
        <f t="shared" si="59"/>
        <v>5823679.9198473264</v>
      </c>
      <c r="W234" s="51"/>
      <c r="X234" s="6">
        <v>704</v>
      </c>
      <c r="Y234" s="6" t="s">
        <v>219</v>
      </c>
      <c r="Z234" s="7">
        <v>6251</v>
      </c>
      <c r="AA234" s="7">
        <v>4698017.9713599207</v>
      </c>
      <c r="AB234" s="7">
        <v>106567.18590137348</v>
      </c>
      <c r="AC234" s="53">
        <v>-1198301</v>
      </c>
      <c r="AE234" s="37">
        <v>3499716.9713599207</v>
      </c>
      <c r="AF234" s="134"/>
      <c r="AG234" s="136">
        <v>2301995.5835223389</v>
      </c>
      <c r="AI234" s="67">
        <v>1276605.8114282712</v>
      </c>
      <c r="AJ234" s="34">
        <v>0.2821161762150709</v>
      </c>
      <c r="AK234" s="61">
        <v>204.22425394789173</v>
      </c>
      <c r="AM234" s="6">
        <v>704</v>
      </c>
      <c r="AN234" s="6" t="s">
        <v>219</v>
      </c>
      <c r="AO234" s="7">
        <v>6251</v>
      </c>
      <c r="AP234" s="7">
        <v>6831662.5637439461</v>
      </c>
      <c r="AQ234" s="7">
        <v>50898.467440524255</v>
      </c>
      <c r="AR234" s="53">
        <v>-1198301</v>
      </c>
      <c r="AT234" s="37">
        <f t="shared" si="49"/>
        <v>5633361.5637439461</v>
      </c>
      <c r="AV234" s="67">
        <f t="shared" si="50"/>
        <v>1108254.8202899573</v>
      </c>
      <c r="AW234" s="34">
        <f t="shared" si="51"/>
        <v>0.24491241491555016</v>
      </c>
      <c r="AX234" s="61">
        <f t="shared" si="52"/>
        <v>177.2924044616793</v>
      </c>
      <c r="AZ234" s="50">
        <v>312966.86106000002</v>
      </c>
      <c r="BA234" s="51">
        <v>301297.76049999997</v>
      </c>
      <c r="BB234" s="52">
        <f t="shared" si="53"/>
        <v>-11669.10056000005</v>
      </c>
      <c r="BD234" s="70">
        <f t="shared" si="54"/>
        <v>5621692.463183946</v>
      </c>
      <c r="BE234" s="51"/>
      <c r="BF234" s="127">
        <v>2</v>
      </c>
      <c r="BG234" s="51"/>
      <c r="BH234" s="106" t="s">
        <v>219</v>
      </c>
      <c r="BI234" s="88">
        <v>6263</v>
      </c>
      <c r="BJ234" s="88">
        <v>5723407.7434539888</v>
      </c>
      <c r="BK234" s="88">
        <v>-57030.378942580624</v>
      </c>
      <c r="BL234" s="88">
        <v>-1198301</v>
      </c>
      <c r="BN234" s="97">
        <f t="shared" si="55"/>
        <v>4525106.7434539888</v>
      </c>
      <c r="BP234" s="88">
        <v>-11669.10056000005</v>
      </c>
      <c r="BR234" s="97">
        <f t="shared" si="56"/>
        <v>4513437.6428939886</v>
      </c>
      <c r="BT234" s="110">
        <v>704</v>
      </c>
      <c r="BU234" s="53"/>
    </row>
    <row r="235" spans="1:73" x14ac:dyDescent="0.2">
      <c r="A235" s="6">
        <v>707</v>
      </c>
      <c r="B235" s="6" t="s">
        <v>220</v>
      </c>
      <c r="C235" s="7">
        <v>2181</v>
      </c>
      <c r="D235" s="7">
        <v>8621038.7738020532</v>
      </c>
      <c r="E235" s="7">
        <v>2864466.3221640745</v>
      </c>
      <c r="F235" s="53">
        <v>-526691</v>
      </c>
      <c r="H235" s="37">
        <f t="shared" si="45"/>
        <v>8094347.7738020532</v>
      </c>
      <c r="I235" s="134"/>
      <c r="J235" s="61">
        <v>1497738.3507478158</v>
      </c>
      <c r="K235" s="136"/>
      <c r="L235" s="61">
        <f t="shared" si="57"/>
        <v>9592086.1245498694</v>
      </c>
      <c r="N235" s="67">
        <f t="shared" si="58"/>
        <v>614778.1463759169</v>
      </c>
      <c r="O235" s="34">
        <f t="shared" si="46"/>
        <v>6.8481347400645501E-2</v>
      </c>
      <c r="P235" s="61">
        <f t="shared" si="47"/>
        <v>281.87902172210772</v>
      </c>
      <c r="R235" s="50">
        <v>34630.36</v>
      </c>
      <c r="S235" s="51">
        <v>0</v>
      </c>
      <c r="T235" s="52">
        <f t="shared" si="48"/>
        <v>-34630.36</v>
      </c>
      <c r="V235" s="70">
        <f t="shared" si="59"/>
        <v>9557455.76454987</v>
      </c>
      <c r="W235" s="51"/>
      <c r="X235" s="6">
        <v>707</v>
      </c>
      <c r="Y235" s="6" t="s">
        <v>220</v>
      </c>
      <c r="Z235" s="7">
        <v>2181</v>
      </c>
      <c r="AA235" s="7">
        <v>8623471.4693828523</v>
      </c>
      <c r="AB235" s="7">
        <v>2867580.6927848551</v>
      </c>
      <c r="AC235" s="53">
        <v>-526691</v>
      </c>
      <c r="AE235" s="37">
        <v>8096780.4693828523</v>
      </c>
      <c r="AF235" s="134"/>
      <c r="AG235" s="136">
        <v>1497738.3507478158</v>
      </c>
      <c r="AI235" s="67">
        <v>617210.84195671603</v>
      </c>
      <c r="AJ235" s="34">
        <v>6.8752330148114299E-2</v>
      </c>
      <c r="AK235" s="61">
        <v>282.99442547304722</v>
      </c>
      <c r="AM235" s="6">
        <v>707</v>
      </c>
      <c r="AN235" s="6" t="s">
        <v>220</v>
      </c>
      <c r="AO235" s="7">
        <v>2181</v>
      </c>
      <c r="AP235" s="7">
        <v>9983801.5547879506</v>
      </c>
      <c r="AQ235" s="7">
        <v>2815063.3095646482</v>
      </c>
      <c r="AR235" s="53">
        <v>-526691</v>
      </c>
      <c r="AT235" s="37">
        <f t="shared" si="49"/>
        <v>9457110.5547879506</v>
      </c>
      <c r="AV235" s="67">
        <f t="shared" si="50"/>
        <v>479802.57661399804</v>
      </c>
      <c r="AW235" s="34">
        <f t="shared" si="51"/>
        <v>5.34461530985142E-2</v>
      </c>
      <c r="AX235" s="61">
        <f t="shared" si="52"/>
        <v>219.99201128564789</v>
      </c>
      <c r="AZ235" s="50">
        <v>50689.305600000007</v>
      </c>
      <c r="BA235" s="51">
        <v>0</v>
      </c>
      <c r="BB235" s="52">
        <f t="shared" si="53"/>
        <v>-50689.305600000007</v>
      </c>
      <c r="BD235" s="70">
        <f t="shared" si="54"/>
        <v>9406421.24918795</v>
      </c>
      <c r="BE235" s="51"/>
      <c r="BF235" s="127">
        <v>12</v>
      </c>
      <c r="BG235" s="51"/>
      <c r="BH235" s="106" t="s">
        <v>220</v>
      </c>
      <c r="BI235" s="88">
        <v>2240</v>
      </c>
      <c r="BJ235" s="88">
        <v>9503998.9781739525</v>
      </c>
      <c r="BK235" s="88">
        <v>2713632.6811073082</v>
      </c>
      <c r="BL235" s="88">
        <v>-526691</v>
      </c>
      <c r="BN235" s="97">
        <f t="shared" si="55"/>
        <v>8977307.9781739525</v>
      </c>
      <c r="BP235" s="88">
        <v>-50689.305600000007</v>
      </c>
      <c r="BR235" s="97">
        <f t="shared" si="56"/>
        <v>8926618.672573952</v>
      </c>
      <c r="BT235" s="110">
        <v>707</v>
      </c>
      <c r="BU235" s="53"/>
    </row>
    <row r="236" spans="1:73" x14ac:dyDescent="0.2">
      <c r="A236" s="6">
        <v>710</v>
      </c>
      <c r="B236" s="6" t="s">
        <v>221</v>
      </c>
      <c r="C236" s="7">
        <v>27592</v>
      </c>
      <c r="D236" s="7">
        <v>48430313.112707272</v>
      </c>
      <c r="E236" s="7">
        <v>9794122.0103901327</v>
      </c>
      <c r="F236" s="53">
        <v>-1324681</v>
      </c>
      <c r="H236" s="37">
        <f t="shared" si="45"/>
        <v>47105632.112707272</v>
      </c>
      <c r="I236" s="134"/>
      <c r="J236" s="61">
        <v>13216085.224494049</v>
      </c>
      <c r="K236" s="136"/>
      <c r="L236" s="61">
        <f t="shared" si="57"/>
        <v>60321717.33720132</v>
      </c>
      <c r="N236" s="67">
        <f t="shared" si="58"/>
        <v>7005746.2361767814</v>
      </c>
      <c r="O236" s="34">
        <f t="shared" si="46"/>
        <v>0.13140051829689278</v>
      </c>
      <c r="P236" s="61">
        <f t="shared" si="47"/>
        <v>253.90498101539509</v>
      </c>
      <c r="R236" s="50">
        <v>1379918.9543999999</v>
      </c>
      <c r="S236" s="51">
        <v>308401.08</v>
      </c>
      <c r="T236" s="52">
        <f t="shared" si="48"/>
        <v>-1071517.8743999999</v>
      </c>
      <c r="V236" s="70">
        <f t="shared" si="59"/>
        <v>59250199.462801322</v>
      </c>
      <c r="W236" s="51"/>
      <c r="X236" s="6">
        <v>710</v>
      </c>
      <c r="Y236" s="6" t="s">
        <v>221</v>
      </c>
      <c r="Z236" s="7">
        <v>27592</v>
      </c>
      <c r="AA236" s="7">
        <v>48348500.890527345</v>
      </c>
      <c r="AB236" s="7">
        <v>9720914.6674808394</v>
      </c>
      <c r="AC236" s="53">
        <v>-1324681</v>
      </c>
      <c r="AE236" s="37">
        <v>47023819.890527345</v>
      </c>
      <c r="AF236" s="134"/>
      <c r="AG236" s="136">
        <v>13216085.224494049</v>
      </c>
      <c r="AI236" s="67">
        <v>6923934.0139968544</v>
      </c>
      <c r="AJ236" s="34">
        <v>0.12986603959397452</v>
      </c>
      <c r="AK236" s="61">
        <v>250.93991062615447</v>
      </c>
      <c r="AM236" s="6">
        <v>710</v>
      </c>
      <c r="AN236" s="6" t="s">
        <v>221</v>
      </c>
      <c r="AO236" s="7">
        <v>27592</v>
      </c>
      <c r="AP236" s="7">
        <v>60799008.36890462</v>
      </c>
      <c r="AQ236" s="7">
        <v>9668488.6750687845</v>
      </c>
      <c r="AR236" s="53">
        <v>-1324681</v>
      </c>
      <c r="AT236" s="37">
        <f t="shared" si="49"/>
        <v>59474327.36890462</v>
      </c>
      <c r="AV236" s="67">
        <f t="shared" si="50"/>
        <v>6158356.2678800821</v>
      </c>
      <c r="AW236" s="34">
        <f t="shared" si="51"/>
        <v>0.11550678231502269</v>
      </c>
      <c r="AX236" s="61">
        <f t="shared" si="52"/>
        <v>223.19354406639903</v>
      </c>
      <c r="AZ236" s="50">
        <v>1228316.7176460004</v>
      </c>
      <c r="BA236" s="51">
        <v>274633.07370000001</v>
      </c>
      <c r="BB236" s="52">
        <f t="shared" si="53"/>
        <v>-953683.64394600037</v>
      </c>
      <c r="BD236" s="70">
        <f t="shared" si="54"/>
        <v>58520643.724958621</v>
      </c>
      <c r="BE236" s="51"/>
      <c r="BF236" s="127">
        <v>1</v>
      </c>
      <c r="BG236" s="51"/>
      <c r="BH236" s="106" t="s">
        <v>221</v>
      </c>
      <c r="BI236" s="88">
        <v>27851</v>
      </c>
      <c r="BJ236" s="88">
        <v>54640652.101024538</v>
      </c>
      <c r="BK236" s="88">
        <v>9306687.5136763025</v>
      </c>
      <c r="BL236" s="88">
        <v>-1324681</v>
      </c>
      <c r="BN236" s="97">
        <f t="shared" si="55"/>
        <v>53315971.101024538</v>
      </c>
      <c r="BP236" s="88">
        <v>-953683.64394600037</v>
      </c>
      <c r="BR236" s="97">
        <f t="shared" si="56"/>
        <v>52362287.457078539</v>
      </c>
      <c r="BT236" s="110">
        <v>710</v>
      </c>
      <c r="BU236" s="53"/>
    </row>
    <row r="237" spans="1:73" x14ac:dyDescent="0.2">
      <c r="A237" s="6">
        <v>729</v>
      </c>
      <c r="B237" s="6" t="s">
        <v>222</v>
      </c>
      <c r="C237" s="7">
        <v>9415</v>
      </c>
      <c r="D237" s="7">
        <v>27093526.227400646</v>
      </c>
      <c r="E237" s="7">
        <v>8644328.0403645113</v>
      </c>
      <c r="F237" s="53">
        <v>-155607</v>
      </c>
      <c r="H237" s="37">
        <f t="shared" si="45"/>
        <v>26937919.227400646</v>
      </c>
      <c r="I237" s="134"/>
      <c r="J237" s="61">
        <v>5306540.2578413486</v>
      </c>
      <c r="K237" s="136"/>
      <c r="L237" s="61">
        <f t="shared" si="57"/>
        <v>32244459.485241994</v>
      </c>
      <c r="N237" s="67">
        <f t="shared" si="58"/>
        <v>2245067.0731970184</v>
      </c>
      <c r="O237" s="34">
        <f t="shared" si="46"/>
        <v>7.4837084776943938E-2</v>
      </c>
      <c r="P237" s="61">
        <f t="shared" si="47"/>
        <v>238.45640713722977</v>
      </c>
      <c r="R237" s="50">
        <v>207945.76800000007</v>
      </c>
      <c r="S237" s="51">
        <v>95438</v>
      </c>
      <c r="T237" s="52">
        <f t="shared" si="48"/>
        <v>-112507.76800000007</v>
      </c>
      <c r="V237" s="70">
        <f t="shared" si="59"/>
        <v>32131951.717241995</v>
      </c>
      <c r="W237" s="51"/>
      <c r="X237" s="6">
        <v>729</v>
      </c>
      <c r="Y237" s="6" t="s">
        <v>222</v>
      </c>
      <c r="Z237" s="7">
        <v>9415</v>
      </c>
      <c r="AA237" s="7">
        <v>27121135.253765523</v>
      </c>
      <c r="AB237" s="7">
        <v>8674877.0851132404</v>
      </c>
      <c r="AC237" s="53">
        <v>-155607</v>
      </c>
      <c r="AE237" s="37">
        <v>26965528.253765523</v>
      </c>
      <c r="AF237" s="134"/>
      <c r="AG237" s="136">
        <v>5306540.2578413486</v>
      </c>
      <c r="AI237" s="67">
        <v>2272676.0995618962</v>
      </c>
      <c r="AJ237" s="34">
        <v>7.5757404294941655E-2</v>
      </c>
      <c r="AK237" s="61">
        <v>241.3888581584595</v>
      </c>
      <c r="AM237" s="6">
        <v>729</v>
      </c>
      <c r="AN237" s="6" t="s">
        <v>222</v>
      </c>
      <c r="AO237" s="7">
        <v>9415</v>
      </c>
      <c r="AP237" s="7">
        <v>32087874.796889618</v>
      </c>
      <c r="AQ237" s="7">
        <v>8616587.151290914</v>
      </c>
      <c r="AR237" s="53">
        <v>-155607</v>
      </c>
      <c r="AT237" s="37">
        <f t="shared" si="49"/>
        <v>31932267.796889618</v>
      </c>
      <c r="AV237" s="67">
        <f t="shared" si="50"/>
        <v>1932875.3848446421</v>
      </c>
      <c r="AW237" s="34">
        <f t="shared" si="51"/>
        <v>6.4430484401030025E-2</v>
      </c>
      <c r="AX237" s="61">
        <f t="shared" si="52"/>
        <v>205.29743864520893</v>
      </c>
      <c r="AZ237" s="50">
        <v>238292.53768000001</v>
      </c>
      <c r="BA237" s="51">
        <v>126723.264</v>
      </c>
      <c r="BB237" s="52">
        <f t="shared" si="53"/>
        <v>-111569.27368000001</v>
      </c>
      <c r="BD237" s="70">
        <f t="shared" si="54"/>
        <v>31820698.523209617</v>
      </c>
      <c r="BE237" s="51"/>
      <c r="BF237" s="127">
        <v>13</v>
      </c>
      <c r="BG237" s="51"/>
      <c r="BH237" s="106" t="s">
        <v>222</v>
      </c>
      <c r="BI237" s="88">
        <v>9589</v>
      </c>
      <c r="BJ237" s="88">
        <v>30154999.412044976</v>
      </c>
      <c r="BK237" s="88">
        <v>8532970.032050889</v>
      </c>
      <c r="BL237" s="88">
        <v>-155607</v>
      </c>
      <c r="BN237" s="97">
        <f t="shared" si="55"/>
        <v>29999392.412044976</v>
      </c>
      <c r="BP237" s="88">
        <v>-111569.27368000001</v>
      </c>
      <c r="BR237" s="97">
        <f t="shared" si="56"/>
        <v>29887823.138364974</v>
      </c>
      <c r="BT237" s="110">
        <v>729</v>
      </c>
      <c r="BU237" s="53"/>
    </row>
    <row r="238" spans="1:73" x14ac:dyDescent="0.2">
      <c r="A238" s="6">
        <v>732</v>
      </c>
      <c r="B238" s="6" t="s">
        <v>223</v>
      </c>
      <c r="C238" s="7">
        <v>3491</v>
      </c>
      <c r="D238" s="7">
        <v>18622077.119731382</v>
      </c>
      <c r="E238" s="7">
        <v>3136248.8335289527</v>
      </c>
      <c r="F238" s="53">
        <v>303832</v>
      </c>
      <c r="H238" s="37">
        <f t="shared" si="45"/>
        <v>18925909.119731382</v>
      </c>
      <c r="I238" s="134"/>
      <c r="J238" s="61">
        <v>2137889.9223634102</v>
      </c>
      <c r="K238" s="136"/>
      <c r="L238" s="61">
        <f t="shared" si="57"/>
        <v>21063799.042094793</v>
      </c>
      <c r="N238" s="67">
        <f t="shared" si="58"/>
        <v>1036678.32040333</v>
      </c>
      <c r="O238" s="34">
        <f t="shared" si="46"/>
        <v>5.1763722544524292E-2</v>
      </c>
      <c r="P238" s="61">
        <f t="shared" si="47"/>
        <v>296.95741059963621</v>
      </c>
      <c r="R238" s="50">
        <v>112944.056</v>
      </c>
      <c r="S238" s="51">
        <v>21814.400000000001</v>
      </c>
      <c r="T238" s="52">
        <f t="shared" si="48"/>
        <v>-91129.655999999988</v>
      </c>
      <c r="V238" s="70">
        <f t="shared" si="59"/>
        <v>20972669.386094794</v>
      </c>
      <c r="W238" s="51"/>
      <c r="X238" s="6">
        <v>732</v>
      </c>
      <c r="Y238" s="6" t="s">
        <v>223</v>
      </c>
      <c r="Z238" s="7">
        <v>3491</v>
      </c>
      <c r="AA238" s="7">
        <v>18618282.081695754</v>
      </c>
      <c r="AB238" s="7">
        <v>3133592.674459544</v>
      </c>
      <c r="AC238" s="53">
        <v>303832</v>
      </c>
      <c r="AE238" s="37">
        <v>18922114.081695754</v>
      </c>
      <c r="AF238" s="134"/>
      <c r="AG238" s="136">
        <v>2137889.9223634102</v>
      </c>
      <c r="AI238" s="67">
        <v>1032883.2823677026</v>
      </c>
      <c r="AJ238" s="34">
        <v>5.1574227604719143E-2</v>
      </c>
      <c r="AK238" s="61">
        <v>295.87031863870027</v>
      </c>
      <c r="AM238" s="6">
        <v>732</v>
      </c>
      <c r="AN238" s="6" t="s">
        <v>223</v>
      </c>
      <c r="AO238" s="7">
        <v>3491</v>
      </c>
      <c r="AP238" s="7">
        <v>20605696.299764525</v>
      </c>
      <c r="AQ238" s="7">
        <v>3098638.8775183582</v>
      </c>
      <c r="AR238" s="53">
        <v>303832</v>
      </c>
      <c r="AT238" s="37">
        <f t="shared" si="49"/>
        <v>20909528.299764525</v>
      </c>
      <c r="AV238" s="67">
        <f t="shared" si="50"/>
        <v>882407.578073062</v>
      </c>
      <c r="AW238" s="34">
        <f t="shared" si="51"/>
        <v>4.4060631097975179E-2</v>
      </c>
      <c r="AX238" s="61">
        <f t="shared" si="52"/>
        <v>252.76642167661473</v>
      </c>
      <c r="AZ238" s="50">
        <v>116360.99709999999</v>
      </c>
      <c r="BA238" s="51">
        <v>10560.272000000001</v>
      </c>
      <c r="BB238" s="52">
        <f t="shared" si="53"/>
        <v>-105800.7251</v>
      </c>
      <c r="BD238" s="70">
        <f t="shared" si="54"/>
        <v>20803727.574664526</v>
      </c>
      <c r="BE238" s="51"/>
      <c r="BF238" s="127">
        <v>19</v>
      </c>
      <c r="BG238" s="51"/>
      <c r="BH238" s="106" t="s">
        <v>223</v>
      </c>
      <c r="BI238" s="88">
        <v>3575</v>
      </c>
      <c r="BJ238" s="88">
        <v>19723288.721691463</v>
      </c>
      <c r="BK238" s="88">
        <v>3002163.3602035861</v>
      </c>
      <c r="BL238" s="88">
        <v>303832</v>
      </c>
      <c r="BN238" s="97">
        <f t="shared" si="55"/>
        <v>20027120.721691463</v>
      </c>
      <c r="BP238" s="88">
        <v>-105800.7251</v>
      </c>
      <c r="BR238" s="97">
        <f t="shared" si="56"/>
        <v>19921319.996591464</v>
      </c>
      <c r="BT238" s="110">
        <v>732</v>
      </c>
      <c r="BU238" s="53"/>
    </row>
    <row r="239" spans="1:73" x14ac:dyDescent="0.2">
      <c r="A239" s="6">
        <v>734</v>
      </c>
      <c r="B239" s="6" t="s">
        <v>224</v>
      </c>
      <c r="C239" s="7">
        <v>52321</v>
      </c>
      <c r="D239" s="7">
        <v>96011199.305433825</v>
      </c>
      <c r="E239" s="7">
        <v>26815578.618813585</v>
      </c>
      <c r="F239" s="53">
        <v>-2960952</v>
      </c>
      <c r="H239" s="37">
        <f t="shared" si="45"/>
        <v>93050247.305433825</v>
      </c>
      <c r="I239" s="134"/>
      <c r="J239" s="61">
        <v>24432111.793558262</v>
      </c>
      <c r="K239" s="136"/>
      <c r="L239" s="61">
        <f t="shared" si="57"/>
        <v>117482359.09899208</v>
      </c>
      <c r="N239" s="67">
        <f t="shared" si="58"/>
        <v>9733850.8587467074</v>
      </c>
      <c r="O239" s="34">
        <f t="shared" si="46"/>
        <v>9.0338613663618186E-2</v>
      </c>
      <c r="P239" s="61">
        <f t="shared" si="47"/>
        <v>186.04099422309795</v>
      </c>
      <c r="R239" s="50">
        <v>995277.90980000026</v>
      </c>
      <c r="S239" s="51">
        <v>394158.94000000018</v>
      </c>
      <c r="T239" s="52">
        <f t="shared" si="48"/>
        <v>-601118.96980000008</v>
      </c>
      <c r="V239" s="70">
        <f t="shared" si="59"/>
        <v>116881240.12919208</v>
      </c>
      <c r="W239" s="51"/>
      <c r="X239" s="6">
        <v>734</v>
      </c>
      <c r="Y239" s="6" t="s">
        <v>224</v>
      </c>
      <c r="Z239" s="7">
        <v>52321</v>
      </c>
      <c r="AA239" s="7">
        <v>94586473.829110444</v>
      </c>
      <c r="AB239" s="7">
        <v>25407175.381827082</v>
      </c>
      <c r="AC239" s="53">
        <v>-2960952</v>
      </c>
      <c r="AE239" s="37">
        <v>91625521.829110444</v>
      </c>
      <c r="AF239" s="134"/>
      <c r="AG239" s="136">
        <v>24432111.793558262</v>
      </c>
      <c r="AI239" s="67">
        <v>8309125.3824233413</v>
      </c>
      <c r="AJ239" s="34">
        <v>7.7115920379116507E-2</v>
      </c>
      <c r="AK239" s="61">
        <v>158.8105231632297</v>
      </c>
      <c r="AM239" s="6">
        <v>734</v>
      </c>
      <c r="AN239" s="6" t="s">
        <v>224</v>
      </c>
      <c r="AO239" s="7">
        <v>52321</v>
      </c>
      <c r="AP239" s="7">
        <v>119151190.30059448</v>
      </c>
      <c r="AQ239" s="7">
        <v>26897474.10147668</v>
      </c>
      <c r="AR239" s="53">
        <v>-2960952</v>
      </c>
      <c r="AT239" s="37">
        <f t="shared" si="49"/>
        <v>116190238.30059448</v>
      </c>
      <c r="AV239" s="67">
        <f t="shared" si="50"/>
        <v>8441730.0603491068</v>
      </c>
      <c r="AW239" s="34">
        <f t="shared" si="51"/>
        <v>7.834660728227158E-2</v>
      </c>
      <c r="AX239" s="61">
        <f t="shared" si="52"/>
        <v>161.34496780163045</v>
      </c>
      <c r="AZ239" s="50">
        <v>968812.5536199999</v>
      </c>
      <c r="BA239" s="51">
        <v>377793.7307999999</v>
      </c>
      <c r="BB239" s="52">
        <f t="shared" si="53"/>
        <v>-591018.82282</v>
      </c>
      <c r="BD239" s="70">
        <f t="shared" si="54"/>
        <v>115599219.47777449</v>
      </c>
      <c r="BE239" s="51"/>
      <c r="BF239" s="127">
        <v>2</v>
      </c>
      <c r="BG239" s="51"/>
      <c r="BH239" s="106" t="s">
        <v>224</v>
      </c>
      <c r="BI239" s="88">
        <v>52984</v>
      </c>
      <c r="BJ239" s="88">
        <v>110709460.24024537</v>
      </c>
      <c r="BK239" s="88">
        <v>25614527.518649679</v>
      </c>
      <c r="BL239" s="88">
        <v>-2960952</v>
      </c>
      <c r="BN239" s="97">
        <f t="shared" si="55"/>
        <v>107748508.24024537</v>
      </c>
      <c r="BP239" s="88">
        <v>-591018.82282</v>
      </c>
      <c r="BR239" s="97">
        <f t="shared" si="56"/>
        <v>107157489.41742538</v>
      </c>
      <c r="BT239" s="110">
        <v>734</v>
      </c>
      <c r="BU239" s="53"/>
    </row>
    <row r="240" spans="1:73" x14ac:dyDescent="0.2">
      <c r="A240" s="6">
        <v>738</v>
      </c>
      <c r="B240" s="6" t="s">
        <v>225</v>
      </c>
      <c r="C240" s="7">
        <v>2994</v>
      </c>
      <c r="D240" s="7">
        <v>4256263.3917566873</v>
      </c>
      <c r="E240" s="7">
        <v>1492163.7326483862</v>
      </c>
      <c r="F240" s="53">
        <v>-578795</v>
      </c>
      <c r="H240" s="37">
        <f t="shared" si="45"/>
        <v>3677468.3917566873</v>
      </c>
      <c r="I240" s="134"/>
      <c r="J240" s="61">
        <v>1512184.2543711818</v>
      </c>
      <c r="K240" s="136"/>
      <c r="L240" s="61">
        <f t="shared" si="57"/>
        <v>5189652.6461278694</v>
      </c>
      <c r="N240" s="67">
        <f t="shared" si="58"/>
        <v>646242.41365652811</v>
      </c>
      <c r="O240" s="34">
        <f t="shared" si="46"/>
        <v>0.14223730206836532</v>
      </c>
      <c r="P240" s="61">
        <f t="shared" si="47"/>
        <v>215.84582954459856</v>
      </c>
      <c r="R240" s="50">
        <v>217857.68599999999</v>
      </c>
      <c r="S240" s="51">
        <v>140498.37</v>
      </c>
      <c r="T240" s="52">
        <f t="shared" si="48"/>
        <v>-77359.315999999992</v>
      </c>
      <c r="V240" s="70">
        <f t="shared" si="59"/>
        <v>5112293.3301278697</v>
      </c>
      <c r="W240" s="51"/>
      <c r="X240" s="6">
        <v>738</v>
      </c>
      <c r="Y240" s="6" t="s">
        <v>225</v>
      </c>
      <c r="Z240" s="7">
        <v>2994</v>
      </c>
      <c r="AA240" s="7">
        <v>4263828.0587100349</v>
      </c>
      <c r="AB240" s="7">
        <v>1500658.451949588</v>
      </c>
      <c r="AC240" s="53">
        <v>-578795</v>
      </c>
      <c r="AE240" s="37">
        <v>3685033.0587100349</v>
      </c>
      <c r="AF240" s="134"/>
      <c r="AG240" s="136">
        <v>1512184.2543711818</v>
      </c>
      <c r="AI240" s="67">
        <v>653807.08060987573</v>
      </c>
      <c r="AJ240" s="34">
        <v>0.14390227761895147</v>
      </c>
      <c r="AK240" s="61">
        <v>218.37243841345216</v>
      </c>
      <c r="AM240" s="6">
        <v>738</v>
      </c>
      <c r="AN240" s="6" t="s">
        <v>225</v>
      </c>
      <c r="AO240" s="7">
        <v>2994</v>
      </c>
      <c r="AP240" s="7">
        <v>5629535.786189043</v>
      </c>
      <c r="AQ240" s="7">
        <v>1426627.1130323771</v>
      </c>
      <c r="AR240" s="53">
        <v>-578795</v>
      </c>
      <c r="AT240" s="37">
        <f t="shared" si="49"/>
        <v>5050740.786189043</v>
      </c>
      <c r="AV240" s="67">
        <f t="shared" si="50"/>
        <v>507330.5537177017</v>
      </c>
      <c r="AW240" s="34">
        <f t="shared" si="51"/>
        <v>0.11166294209839477</v>
      </c>
      <c r="AX240" s="61">
        <f t="shared" si="52"/>
        <v>169.44908273804333</v>
      </c>
      <c r="AZ240" s="50">
        <v>226900.64426</v>
      </c>
      <c r="BA240" s="51">
        <v>159790.11569999999</v>
      </c>
      <c r="BB240" s="52">
        <f t="shared" si="53"/>
        <v>-67110.528560000006</v>
      </c>
      <c r="BD240" s="70">
        <f t="shared" si="54"/>
        <v>4983630.2576290425</v>
      </c>
      <c r="BE240" s="51"/>
      <c r="BF240" s="127">
        <v>2</v>
      </c>
      <c r="BG240" s="51"/>
      <c r="BH240" s="106" t="s">
        <v>225</v>
      </c>
      <c r="BI240" s="88">
        <v>3007</v>
      </c>
      <c r="BJ240" s="88">
        <v>5122205.2324713413</v>
      </c>
      <c r="BK240" s="88">
        <v>1370384.8100672993</v>
      </c>
      <c r="BL240" s="88">
        <v>-578795</v>
      </c>
      <c r="BN240" s="97">
        <f t="shared" si="55"/>
        <v>4543410.2324713413</v>
      </c>
      <c r="BP240" s="88">
        <v>-67110.528560000006</v>
      </c>
      <c r="BR240" s="97">
        <f t="shared" si="56"/>
        <v>4476299.7039113417</v>
      </c>
      <c r="BT240" s="110">
        <v>738</v>
      </c>
      <c r="BU240" s="53"/>
    </row>
    <row r="241" spans="1:73" x14ac:dyDescent="0.2">
      <c r="A241" s="6">
        <v>739</v>
      </c>
      <c r="B241" s="6" t="s">
        <v>226</v>
      </c>
      <c r="C241" s="7">
        <v>3429</v>
      </c>
      <c r="D241" s="7">
        <v>10397570.509386219</v>
      </c>
      <c r="E241" s="7">
        <v>2447359.2835964188</v>
      </c>
      <c r="F241" s="53">
        <v>125550</v>
      </c>
      <c r="H241" s="37">
        <f t="shared" si="45"/>
        <v>10523120.509386219</v>
      </c>
      <c r="I241" s="134"/>
      <c r="J241" s="61">
        <v>2036895.1735602242</v>
      </c>
      <c r="K241" s="136"/>
      <c r="L241" s="61">
        <f t="shared" si="57"/>
        <v>12560015.682946444</v>
      </c>
      <c r="N241" s="67">
        <f t="shared" si="58"/>
        <v>940084.77401841246</v>
      </c>
      <c r="O241" s="34">
        <f t="shared" si="46"/>
        <v>8.0902785170272384E-2</v>
      </c>
      <c r="P241" s="61">
        <f t="shared" si="47"/>
        <v>274.15712278168928</v>
      </c>
      <c r="R241" s="50">
        <v>6817</v>
      </c>
      <c r="S241" s="51">
        <v>133613.20000000001</v>
      </c>
      <c r="T241" s="52">
        <f t="shared" si="48"/>
        <v>126796.20000000001</v>
      </c>
      <c r="V241" s="70">
        <f t="shared" si="59"/>
        <v>12686811.882946443</v>
      </c>
      <c r="W241" s="51"/>
      <c r="X241" s="6">
        <v>739</v>
      </c>
      <c r="Y241" s="6" t="s">
        <v>226</v>
      </c>
      <c r="Z241" s="7">
        <v>3429</v>
      </c>
      <c r="AA241" s="7">
        <v>10384902.86587462</v>
      </c>
      <c r="AB241" s="7">
        <v>2435761.9525739686</v>
      </c>
      <c r="AC241" s="53">
        <v>125550</v>
      </c>
      <c r="AE241" s="37">
        <v>10510452.86587462</v>
      </c>
      <c r="AF241" s="134"/>
      <c r="AG241" s="136">
        <v>2036895.1735602242</v>
      </c>
      <c r="AI241" s="67">
        <v>927417.13050681353</v>
      </c>
      <c r="AJ241" s="34">
        <v>7.9812620038406945E-2</v>
      </c>
      <c r="AK241" s="61">
        <v>270.46285520758636</v>
      </c>
      <c r="AM241" s="6">
        <v>739</v>
      </c>
      <c r="AN241" s="6" t="s">
        <v>226</v>
      </c>
      <c r="AO241" s="7">
        <v>3429</v>
      </c>
      <c r="AP241" s="7">
        <v>12259314.410400731</v>
      </c>
      <c r="AQ241" s="7">
        <v>2380767.4233972742</v>
      </c>
      <c r="AR241" s="53">
        <v>125550</v>
      </c>
      <c r="AT241" s="37">
        <f t="shared" si="49"/>
        <v>12384864.410400731</v>
      </c>
      <c r="AV241" s="67">
        <f t="shared" si="50"/>
        <v>764933.50147270039</v>
      </c>
      <c r="AW241" s="34">
        <f t="shared" si="51"/>
        <v>6.5829436290793533E-2</v>
      </c>
      <c r="AX241" s="61">
        <f t="shared" si="52"/>
        <v>223.07771988121914</v>
      </c>
      <c r="AZ241" s="50">
        <v>16526.825680000002</v>
      </c>
      <c r="BA241" s="51">
        <v>120189.09570000001</v>
      </c>
      <c r="BB241" s="52">
        <f t="shared" si="53"/>
        <v>103662.27002</v>
      </c>
      <c r="BD241" s="70">
        <f t="shared" si="54"/>
        <v>12488526.680420732</v>
      </c>
      <c r="BE241" s="51"/>
      <c r="BF241" s="127">
        <v>9</v>
      </c>
      <c r="BG241" s="51"/>
      <c r="BH241" s="106" t="s">
        <v>226</v>
      </c>
      <c r="BI241" s="88">
        <v>3480</v>
      </c>
      <c r="BJ241" s="88">
        <v>11494380.908928031</v>
      </c>
      <c r="BK241" s="88">
        <v>2279674.1344702612</v>
      </c>
      <c r="BL241" s="88">
        <v>125550</v>
      </c>
      <c r="BN241" s="97">
        <f t="shared" si="55"/>
        <v>11619930.908928031</v>
      </c>
      <c r="BP241" s="88">
        <v>103662.27002</v>
      </c>
      <c r="BR241" s="97">
        <f t="shared" si="56"/>
        <v>11723593.178948032</v>
      </c>
      <c r="BT241" s="110">
        <v>739</v>
      </c>
      <c r="BU241" s="53"/>
    </row>
    <row r="242" spans="1:73" x14ac:dyDescent="0.2">
      <c r="A242" s="6">
        <v>740</v>
      </c>
      <c r="B242" s="6" t="s">
        <v>227</v>
      </c>
      <c r="C242" s="7">
        <v>33611</v>
      </c>
      <c r="D242" s="7">
        <v>74856312.452457383</v>
      </c>
      <c r="E242" s="7">
        <v>18399052.074282378</v>
      </c>
      <c r="F242" s="53">
        <v>-2347842</v>
      </c>
      <c r="H242" s="37">
        <f t="shared" si="45"/>
        <v>72508470.452457383</v>
      </c>
      <c r="I242" s="134"/>
      <c r="J242" s="61">
        <v>17275638.655713871</v>
      </c>
      <c r="K242" s="136"/>
      <c r="L242" s="61">
        <f t="shared" si="57"/>
        <v>89784109.108171254</v>
      </c>
      <c r="N242" s="67">
        <f t="shared" si="58"/>
        <v>7078755.9025435895</v>
      </c>
      <c r="O242" s="34">
        <f t="shared" si="46"/>
        <v>8.559005709030594E-2</v>
      </c>
      <c r="P242" s="61">
        <f t="shared" si="47"/>
        <v>210.60830985521375</v>
      </c>
      <c r="R242" s="50">
        <v>584475.94600000011</v>
      </c>
      <c r="S242" s="51">
        <v>399953.39000000007</v>
      </c>
      <c r="T242" s="52">
        <f t="shared" si="48"/>
        <v>-184522.55600000004</v>
      </c>
      <c r="V242" s="70">
        <f t="shared" si="59"/>
        <v>89599586.55217126</v>
      </c>
      <c r="W242" s="51"/>
      <c r="X242" s="6">
        <v>740</v>
      </c>
      <c r="Y242" s="6" t="s">
        <v>227</v>
      </c>
      <c r="Z242" s="7">
        <v>33611</v>
      </c>
      <c r="AA242" s="7">
        <v>74805273.076059312</v>
      </c>
      <c r="AB242" s="7">
        <v>18358524.86238436</v>
      </c>
      <c r="AC242" s="53">
        <v>-2347842</v>
      </c>
      <c r="AE242" s="37">
        <v>72457431.076059312</v>
      </c>
      <c r="AF242" s="134"/>
      <c r="AG242" s="136">
        <v>17275638.655713871</v>
      </c>
      <c r="AI242" s="67">
        <v>7027716.5261455178</v>
      </c>
      <c r="AJ242" s="34">
        <v>8.4972934081700036E-2</v>
      </c>
      <c r="AK242" s="61">
        <v>209.08977793417387</v>
      </c>
      <c r="AM242" s="6">
        <v>740</v>
      </c>
      <c r="AN242" s="6" t="s">
        <v>227</v>
      </c>
      <c r="AO242" s="7">
        <v>33611</v>
      </c>
      <c r="AP242" s="7">
        <v>90903935.548738569</v>
      </c>
      <c r="AQ242" s="7">
        <v>18144540.697168704</v>
      </c>
      <c r="AR242" s="53">
        <v>-2347842</v>
      </c>
      <c r="AT242" s="37">
        <f t="shared" si="49"/>
        <v>88556093.548738569</v>
      </c>
      <c r="AV242" s="67">
        <f t="shared" si="50"/>
        <v>5850740.3431109041</v>
      </c>
      <c r="AW242" s="34">
        <f t="shared" si="51"/>
        <v>7.0741978799901822E-2</v>
      </c>
      <c r="AX242" s="61">
        <f t="shared" si="52"/>
        <v>174.0721889592962</v>
      </c>
      <c r="AZ242" s="50">
        <v>552764.23750000005</v>
      </c>
      <c r="BA242" s="51">
        <v>515143.26850000001</v>
      </c>
      <c r="BB242" s="52">
        <f t="shared" si="53"/>
        <v>-37620.969000000041</v>
      </c>
      <c r="BD242" s="70">
        <f t="shared" si="54"/>
        <v>88518472.579738572</v>
      </c>
      <c r="BE242" s="51"/>
      <c r="BF242" s="127">
        <v>10</v>
      </c>
      <c r="BG242" s="51"/>
      <c r="BH242" s="106" t="s">
        <v>227</v>
      </c>
      <c r="BI242" s="88">
        <v>34664</v>
      </c>
      <c r="BJ242" s="88">
        <v>85053195.205627665</v>
      </c>
      <c r="BK242" s="88">
        <v>18490689.101827834</v>
      </c>
      <c r="BL242" s="88">
        <v>-2347842</v>
      </c>
      <c r="BN242" s="97">
        <f t="shared" si="55"/>
        <v>82705353.205627665</v>
      </c>
      <c r="BP242" s="88">
        <v>-37620.969000000041</v>
      </c>
      <c r="BR242" s="97">
        <f t="shared" si="56"/>
        <v>82667732.236627668</v>
      </c>
      <c r="BT242" s="110">
        <v>740</v>
      </c>
      <c r="BU242" s="53"/>
    </row>
    <row r="243" spans="1:73" x14ac:dyDescent="0.2">
      <c r="A243" s="6">
        <v>742</v>
      </c>
      <c r="B243" s="6" t="s">
        <v>228</v>
      </c>
      <c r="C243" s="7">
        <v>1015</v>
      </c>
      <c r="D243" s="7">
        <v>3853174.7858608565</v>
      </c>
      <c r="E243" s="7">
        <v>224003.36562523514</v>
      </c>
      <c r="F243" s="53">
        <v>50469</v>
      </c>
      <c r="H243" s="37">
        <f t="shared" si="45"/>
        <v>3903643.7858608565</v>
      </c>
      <c r="I243" s="134"/>
      <c r="J243" s="61">
        <v>644600.38208160817</v>
      </c>
      <c r="K243" s="136"/>
      <c r="L243" s="61">
        <f t="shared" si="57"/>
        <v>4548244.1679424644</v>
      </c>
      <c r="N243" s="67">
        <f t="shared" si="58"/>
        <v>130392.57722440176</v>
      </c>
      <c r="O243" s="34">
        <f t="shared" si="46"/>
        <v>2.9514929269773907E-2</v>
      </c>
      <c r="P243" s="61">
        <f t="shared" si="47"/>
        <v>128.46559332453376</v>
      </c>
      <c r="R243" s="50">
        <v>32721.600000000002</v>
      </c>
      <c r="S243" s="51">
        <v>24609.37</v>
      </c>
      <c r="T243" s="52">
        <f t="shared" si="48"/>
        <v>-8112.2300000000032</v>
      </c>
      <c r="V243" s="70">
        <f t="shared" si="59"/>
        <v>4540131.9379424639</v>
      </c>
      <c r="W243" s="51"/>
      <c r="X243" s="6">
        <v>742</v>
      </c>
      <c r="Y243" s="6" t="s">
        <v>228</v>
      </c>
      <c r="Z243" s="7">
        <v>1015</v>
      </c>
      <c r="AA243" s="7">
        <v>3843234.0967308995</v>
      </c>
      <c r="AB243" s="7">
        <v>214395.04785205377</v>
      </c>
      <c r="AC243" s="53">
        <v>50469</v>
      </c>
      <c r="AE243" s="37">
        <v>3893703.0967308995</v>
      </c>
      <c r="AF243" s="134"/>
      <c r="AG243" s="136">
        <v>644600.38208160817</v>
      </c>
      <c r="AI243" s="67">
        <v>120451.88809444476</v>
      </c>
      <c r="AJ243" s="34">
        <v>2.7264810874931839E-2</v>
      </c>
      <c r="AK243" s="61">
        <v>118.67181093048745</v>
      </c>
      <c r="AM243" s="6">
        <v>742</v>
      </c>
      <c r="AN243" s="6" t="s">
        <v>228</v>
      </c>
      <c r="AO243" s="7">
        <v>1015</v>
      </c>
      <c r="AP243" s="7">
        <v>4500864.5859188186</v>
      </c>
      <c r="AQ243" s="7">
        <v>263599.24885190336</v>
      </c>
      <c r="AR243" s="53">
        <v>50469</v>
      </c>
      <c r="AT243" s="37">
        <f t="shared" si="49"/>
        <v>4551333.5859188186</v>
      </c>
      <c r="AV243" s="67">
        <f t="shared" si="50"/>
        <v>133481.99520075601</v>
      </c>
      <c r="AW243" s="34">
        <f t="shared" si="51"/>
        <v>3.0214232519988362E-2</v>
      </c>
      <c r="AX243" s="61">
        <f t="shared" si="52"/>
        <v>131.50935487759213</v>
      </c>
      <c r="AZ243" s="50">
        <v>17160.442000000003</v>
      </c>
      <c r="BA243" s="51">
        <v>4026.1037000000001</v>
      </c>
      <c r="BB243" s="52">
        <f t="shared" si="53"/>
        <v>-13134.338300000003</v>
      </c>
      <c r="BD243" s="70">
        <f t="shared" si="54"/>
        <v>4538199.2476188187</v>
      </c>
      <c r="BE243" s="51"/>
      <c r="BF243" s="127">
        <v>19</v>
      </c>
      <c r="BG243" s="51"/>
      <c r="BH243" s="106" t="s">
        <v>228</v>
      </c>
      <c r="BI243" s="88">
        <v>1012</v>
      </c>
      <c r="BJ243" s="88">
        <v>4367382.5907180626</v>
      </c>
      <c r="BK243" s="88">
        <v>381922.33570743806</v>
      </c>
      <c r="BL243" s="88">
        <v>50469</v>
      </c>
      <c r="BN243" s="97">
        <f t="shared" si="55"/>
        <v>4417851.5907180626</v>
      </c>
      <c r="BP243" s="88">
        <v>-13134.338300000003</v>
      </c>
      <c r="BR243" s="97">
        <f t="shared" si="56"/>
        <v>4404717.2524180626</v>
      </c>
      <c r="BT243" s="110">
        <v>742</v>
      </c>
      <c r="BU243" s="53"/>
    </row>
    <row r="244" spans="1:73" x14ac:dyDescent="0.2">
      <c r="A244" s="6">
        <v>743</v>
      </c>
      <c r="B244" s="6" t="s">
        <v>229</v>
      </c>
      <c r="C244" s="7">
        <v>63288</v>
      </c>
      <c r="D244" s="7">
        <v>85486634.064380258</v>
      </c>
      <c r="E244" s="7">
        <v>17642252.107168715</v>
      </c>
      <c r="F244" s="53">
        <v>-2925636</v>
      </c>
      <c r="H244" s="37">
        <f t="shared" si="45"/>
        <v>82560998.064380258</v>
      </c>
      <c r="I244" s="134"/>
      <c r="J244" s="61">
        <v>26199848.906588797</v>
      </c>
      <c r="K244" s="136"/>
      <c r="L244" s="61">
        <f t="shared" si="57"/>
        <v>108760846.97096905</v>
      </c>
      <c r="N244" s="67">
        <f t="shared" si="58"/>
        <v>13689765.711940467</v>
      </c>
      <c r="O244" s="34">
        <f t="shared" si="46"/>
        <v>0.14399505644246993</v>
      </c>
      <c r="P244" s="61">
        <f t="shared" si="47"/>
        <v>216.30902717640734</v>
      </c>
      <c r="R244" s="50">
        <v>1028739.8360000002</v>
      </c>
      <c r="S244" s="51">
        <v>901684.58999999962</v>
      </c>
      <c r="T244" s="52">
        <f t="shared" si="48"/>
        <v>-127055.24600000062</v>
      </c>
      <c r="V244" s="70">
        <f t="shared" si="59"/>
        <v>108633791.72496904</v>
      </c>
      <c r="W244" s="51"/>
      <c r="X244" s="6">
        <v>743</v>
      </c>
      <c r="Y244" s="6" t="s">
        <v>229</v>
      </c>
      <c r="Z244" s="7">
        <v>63288</v>
      </c>
      <c r="AA244" s="7">
        <v>85916473.981004387</v>
      </c>
      <c r="AB244" s="7">
        <v>18091885.461552493</v>
      </c>
      <c r="AC244" s="53">
        <v>-2925636</v>
      </c>
      <c r="AE244" s="37">
        <v>82990837.981004387</v>
      </c>
      <c r="AF244" s="134"/>
      <c r="AG244" s="136">
        <v>26199848.906588797</v>
      </c>
      <c r="AI244" s="67">
        <v>14119605.628564596</v>
      </c>
      <c r="AJ244" s="34">
        <v>0.14851630423866358</v>
      </c>
      <c r="AK244" s="61">
        <v>223.10083473272337</v>
      </c>
      <c r="AM244" s="6">
        <v>743</v>
      </c>
      <c r="AN244" s="6" t="s">
        <v>229</v>
      </c>
      <c r="AO244" s="7">
        <v>63288</v>
      </c>
      <c r="AP244" s="7">
        <v>111027053.52977234</v>
      </c>
      <c r="AQ244" s="7">
        <v>18511433.107176457</v>
      </c>
      <c r="AR244" s="53">
        <v>-2925636</v>
      </c>
      <c r="AT244" s="37">
        <f t="shared" si="49"/>
        <v>108101417.52977234</v>
      </c>
      <c r="AV244" s="67">
        <f t="shared" si="50"/>
        <v>13030336.270743757</v>
      </c>
      <c r="AW244" s="34">
        <f t="shared" si="51"/>
        <v>0.13705888371293043</v>
      </c>
      <c r="AX244" s="61">
        <f t="shared" si="52"/>
        <v>205.8895251982012</v>
      </c>
      <c r="AZ244" s="50">
        <v>977973.58957999991</v>
      </c>
      <c r="BA244" s="51">
        <v>702456.09310000006</v>
      </c>
      <c r="BB244" s="52">
        <f t="shared" si="53"/>
        <v>-275517.49647999986</v>
      </c>
      <c r="BD244" s="70">
        <f t="shared" si="54"/>
        <v>107825900.03329234</v>
      </c>
      <c r="BE244" s="51"/>
      <c r="BF244" s="127">
        <v>14</v>
      </c>
      <c r="BG244" s="51"/>
      <c r="BH244" s="106" t="s">
        <v>229</v>
      </c>
      <c r="BI244" s="88">
        <v>62676</v>
      </c>
      <c r="BJ244" s="88">
        <v>97996717.259028584</v>
      </c>
      <c r="BK244" s="88">
        <v>16256695.449722921</v>
      </c>
      <c r="BL244" s="88">
        <v>-2925636</v>
      </c>
      <c r="BN244" s="97">
        <f t="shared" si="55"/>
        <v>95071081.259028584</v>
      </c>
      <c r="BP244" s="88">
        <v>-275517.49647999986</v>
      </c>
      <c r="BR244" s="97">
        <f t="shared" si="56"/>
        <v>94795563.762548581</v>
      </c>
      <c r="BT244" s="110">
        <v>743</v>
      </c>
      <c r="BU244" s="53"/>
    </row>
    <row r="245" spans="1:73" x14ac:dyDescent="0.2">
      <c r="A245" s="6">
        <v>746</v>
      </c>
      <c r="B245" s="6" t="s">
        <v>230</v>
      </c>
      <c r="C245" s="7">
        <v>4980</v>
      </c>
      <c r="D245" s="7">
        <v>16837572.261490274</v>
      </c>
      <c r="E245" s="7">
        <v>4709471.9067130638</v>
      </c>
      <c r="F245" s="53">
        <v>77881</v>
      </c>
      <c r="H245" s="37">
        <f t="shared" si="45"/>
        <v>16915453.261490274</v>
      </c>
      <c r="I245" s="134"/>
      <c r="J245" s="61">
        <v>2483370.628839639</v>
      </c>
      <c r="K245" s="136"/>
      <c r="L245" s="61">
        <f t="shared" si="57"/>
        <v>19398823.890329912</v>
      </c>
      <c r="N245" s="67">
        <f t="shared" si="58"/>
        <v>1646462.0292425081</v>
      </c>
      <c r="O245" s="34">
        <f t="shared" si="46"/>
        <v>9.2746083148040087E-2</v>
      </c>
      <c r="P245" s="61">
        <f t="shared" si="47"/>
        <v>330.61486530974059</v>
      </c>
      <c r="R245" s="50">
        <v>56676.538</v>
      </c>
      <c r="S245" s="51">
        <v>32789.770000000004</v>
      </c>
      <c r="T245" s="52">
        <f t="shared" si="48"/>
        <v>-23886.767999999996</v>
      </c>
      <c r="V245" s="70">
        <f t="shared" si="59"/>
        <v>19374937.122329913</v>
      </c>
      <c r="W245" s="51"/>
      <c r="X245" s="6">
        <v>746</v>
      </c>
      <c r="Y245" s="6" t="s">
        <v>230</v>
      </c>
      <c r="Z245" s="7">
        <v>4980</v>
      </c>
      <c r="AA245" s="7">
        <v>16837420.12947505</v>
      </c>
      <c r="AB245" s="7">
        <v>4710879.1227879114</v>
      </c>
      <c r="AC245" s="53">
        <v>77881</v>
      </c>
      <c r="AE245" s="37">
        <v>16915301.12947505</v>
      </c>
      <c r="AF245" s="134"/>
      <c r="AG245" s="136">
        <v>2483370.628839639</v>
      </c>
      <c r="AI245" s="67">
        <v>1646309.8972272836</v>
      </c>
      <c r="AJ245" s="34">
        <v>9.2737513470584496E-2</v>
      </c>
      <c r="AK245" s="61">
        <v>330.58431671230596</v>
      </c>
      <c r="AM245" s="6">
        <v>746</v>
      </c>
      <c r="AN245" s="6" t="s">
        <v>230</v>
      </c>
      <c r="AO245" s="7">
        <v>4980</v>
      </c>
      <c r="AP245" s="7">
        <v>19233448.297923703</v>
      </c>
      <c r="AQ245" s="7">
        <v>4759399.4873983907</v>
      </c>
      <c r="AR245" s="53">
        <v>77881</v>
      </c>
      <c r="AT245" s="37">
        <f t="shared" si="49"/>
        <v>19311329.297923703</v>
      </c>
      <c r="AV245" s="67">
        <f t="shared" si="50"/>
        <v>1558967.4368362986</v>
      </c>
      <c r="AW245" s="34">
        <f t="shared" si="51"/>
        <v>8.7817466150997295E-2</v>
      </c>
      <c r="AX245" s="61">
        <f t="shared" si="52"/>
        <v>313.04567004744951</v>
      </c>
      <c r="AZ245" s="50">
        <v>46887.607680000001</v>
      </c>
      <c r="BA245" s="51">
        <v>38280.986000000004</v>
      </c>
      <c r="BB245" s="52">
        <f t="shared" si="53"/>
        <v>-8606.6216799999966</v>
      </c>
      <c r="BD245" s="70">
        <f t="shared" si="54"/>
        <v>19302722.676243704</v>
      </c>
      <c r="BE245" s="51"/>
      <c r="BF245" s="127">
        <v>17</v>
      </c>
      <c r="BG245" s="51"/>
      <c r="BH245" s="106" t="s">
        <v>230</v>
      </c>
      <c r="BI245" s="88">
        <v>5035</v>
      </c>
      <c r="BJ245" s="88">
        <v>17674480.861087404</v>
      </c>
      <c r="BK245" s="88">
        <v>4463104.9242475322</v>
      </c>
      <c r="BL245" s="88">
        <v>77881</v>
      </c>
      <c r="BN245" s="97">
        <f t="shared" si="55"/>
        <v>17752361.861087404</v>
      </c>
      <c r="BP245" s="88">
        <v>-8606.6216799999966</v>
      </c>
      <c r="BR245" s="97">
        <f t="shared" si="56"/>
        <v>17743755.239407405</v>
      </c>
      <c r="BT245" s="110">
        <v>746</v>
      </c>
      <c r="BU245" s="53"/>
    </row>
    <row r="246" spans="1:73" x14ac:dyDescent="0.2">
      <c r="A246" s="6">
        <v>747</v>
      </c>
      <c r="B246" s="6" t="s">
        <v>231</v>
      </c>
      <c r="C246" s="7">
        <v>1458</v>
      </c>
      <c r="D246" s="7">
        <v>4478964.3708591796</v>
      </c>
      <c r="E246" s="7">
        <v>1562820.5511377552</v>
      </c>
      <c r="F246" s="53">
        <v>-219915</v>
      </c>
      <c r="H246" s="37">
        <f t="shared" si="45"/>
        <v>4259049.3708591796</v>
      </c>
      <c r="I246" s="134"/>
      <c r="J246" s="61">
        <v>957687.0651301475</v>
      </c>
      <c r="K246" s="136"/>
      <c r="L246" s="61">
        <f t="shared" si="57"/>
        <v>5216736.4359893268</v>
      </c>
      <c r="N246" s="67">
        <f t="shared" si="58"/>
        <v>251025.60377272498</v>
      </c>
      <c r="O246" s="34">
        <f t="shared" si="46"/>
        <v>5.055179656135389E-2</v>
      </c>
      <c r="P246" s="61">
        <f t="shared" si="47"/>
        <v>172.17119600324074</v>
      </c>
      <c r="R246" s="50">
        <v>190876</v>
      </c>
      <c r="S246" s="51">
        <v>115889</v>
      </c>
      <c r="T246" s="52">
        <f t="shared" si="48"/>
        <v>-74987</v>
      </c>
      <c r="V246" s="70">
        <f t="shared" si="59"/>
        <v>5141749.4359893268</v>
      </c>
      <c r="W246" s="51"/>
      <c r="X246" s="6">
        <v>747</v>
      </c>
      <c r="Y246" s="6" t="s">
        <v>231</v>
      </c>
      <c r="Z246" s="7">
        <v>1458</v>
      </c>
      <c r="AA246" s="7">
        <v>4475217.0182838123</v>
      </c>
      <c r="AB246" s="7">
        <v>1559528.3149018222</v>
      </c>
      <c r="AC246" s="53">
        <v>-219915</v>
      </c>
      <c r="AE246" s="37">
        <v>4255302.0182838123</v>
      </c>
      <c r="AF246" s="134"/>
      <c r="AG246" s="136">
        <v>957687.0651301475</v>
      </c>
      <c r="AI246" s="67">
        <v>247278.25119735766</v>
      </c>
      <c r="AJ246" s="34">
        <v>4.9797150811332527E-2</v>
      </c>
      <c r="AK246" s="61">
        <v>169.60099533426452</v>
      </c>
      <c r="AM246" s="6">
        <v>747</v>
      </c>
      <c r="AN246" s="6" t="s">
        <v>231</v>
      </c>
      <c r="AO246" s="7">
        <v>1458</v>
      </c>
      <c r="AP246" s="7">
        <v>5358061.3215175848</v>
      </c>
      <c r="AQ246" s="7">
        <v>1544871.554457986</v>
      </c>
      <c r="AR246" s="53">
        <v>-219915</v>
      </c>
      <c r="AT246" s="37">
        <f t="shared" si="49"/>
        <v>5138146.3215175848</v>
      </c>
      <c r="AV246" s="67">
        <f t="shared" si="50"/>
        <v>172435.48930098303</v>
      </c>
      <c r="AW246" s="34">
        <f t="shared" si="51"/>
        <v>3.4725237760977516E-2</v>
      </c>
      <c r="AX246" s="61">
        <f t="shared" si="52"/>
        <v>118.26851118037244</v>
      </c>
      <c r="AZ246" s="50">
        <v>220577.68139999997</v>
      </c>
      <c r="BA246" s="51">
        <v>155764.01200000002</v>
      </c>
      <c r="BB246" s="52">
        <f t="shared" si="53"/>
        <v>-64813.669399999955</v>
      </c>
      <c r="BD246" s="70">
        <f t="shared" si="54"/>
        <v>5073332.6521175848</v>
      </c>
      <c r="BE246" s="51"/>
      <c r="BF246" s="127">
        <v>4</v>
      </c>
      <c r="BG246" s="51"/>
      <c r="BH246" s="106" t="s">
        <v>231</v>
      </c>
      <c r="BI246" s="88">
        <v>1476</v>
      </c>
      <c r="BJ246" s="88">
        <v>5185625.8322166018</v>
      </c>
      <c r="BK246" s="88">
        <v>1547701.4799550681</v>
      </c>
      <c r="BL246" s="88">
        <v>-219915</v>
      </c>
      <c r="BN246" s="97">
        <f t="shared" si="55"/>
        <v>4965710.8322166018</v>
      </c>
      <c r="BP246" s="88">
        <v>-64813.669399999955</v>
      </c>
      <c r="BR246" s="97">
        <f t="shared" si="56"/>
        <v>4900897.1628166018</v>
      </c>
      <c r="BT246" s="110">
        <v>747</v>
      </c>
      <c r="BU246" s="53"/>
    </row>
    <row r="247" spans="1:73" x14ac:dyDescent="0.2">
      <c r="A247" s="6">
        <v>748</v>
      </c>
      <c r="B247" s="6" t="s">
        <v>232</v>
      </c>
      <c r="C247" s="7">
        <v>5249</v>
      </c>
      <c r="D247" s="7">
        <v>15606521.828632794</v>
      </c>
      <c r="E247" s="7">
        <v>4777339.5688624429</v>
      </c>
      <c r="F247" s="53">
        <v>187694</v>
      </c>
      <c r="H247" s="37">
        <f t="shared" si="45"/>
        <v>15794215.828632794</v>
      </c>
      <c r="I247" s="134"/>
      <c r="J247" s="61">
        <v>2627314.9183032392</v>
      </c>
      <c r="K247" s="136"/>
      <c r="L247" s="61">
        <f t="shared" si="57"/>
        <v>18421530.746936034</v>
      </c>
      <c r="N247" s="67">
        <f t="shared" si="58"/>
        <v>859237.25679140165</v>
      </c>
      <c r="O247" s="34">
        <f t="shared" si="46"/>
        <v>4.8925116601289953E-2</v>
      </c>
      <c r="P247" s="61">
        <f t="shared" si="47"/>
        <v>163.69541946873721</v>
      </c>
      <c r="R247" s="50">
        <v>110435.40000000001</v>
      </c>
      <c r="S247" s="51">
        <v>383115.4</v>
      </c>
      <c r="T247" s="52">
        <f t="shared" si="48"/>
        <v>272680</v>
      </c>
      <c r="V247" s="70">
        <f t="shared" si="59"/>
        <v>18694210.746936034</v>
      </c>
      <c r="W247" s="51"/>
      <c r="X247" s="6">
        <v>748</v>
      </c>
      <c r="Y247" s="6" t="s">
        <v>232</v>
      </c>
      <c r="Z247" s="7">
        <v>5249</v>
      </c>
      <c r="AA247" s="7">
        <v>15634564.900801819</v>
      </c>
      <c r="AB247" s="7">
        <v>4807019.6196999876</v>
      </c>
      <c r="AC247" s="53">
        <v>187694</v>
      </c>
      <c r="AE247" s="37">
        <v>15822258.900801819</v>
      </c>
      <c r="AF247" s="134"/>
      <c r="AG247" s="136">
        <v>2627314.9183032392</v>
      </c>
      <c r="AI247" s="67">
        <v>887280.32896042615</v>
      </c>
      <c r="AJ247" s="34">
        <v>5.0521893934772126E-2</v>
      </c>
      <c r="AK247" s="61">
        <v>169.03797465430105</v>
      </c>
      <c r="AM247" s="6">
        <v>748</v>
      </c>
      <c r="AN247" s="6" t="s">
        <v>232</v>
      </c>
      <c r="AO247" s="7">
        <v>5249</v>
      </c>
      <c r="AP247" s="7">
        <v>18281987.998335969</v>
      </c>
      <c r="AQ247" s="7">
        <v>4965494.2248976985</v>
      </c>
      <c r="AR247" s="53">
        <v>187694</v>
      </c>
      <c r="AT247" s="37">
        <f t="shared" si="49"/>
        <v>18469681.998335969</v>
      </c>
      <c r="AV247" s="67">
        <f t="shared" si="50"/>
        <v>907388.50819133595</v>
      </c>
      <c r="AW247" s="34">
        <f t="shared" si="51"/>
        <v>5.1666857104997806E-2</v>
      </c>
      <c r="AX247" s="61">
        <f t="shared" si="52"/>
        <v>172.8688337190581</v>
      </c>
      <c r="AZ247" s="50">
        <v>106988.75570000001</v>
      </c>
      <c r="BA247" s="51">
        <v>264072.80170000001</v>
      </c>
      <c r="BB247" s="52">
        <f t="shared" si="53"/>
        <v>157084.046</v>
      </c>
      <c r="BD247" s="70">
        <f t="shared" si="54"/>
        <v>18626766.044335969</v>
      </c>
      <c r="BE247" s="51"/>
      <c r="BF247" s="127">
        <v>17</v>
      </c>
      <c r="BG247" s="51"/>
      <c r="BH247" s="106" t="s">
        <v>232</v>
      </c>
      <c r="BI247" s="88">
        <v>5343</v>
      </c>
      <c r="BJ247" s="88">
        <v>17374599.490144633</v>
      </c>
      <c r="BK247" s="88">
        <v>4836880.9622601727</v>
      </c>
      <c r="BL247" s="88">
        <v>187694</v>
      </c>
      <c r="BN247" s="97">
        <f t="shared" si="55"/>
        <v>17562293.490144633</v>
      </c>
      <c r="BP247" s="88">
        <v>157084.046</v>
      </c>
      <c r="BR247" s="97">
        <f t="shared" si="56"/>
        <v>17719377.536144633</v>
      </c>
      <c r="BT247" s="110">
        <v>748</v>
      </c>
      <c r="BU247" s="53"/>
    </row>
    <row r="248" spans="1:73" x14ac:dyDescent="0.2">
      <c r="A248" s="6">
        <v>749</v>
      </c>
      <c r="B248" s="6" t="s">
        <v>233</v>
      </c>
      <c r="C248" s="7">
        <v>21674</v>
      </c>
      <c r="D248" s="7">
        <v>31675355.226768225</v>
      </c>
      <c r="E248" s="7">
        <v>5831930.160075061</v>
      </c>
      <c r="F248" s="53">
        <v>-1887082</v>
      </c>
      <c r="H248" s="37">
        <f t="shared" si="45"/>
        <v>29788273.226768225</v>
      </c>
      <c r="I248" s="134"/>
      <c r="J248" s="61">
        <v>8153549.1427944377</v>
      </c>
      <c r="K248" s="136"/>
      <c r="L248" s="61">
        <f t="shared" si="57"/>
        <v>37941822.369562663</v>
      </c>
      <c r="N248" s="67">
        <f t="shared" si="58"/>
        <v>5600061.9059001282</v>
      </c>
      <c r="O248" s="34">
        <f t="shared" si="46"/>
        <v>0.17315266162434345</v>
      </c>
      <c r="P248" s="61">
        <f t="shared" si="47"/>
        <v>258.37694499862175</v>
      </c>
      <c r="R248" s="50">
        <v>511911.70780000003</v>
      </c>
      <c r="S248" s="51">
        <v>795748.4099999998</v>
      </c>
      <c r="T248" s="52">
        <f t="shared" si="48"/>
        <v>283836.70219999977</v>
      </c>
      <c r="V248" s="70">
        <f t="shared" si="59"/>
        <v>38225659.071762666</v>
      </c>
      <c r="W248" s="51"/>
      <c r="X248" s="6">
        <v>749</v>
      </c>
      <c r="Y248" s="6" t="s">
        <v>233</v>
      </c>
      <c r="Z248" s="7">
        <v>21674</v>
      </c>
      <c r="AA248" s="7">
        <v>31680397.239034675</v>
      </c>
      <c r="AB248" s="7">
        <v>5843721.0721798092</v>
      </c>
      <c r="AC248" s="53">
        <v>-1887082</v>
      </c>
      <c r="AE248" s="37">
        <v>29793315.239034675</v>
      </c>
      <c r="AF248" s="134"/>
      <c r="AG248" s="136">
        <v>8153549.1427944377</v>
      </c>
      <c r="AI248" s="67">
        <v>5605103.9181665778</v>
      </c>
      <c r="AJ248" s="34">
        <v>0.17330855951592899</v>
      </c>
      <c r="AK248" s="61">
        <v>258.60957452092725</v>
      </c>
      <c r="AM248" s="6">
        <v>749</v>
      </c>
      <c r="AN248" s="6" t="s">
        <v>233</v>
      </c>
      <c r="AO248" s="7">
        <v>21674</v>
      </c>
      <c r="AP248" s="7">
        <v>39203418.455767989</v>
      </c>
      <c r="AQ248" s="7">
        <v>5626304.0055539114</v>
      </c>
      <c r="AR248" s="53">
        <v>-1887082</v>
      </c>
      <c r="AT248" s="37">
        <f t="shared" si="49"/>
        <v>37316336.455767989</v>
      </c>
      <c r="AV248" s="67">
        <f t="shared" si="50"/>
        <v>4974575.9921054542</v>
      </c>
      <c r="AW248" s="34">
        <f t="shared" si="51"/>
        <v>0.15381277706557195</v>
      </c>
      <c r="AX248" s="61">
        <f t="shared" si="52"/>
        <v>229.51813196020368</v>
      </c>
      <c r="AZ248" s="50">
        <v>462434.31088</v>
      </c>
      <c r="BA248" s="51">
        <v>771427.86960000021</v>
      </c>
      <c r="BB248" s="52">
        <f t="shared" si="53"/>
        <v>308993.5587200002</v>
      </c>
      <c r="BD248" s="70">
        <f t="shared" si="54"/>
        <v>37625330.014487989</v>
      </c>
      <c r="BE248" s="51"/>
      <c r="BF248" s="127">
        <v>11</v>
      </c>
      <c r="BG248" s="51"/>
      <c r="BH248" s="106" t="s">
        <v>233</v>
      </c>
      <c r="BI248" s="88">
        <v>21657</v>
      </c>
      <c r="BJ248" s="88">
        <v>34228842.463662535</v>
      </c>
      <c r="BK248" s="88">
        <v>4542839.8211872112</v>
      </c>
      <c r="BL248" s="88">
        <v>-1887082</v>
      </c>
      <c r="BN248" s="97">
        <f t="shared" si="55"/>
        <v>32341760.463662535</v>
      </c>
      <c r="BP248" s="88">
        <v>308993.5587200002</v>
      </c>
      <c r="BR248" s="97">
        <f t="shared" si="56"/>
        <v>32650754.022382535</v>
      </c>
      <c r="BT248" s="110">
        <v>749</v>
      </c>
      <c r="BU248" s="53"/>
    </row>
    <row r="249" spans="1:73" x14ac:dyDescent="0.2">
      <c r="A249" s="6">
        <v>751</v>
      </c>
      <c r="B249" s="6" t="s">
        <v>234</v>
      </c>
      <c r="C249" s="7">
        <v>3045</v>
      </c>
      <c r="D249" s="7">
        <v>6955910.166863095</v>
      </c>
      <c r="E249" s="7">
        <v>1685476.768714533</v>
      </c>
      <c r="F249" s="53">
        <v>22557</v>
      </c>
      <c r="H249" s="37">
        <f t="shared" si="45"/>
        <v>6978467.166863095</v>
      </c>
      <c r="I249" s="134"/>
      <c r="J249" s="61">
        <v>1449256.455392184</v>
      </c>
      <c r="K249" s="136"/>
      <c r="L249" s="61">
        <f t="shared" si="57"/>
        <v>8427723.6222552788</v>
      </c>
      <c r="N249" s="67">
        <f t="shared" si="58"/>
        <v>448939.14755530376</v>
      </c>
      <c r="O249" s="34">
        <f t="shared" si="46"/>
        <v>5.6266609153167425E-2</v>
      </c>
      <c r="P249" s="61">
        <f t="shared" si="47"/>
        <v>147.43485962407348</v>
      </c>
      <c r="R249" s="50">
        <v>57262.8</v>
      </c>
      <c r="S249" s="51">
        <v>42265.4</v>
      </c>
      <c r="T249" s="52">
        <f t="shared" si="48"/>
        <v>-14997.400000000001</v>
      </c>
      <c r="V249" s="70">
        <f t="shared" si="59"/>
        <v>8412726.2222552784</v>
      </c>
      <c r="W249" s="51"/>
      <c r="X249" s="6">
        <v>751</v>
      </c>
      <c r="Y249" s="6" t="s">
        <v>234</v>
      </c>
      <c r="Z249" s="7">
        <v>3045</v>
      </c>
      <c r="AA249" s="7">
        <v>6955468.2137330798</v>
      </c>
      <c r="AB249" s="7">
        <v>1685980.8326375608</v>
      </c>
      <c r="AC249" s="53">
        <v>22557</v>
      </c>
      <c r="AE249" s="37">
        <v>6978025.2137330798</v>
      </c>
      <c r="AF249" s="134"/>
      <c r="AG249" s="136">
        <v>1449256.455392184</v>
      </c>
      <c r="AI249" s="67">
        <v>448497.19442528952</v>
      </c>
      <c r="AJ249" s="34">
        <v>5.6211218118177621E-2</v>
      </c>
      <c r="AK249" s="61">
        <v>147.28971902308359</v>
      </c>
      <c r="AM249" s="6">
        <v>751</v>
      </c>
      <c r="AN249" s="6" t="s">
        <v>234</v>
      </c>
      <c r="AO249" s="7">
        <v>3045</v>
      </c>
      <c r="AP249" s="7">
        <v>8323896.9935049536</v>
      </c>
      <c r="AQ249" s="7">
        <v>1665355.2936483261</v>
      </c>
      <c r="AR249" s="53">
        <v>22557</v>
      </c>
      <c r="AT249" s="37">
        <f t="shared" si="49"/>
        <v>8346453.9935049536</v>
      </c>
      <c r="AV249" s="67">
        <f t="shared" si="50"/>
        <v>367669.51880497858</v>
      </c>
      <c r="AW249" s="34">
        <f t="shared" si="51"/>
        <v>4.608089364624729E-2</v>
      </c>
      <c r="AX249" s="61">
        <f t="shared" si="52"/>
        <v>120.74532637273516</v>
      </c>
      <c r="AZ249" s="50">
        <v>69961.801999999996</v>
      </c>
      <c r="BA249" s="51">
        <v>55441.428000000007</v>
      </c>
      <c r="BB249" s="52">
        <f t="shared" si="53"/>
        <v>-14520.373999999989</v>
      </c>
      <c r="BD249" s="70">
        <f t="shared" si="54"/>
        <v>8331933.6195049537</v>
      </c>
      <c r="BE249" s="51"/>
      <c r="BF249" s="127">
        <v>19</v>
      </c>
      <c r="BG249" s="51"/>
      <c r="BH249" s="106" t="s">
        <v>234</v>
      </c>
      <c r="BI249" s="88">
        <v>3110</v>
      </c>
      <c r="BJ249" s="88">
        <v>7956227.474699975</v>
      </c>
      <c r="BK249" s="88">
        <v>1725638.0101216624</v>
      </c>
      <c r="BL249" s="88">
        <v>22557</v>
      </c>
      <c r="BN249" s="97">
        <f t="shared" si="55"/>
        <v>7978784.474699975</v>
      </c>
      <c r="BP249" s="88">
        <v>-14520.373999999989</v>
      </c>
      <c r="BR249" s="97">
        <f t="shared" si="56"/>
        <v>7964264.1006999752</v>
      </c>
      <c r="BT249" s="110">
        <v>751</v>
      </c>
      <c r="BU249" s="53"/>
    </row>
    <row r="250" spans="1:73" x14ac:dyDescent="0.2">
      <c r="A250" s="6">
        <v>753</v>
      </c>
      <c r="B250" s="6" t="s">
        <v>235</v>
      </c>
      <c r="C250" s="7">
        <v>20666</v>
      </c>
      <c r="D250" s="7">
        <v>11743398.877103776</v>
      </c>
      <c r="E250" s="7">
        <v>-5864140.7367253974</v>
      </c>
      <c r="F250" s="53">
        <v>-1548664</v>
      </c>
      <c r="H250" s="37">
        <f t="shared" si="45"/>
        <v>10194734.877103776</v>
      </c>
      <c r="I250" s="134"/>
      <c r="J250" s="61">
        <v>6329023.9364452269</v>
      </c>
      <c r="K250" s="136"/>
      <c r="L250" s="61">
        <f t="shared" si="57"/>
        <v>16523758.813549003</v>
      </c>
      <c r="N250" s="67">
        <f t="shared" si="58"/>
        <v>2339491.3236582279</v>
      </c>
      <c r="O250" s="34">
        <f t="shared" si="46"/>
        <v>0.16493564615343018</v>
      </c>
      <c r="P250" s="61">
        <f t="shared" si="47"/>
        <v>113.20484484942553</v>
      </c>
      <c r="R250" s="50">
        <v>1132963.5856000001</v>
      </c>
      <c r="S250" s="51">
        <v>1097605.1699999997</v>
      </c>
      <c r="T250" s="52">
        <f t="shared" si="48"/>
        <v>-35358.415600000415</v>
      </c>
      <c r="V250" s="70">
        <f t="shared" si="59"/>
        <v>16488400.397949003</v>
      </c>
      <c r="W250" s="51"/>
      <c r="X250" s="6">
        <v>753</v>
      </c>
      <c r="Y250" s="6" t="s">
        <v>235</v>
      </c>
      <c r="Z250" s="7">
        <v>20666</v>
      </c>
      <c r="AA250" s="7">
        <v>11757313.30562279</v>
      </c>
      <c r="AB250" s="7">
        <v>-5843804.3025138332</v>
      </c>
      <c r="AC250" s="53">
        <v>-1548664</v>
      </c>
      <c r="AE250" s="37">
        <v>10208649.30562279</v>
      </c>
      <c r="AF250" s="134"/>
      <c r="AG250" s="136">
        <v>6329023.9364452269</v>
      </c>
      <c r="AI250" s="67">
        <v>2353405.7521772422</v>
      </c>
      <c r="AJ250" s="34">
        <v>0.1659166223320683</v>
      </c>
      <c r="AK250" s="61">
        <v>113.87814536810424</v>
      </c>
      <c r="AM250" s="6">
        <v>753</v>
      </c>
      <c r="AN250" s="6" t="s">
        <v>235</v>
      </c>
      <c r="AO250" s="7">
        <v>20666</v>
      </c>
      <c r="AP250" s="7">
        <v>17790998.565524772</v>
      </c>
      <c r="AQ250" s="7">
        <v>-5793983.534082571</v>
      </c>
      <c r="AR250" s="53">
        <v>-1305204</v>
      </c>
      <c r="AT250" s="37">
        <f t="shared" si="49"/>
        <v>16485794.565524772</v>
      </c>
      <c r="AV250" s="67">
        <f t="shared" si="50"/>
        <v>2301527.0756339971</v>
      </c>
      <c r="AW250" s="34">
        <f t="shared" si="51"/>
        <v>0.16225914219922258</v>
      </c>
      <c r="AX250" s="61">
        <f t="shared" si="52"/>
        <v>111.36780584699493</v>
      </c>
      <c r="AZ250" s="50">
        <v>1070969.9848800004</v>
      </c>
      <c r="BA250" s="51">
        <v>1093186.1570999997</v>
      </c>
      <c r="BB250" s="52">
        <f t="shared" si="53"/>
        <v>22216.172219999367</v>
      </c>
      <c r="BD250" s="70">
        <f t="shared" si="54"/>
        <v>16508010.737744771</v>
      </c>
      <c r="BE250" s="51"/>
      <c r="BF250" s="127">
        <v>1</v>
      </c>
      <c r="BG250" s="51"/>
      <c r="BH250" s="106" t="s">
        <v>235</v>
      </c>
      <c r="BI250" s="88">
        <v>20310</v>
      </c>
      <c r="BJ250" s="88">
        <v>15732931.489890775</v>
      </c>
      <c r="BK250" s="88">
        <v>-5573708.0593343806</v>
      </c>
      <c r="BL250" s="88">
        <v>-1548664</v>
      </c>
      <c r="BN250" s="97">
        <f t="shared" si="55"/>
        <v>14184267.489890775</v>
      </c>
      <c r="BP250" s="88">
        <v>22216.172219999367</v>
      </c>
      <c r="BR250" s="97">
        <f t="shared" si="56"/>
        <v>14206483.662110774</v>
      </c>
      <c r="BT250" s="110">
        <v>753</v>
      </c>
      <c r="BU250" s="53"/>
    </row>
    <row r="251" spans="1:73" x14ac:dyDescent="0.2">
      <c r="A251" s="6">
        <v>755</v>
      </c>
      <c r="B251" s="6" t="s">
        <v>236</v>
      </c>
      <c r="C251" s="7">
        <v>6134</v>
      </c>
      <c r="D251" s="7">
        <v>4133876.8332771081</v>
      </c>
      <c r="E251" s="7">
        <v>-602908.52829372906</v>
      </c>
      <c r="F251" s="53">
        <v>-1381042</v>
      </c>
      <c r="H251" s="37">
        <f t="shared" si="45"/>
        <v>2752834.8332771081</v>
      </c>
      <c r="I251" s="134"/>
      <c r="J251" s="61">
        <v>2346132.6379669667</v>
      </c>
      <c r="K251" s="136"/>
      <c r="L251" s="61">
        <f t="shared" si="57"/>
        <v>5098967.4712440744</v>
      </c>
      <c r="N251" s="67">
        <f t="shared" si="58"/>
        <v>603860.44931050856</v>
      </c>
      <c r="O251" s="34">
        <f t="shared" si="46"/>
        <v>0.13433727970524684</v>
      </c>
      <c r="P251" s="61">
        <f t="shared" si="47"/>
        <v>98.444807517200616</v>
      </c>
      <c r="R251" s="50">
        <v>1207822.4259999997</v>
      </c>
      <c r="S251" s="51">
        <v>237299.77</v>
      </c>
      <c r="T251" s="52">
        <f t="shared" si="48"/>
        <v>-970522.65599999973</v>
      </c>
      <c r="V251" s="70">
        <f t="shared" si="59"/>
        <v>4128444.8152440749</v>
      </c>
      <c r="W251" s="51"/>
      <c r="X251" s="6">
        <v>755</v>
      </c>
      <c r="Y251" s="6" t="s">
        <v>236</v>
      </c>
      <c r="Z251" s="7">
        <v>6134</v>
      </c>
      <c r="AA251" s="7">
        <v>4136991.2657639808</v>
      </c>
      <c r="AB251" s="7">
        <v>-597890.59822448948</v>
      </c>
      <c r="AC251" s="53">
        <v>-1381042</v>
      </c>
      <c r="AE251" s="37">
        <v>2755949.2657639808</v>
      </c>
      <c r="AF251" s="134"/>
      <c r="AG251" s="136">
        <v>2346132.6379669667</v>
      </c>
      <c r="AI251" s="67">
        <v>606974.88179738168</v>
      </c>
      <c r="AJ251" s="34">
        <v>0.13503012916838009</v>
      </c>
      <c r="AK251" s="61">
        <v>98.952540234330243</v>
      </c>
      <c r="AM251" s="6">
        <v>755</v>
      </c>
      <c r="AN251" s="6" t="s">
        <v>236</v>
      </c>
      <c r="AO251" s="7">
        <v>6134</v>
      </c>
      <c r="AP251" s="7">
        <v>6370965.4411063027</v>
      </c>
      <c r="AQ251" s="7">
        <v>-589276.85401851893</v>
      </c>
      <c r="AR251" s="53">
        <v>-1381042</v>
      </c>
      <c r="AT251" s="37">
        <f t="shared" si="49"/>
        <v>4989923.4411063027</v>
      </c>
      <c r="AV251" s="67">
        <f t="shared" si="50"/>
        <v>494816.41917273682</v>
      </c>
      <c r="AW251" s="34">
        <f t="shared" si="51"/>
        <v>0.11007889617717978</v>
      </c>
      <c r="AX251" s="61">
        <f t="shared" si="52"/>
        <v>80.667821841006983</v>
      </c>
      <c r="AZ251" s="50">
        <v>1153498.5105600005</v>
      </c>
      <c r="BA251" s="51">
        <v>234966.05200000003</v>
      </c>
      <c r="BB251" s="52">
        <f t="shared" si="53"/>
        <v>-918532.45856000052</v>
      </c>
      <c r="BD251" s="70">
        <f t="shared" si="54"/>
        <v>4071390.982546302</v>
      </c>
      <c r="BE251" s="51"/>
      <c r="BF251" s="127">
        <v>1</v>
      </c>
      <c r="BG251" s="51"/>
      <c r="BH251" s="106" t="s">
        <v>236</v>
      </c>
      <c r="BI251" s="88">
        <v>6146</v>
      </c>
      <c r="BJ251" s="88">
        <v>5876149.0219335658</v>
      </c>
      <c r="BK251" s="88">
        <v>-596351.36575304554</v>
      </c>
      <c r="BL251" s="88">
        <v>-1381042</v>
      </c>
      <c r="BN251" s="97">
        <f t="shared" si="55"/>
        <v>4495107.0219335658</v>
      </c>
      <c r="BP251" s="88">
        <v>-918532.45856000052</v>
      </c>
      <c r="BR251" s="97">
        <f t="shared" si="56"/>
        <v>3576574.5633735652</v>
      </c>
      <c r="BT251" s="110">
        <v>755</v>
      </c>
      <c r="BU251" s="53"/>
    </row>
    <row r="252" spans="1:73" x14ac:dyDescent="0.2">
      <c r="A252" s="6">
        <v>758</v>
      </c>
      <c r="B252" s="6" t="s">
        <v>237</v>
      </c>
      <c r="C252" s="7">
        <v>8444</v>
      </c>
      <c r="D252" s="7">
        <v>23902046.349872429</v>
      </c>
      <c r="E252" s="7">
        <v>2940693.1290455055</v>
      </c>
      <c r="F252" s="53">
        <v>-718928</v>
      </c>
      <c r="H252" s="37">
        <f t="shared" si="45"/>
        <v>23183118.349872429</v>
      </c>
      <c r="I252" s="134"/>
      <c r="J252" s="61">
        <v>4168946.4617541838</v>
      </c>
      <c r="K252" s="136"/>
      <c r="L252" s="61">
        <f t="shared" si="57"/>
        <v>27352064.811626613</v>
      </c>
      <c r="N252" s="67">
        <f t="shared" si="58"/>
        <v>2223204.9234549776</v>
      </c>
      <c r="O252" s="34">
        <f t="shared" si="46"/>
        <v>8.8472176348178E-2</v>
      </c>
      <c r="P252" s="61">
        <f t="shared" si="47"/>
        <v>263.28812452095895</v>
      </c>
      <c r="R252" s="50">
        <v>81804</v>
      </c>
      <c r="S252" s="51">
        <v>35448.400000000001</v>
      </c>
      <c r="T252" s="52">
        <f t="shared" si="48"/>
        <v>-46355.6</v>
      </c>
      <c r="V252" s="70">
        <f t="shared" si="59"/>
        <v>27305709.211626612</v>
      </c>
      <c r="W252" s="51"/>
      <c r="X252" s="6">
        <v>758</v>
      </c>
      <c r="Y252" s="6" t="s">
        <v>237</v>
      </c>
      <c r="Z252" s="7">
        <v>8444</v>
      </c>
      <c r="AA252" s="7">
        <v>23914681.609316874</v>
      </c>
      <c r="AB252" s="7">
        <v>2956013.5750369066</v>
      </c>
      <c r="AC252" s="53">
        <v>-718928</v>
      </c>
      <c r="AE252" s="37">
        <v>23195753.609316874</v>
      </c>
      <c r="AF252" s="134"/>
      <c r="AG252" s="136">
        <v>4168946.4617541838</v>
      </c>
      <c r="AI252" s="67">
        <v>2235840.1828994229</v>
      </c>
      <c r="AJ252" s="34">
        <v>8.8974994999747342E-2</v>
      </c>
      <c r="AK252" s="61">
        <v>264.78448400040537</v>
      </c>
      <c r="AM252" s="6">
        <v>758</v>
      </c>
      <c r="AN252" s="6" t="s">
        <v>237</v>
      </c>
      <c r="AO252" s="7">
        <v>8444</v>
      </c>
      <c r="AP252" s="7">
        <v>27686779.562600754</v>
      </c>
      <c r="AQ252" s="7">
        <v>2777569.4478432229</v>
      </c>
      <c r="AR252" s="53">
        <v>-718928</v>
      </c>
      <c r="AT252" s="37">
        <f t="shared" si="49"/>
        <v>26967851.562600754</v>
      </c>
      <c r="AV252" s="67">
        <f t="shared" si="50"/>
        <v>1838991.6744291186</v>
      </c>
      <c r="AW252" s="34">
        <f t="shared" si="51"/>
        <v>7.3182455655091114E-2</v>
      </c>
      <c r="AX252" s="61">
        <f t="shared" si="52"/>
        <v>217.78679232936034</v>
      </c>
      <c r="AZ252" s="50">
        <v>80588.075700000001</v>
      </c>
      <c r="BA252" s="51">
        <v>30360.782000000003</v>
      </c>
      <c r="BB252" s="52">
        <f t="shared" si="53"/>
        <v>-50227.293699999995</v>
      </c>
      <c r="BD252" s="70">
        <f t="shared" si="54"/>
        <v>26917624.268900756</v>
      </c>
      <c r="BE252" s="51"/>
      <c r="BF252" s="127">
        <v>19</v>
      </c>
      <c r="BG252" s="51"/>
      <c r="BH252" s="106" t="s">
        <v>237</v>
      </c>
      <c r="BI252" s="88">
        <v>8545</v>
      </c>
      <c r="BJ252" s="88">
        <v>25847787.888171636</v>
      </c>
      <c r="BK252" s="88">
        <v>2716495.8271398465</v>
      </c>
      <c r="BL252" s="88">
        <v>-718928</v>
      </c>
      <c r="BN252" s="97">
        <f t="shared" si="55"/>
        <v>25128859.888171636</v>
      </c>
      <c r="BP252" s="88">
        <v>-50227.293699999995</v>
      </c>
      <c r="BR252" s="97">
        <f t="shared" si="56"/>
        <v>25078632.594471637</v>
      </c>
      <c r="BT252" s="110">
        <v>758</v>
      </c>
      <c r="BU252" s="53"/>
    </row>
    <row r="253" spans="1:73" x14ac:dyDescent="0.2">
      <c r="A253" s="6">
        <v>759</v>
      </c>
      <c r="B253" s="6" t="s">
        <v>238</v>
      </c>
      <c r="C253" s="7">
        <v>2085</v>
      </c>
      <c r="D253" s="7">
        <v>7143147.1199132735</v>
      </c>
      <c r="E253" s="7">
        <v>2378367.9518660186</v>
      </c>
      <c r="F253" s="53">
        <v>-514240</v>
      </c>
      <c r="H253" s="37">
        <f t="shared" si="45"/>
        <v>6628907.1199132735</v>
      </c>
      <c r="I253" s="134"/>
      <c r="J253" s="61">
        <v>1327798.0304602627</v>
      </c>
      <c r="K253" s="136"/>
      <c r="L253" s="61">
        <f t="shared" si="57"/>
        <v>7956705.1503735362</v>
      </c>
      <c r="N253" s="67">
        <f t="shared" si="58"/>
        <v>365528.89039759617</v>
      </c>
      <c r="O253" s="34">
        <f t="shared" si="46"/>
        <v>4.8151811771889312E-2</v>
      </c>
      <c r="P253" s="61">
        <f t="shared" si="47"/>
        <v>175.31361649764804</v>
      </c>
      <c r="R253" s="50">
        <v>87462.11</v>
      </c>
      <c r="S253" s="51">
        <v>334033</v>
      </c>
      <c r="T253" s="52">
        <f t="shared" si="48"/>
        <v>246570.89</v>
      </c>
      <c r="V253" s="70">
        <f t="shared" si="59"/>
        <v>8203276.0403735358</v>
      </c>
      <c r="W253" s="51"/>
      <c r="X253" s="6">
        <v>759</v>
      </c>
      <c r="Y253" s="6" t="s">
        <v>238</v>
      </c>
      <c r="Z253" s="7">
        <v>2085</v>
      </c>
      <c r="AA253" s="7">
        <v>7142883.1240280848</v>
      </c>
      <c r="AB253" s="7">
        <v>2378758.0191771104</v>
      </c>
      <c r="AC253" s="53">
        <v>-514240</v>
      </c>
      <c r="AE253" s="37">
        <v>6628643.1240280848</v>
      </c>
      <c r="AF253" s="134"/>
      <c r="AG253" s="136">
        <v>1327798.0304602627</v>
      </c>
      <c r="AI253" s="67">
        <v>365264.89451240748</v>
      </c>
      <c r="AJ253" s="34">
        <v>4.8117035094843809E-2</v>
      </c>
      <c r="AK253" s="61">
        <v>175.18699976614269</v>
      </c>
      <c r="AM253" s="6">
        <v>759</v>
      </c>
      <c r="AN253" s="6" t="s">
        <v>238</v>
      </c>
      <c r="AO253" s="7">
        <v>2085</v>
      </c>
      <c r="AP253" s="7">
        <v>8409055.864744857</v>
      </c>
      <c r="AQ253" s="7">
        <v>2387088.8975397265</v>
      </c>
      <c r="AR253" s="53">
        <v>-514240</v>
      </c>
      <c r="AT253" s="37">
        <f t="shared" si="49"/>
        <v>7894815.864744857</v>
      </c>
      <c r="AV253" s="67">
        <f t="shared" si="50"/>
        <v>303639.60476891696</v>
      </c>
      <c r="AW253" s="34">
        <f t="shared" si="51"/>
        <v>3.9999019173068091E-2</v>
      </c>
      <c r="AX253" s="61">
        <f t="shared" si="52"/>
        <v>145.63050588437264</v>
      </c>
      <c r="AZ253" s="50">
        <v>48841.258000000002</v>
      </c>
      <c r="BA253" s="51">
        <v>359049.24800000002</v>
      </c>
      <c r="BB253" s="52">
        <f t="shared" si="53"/>
        <v>310207.99</v>
      </c>
      <c r="BD253" s="70">
        <f t="shared" si="54"/>
        <v>8205023.8547448572</v>
      </c>
      <c r="BE253" s="51"/>
      <c r="BF253" s="127">
        <v>14</v>
      </c>
      <c r="BG253" s="51"/>
      <c r="BH253" s="106" t="s">
        <v>238</v>
      </c>
      <c r="BI253" s="88">
        <v>2114</v>
      </c>
      <c r="BJ253" s="88">
        <v>8105416.25997594</v>
      </c>
      <c r="BK253" s="88">
        <v>2453032.1886543832</v>
      </c>
      <c r="BL253" s="88">
        <v>-514240</v>
      </c>
      <c r="BN253" s="97">
        <f t="shared" si="55"/>
        <v>7591176.25997594</v>
      </c>
      <c r="BP253" s="88">
        <v>310207.99</v>
      </c>
      <c r="BR253" s="97">
        <f t="shared" si="56"/>
        <v>7901384.2499759402</v>
      </c>
      <c r="BT253" s="110">
        <v>759</v>
      </c>
      <c r="BU253" s="53"/>
    </row>
    <row r="254" spans="1:73" x14ac:dyDescent="0.2">
      <c r="A254" s="6">
        <v>761</v>
      </c>
      <c r="B254" s="6" t="s">
        <v>239</v>
      </c>
      <c r="C254" s="7">
        <v>8828</v>
      </c>
      <c r="D254" s="7">
        <v>22126707.286390338</v>
      </c>
      <c r="E254" s="7">
        <v>6833837.5656916797</v>
      </c>
      <c r="F254" s="53">
        <v>-203894</v>
      </c>
      <c r="H254" s="37">
        <f t="shared" si="45"/>
        <v>21922813.286390338</v>
      </c>
      <c r="I254" s="134"/>
      <c r="J254" s="61">
        <v>4925568.1039679358</v>
      </c>
      <c r="K254" s="136"/>
      <c r="L254" s="61">
        <f t="shared" si="57"/>
        <v>26848381.390358273</v>
      </c>
      <c r="N254" s="67">
        <f t="shared" si="58"/>
        <v>1617625.992684219</v>
      </c>
      <c r="O254" s="34">
        <f t="shared" si="46"/>
        <v>6.4113260470724673E-2</v>
      </c>
      <c r="P254" s="61">
        <f t="shared" si="47"/>
        <v>183.23810519757805</v>
      </c>
      <c r="R254" s="50">
        <v>161658.33800000002</v>
      </c>
      <c r="S254" s="51">
        <v>309559.97000000003</v>
      </c>
      <c r="T254" s="52">
        <f t="shared" si="48"/>
        <v>147901.63200000001</v>
      </c>
      <c r="V254" s="70">
        <f t="shared" si="59"/>
        <v>26996283.022358272</v>
      </c>
      <c r="W254" s="51"/>
      <c r="X254" s="6">
        <v>761</v>
      </c>
      <c r="Y254" s="6" t="s">
        <v>239</v>
      </c>
      <c r="Z254" s="7">
        <v>8828</v>
      </c>
      <c r="AA254" s="7">
        <v>22141003.929943927</v>
      </c>
      <c r="AB254" s="7">
        <v>6850885.0326743145</v>
      </c>
      <c r="AC254" s="53">
        <v>-203894</v>
      </c>
      <c r="AE254" s="37">
        <v>21937109.929943927</v>
      </c>
      <c r="AF254" s="134"/>
      <c r="AG254" s="136">
        <v>4925568.1039679358</v>
      </c>
      <c r="AI254" s="67">
        <v>1631922.6362378076</v>
      </c>
      <c r="AJ254" s="34">
        <v>6.4679896044184615E-2</v>
      </c>
      <c r="AK254" s="61">
        <v>184.85757093767643</v>
      </c>
      <c r="AM254" s="6">
        <v>761</v>
      </c>
      <c r="AN254" s="6" t="s">
        <v>239</v>
      </c>
      <c r="AO254" s="7">
        <v>8828</v>
      </c>
      <c r="AP254" s="7">
        <v>26967803.561317157</v>
      </c>
      <c r="AQ254" s="7">
        <v>6995578.4595657485</v>
      </c>
      <c r="AR254" s="53">
        <v>-203894</v>
      </c>
      <c r="AT254" s="37">
        <f t="shared" si="49"/>
        <v>26763909.561317157</v>
      </c>
      <c r="AV254" s="67">
        <f t="shared" si="50"/>
        <v>1533154.1636431031</v>
      </c>
      <c r="AW254" s="34">
        <f t="shared" si="51"/>
        <v>6.0765289801209835E-2</v>
      </c>
      <c r="AX254" s="61">
        <f t="shared" si="52"/>
        <v>173.66947934335104</v>
      </c>
      <c r="AZ254" s="50">
        <v>110434.04444</v>
      </c>
      <c r="BA254" s="51">
        <v>272059.0074</v>
      </c>
      <c r="BB254" s="52">
        <f t="shared" si="53"/>
        <v>161624.96296</v>
      </c>
      <c r="BD254" s="70">
        <f t="shared" si="54"/>
        <v>26925534.524277158</v>
      </c>
      <c r="BE254" s="51"/>
      <c r="BF254" s="127">
        <v>2</v>
      </c>
      <c r="BG254" s="51"/>
      <c r="BH254" s="106" t="s">
        <v>239</v>
      </c>
      <c r="BI254" s="88">
        <v>8919</v>
      </c>
      <c r="BJ254" s="88">
        <v>25434649.397674054</v>
      </c>
      <c r="BK254" s="88">
        <v>6688067.1800786126</v>
      </c>
      <c r="BL254" s="88">
        <v>-203894</v>
      </c>
      <c r="BN254" s="97">
        <f t="shared" si="55"/>
        <v>25230755.397674054</v>
      </c>
      <c r="BP254" s="88">
        <v>161624.96296</v>
      </c>
      <c r="BR254" s="97">
        <f t="shared" si="56"/>
        <v>25392380.360634055</v>
      </c>
      <c r="BT254" s="110">
        <v>761</v>
      </c>
      <c r="BU254" s="53"/>
    </row>
    <row r="255" spans="1:73" x14ac:dyDescent="0.2">
      <c r="A255" s="6">
        <v>762</v>
      </c>
      <c r="B255" s="6" t="s">
        <v>240</v>
      </c>
      <c r="C255" s="7">
        <v>3967</v>
      </c>
      <c r="D255" s="7">
        <v>13371605.005102195</v>
      </c>
      <c r="E255" s="7">
        <v>3183527.6789748063</v>
      </c>
      <c r="F255" s="53">
        <v>-279330</v>
      </c>
      <c r="H255" s="37">
        <f t="shared" si="45"/>
        <v>13092275.005102195</v>
      </c>
      <c r="I255" s="134"/>
      <c r="J255" s="61">
        <v>2410762.8295387547</v>
      </c>
      <c r="K255" s="136"/>
      <c r="L255" s="61">
        <f t="shared" si="57"/>
        <v>15503037.83464095</v>
      </c>
      <c r="N255" s="67">
        <f t="shared" si="58"/>
        <v>479609.24600576796</v>
      </c>
      <c r="O255" s="34">
        <f t="shared" si="46"/>
        <v>3.1924087313103706E-2</v>
      </c>
      <c r="P255" s="61">
        <f t="shared" si="47"/>
        <v>120.89973430949533</v>
      </c>
      <c r="R255" s="50">
        <v>70310.538</v>
      </c>
      <c r="S255" s="51">
        <v>91552.31</v>
      </c>
      <c r="T255" s="52">
        <f t="shared" si="48"/>
        <v>21241.771999999997</v>
      </c>
      <c r="V255" s="70">
        <f t="shared" si="59"/>
        <v>15524279.60664095</v>
      </c>
      <c r="W255" s="51"/>
      <c r="X255" s="6">
        <v>762</v>
      </c>
      <c r="Y255" s="6" t="s">
        <v>240</v>
      </c>
      <c r="Z255" s="7">
        <v>3967</v>
      </c>
      <c r="AA255" s="7">
        <v>13351608.592560701</v>
      </c>
      <c r="AB255" s="7">
        <v>3164769.9390467121</v>
      </c>
      <c r="AC255" s="53">
        <v>-279330</v>
      </c>
      <c r="AE255" s="37">
        <v>13072278.592560701</v>
      </c>
      <c r="AF255" s="134"/>
      <c r="AG255" s="136">
        <v>2410762.8295387547</v>
      </c>
      <c r="AI255" s="67">
        <v>459612.83346427418</v>
      </c>
      <c r="AJ255" s="34">
        <v>3.0593072064252956E-2</v>
      </c>
      <c r="AK255" s="61">
        <v>115.85904549137237</v>
      </c>
      <c r="AM255" s="6">
        <v>762</v>
      </c>
      <c r="AN255" s="6" t="s">
        <v>240</v>
      </c>
      <c r="AO255" s="7">
        <v>3967</v>
      </c>
      <c r="AP255" s="7">
        <v>15813429.250273487</v>
      </c>
      <c r="AQ255" s="7">
        <v>3350928.7168312706</v>
      </c>
      <c r="AR255" s="53">
        <v>-279330</v>
      </c>
      <c r="AT255" s="37">
        <f t="shared" si="49"/>
        <v>15534099.250273487</v>
      </c>
      <c r="AV255" s="67">
        <f t="shared" si="50"/>
        <v>510670.66163830459</v>
      </c>
      <c r="AW255" s="34">
        <f t="shared" si="51"/>
        <v>3.3991619065212128E-2</v>
      </c>
      <c r="AX255" s="61">
        <f t="shared" si="52"/>
        <v>128.72968531341181</v>
      </c>
      <c r="AZ255" s="50">
        <v>72034.255380000002</v>
      </c>
      <c r="BA255" s="51">
        <v>97748.517699999997</v>
      </c>
      <c r="BB255" s="52">
        <f t="shared" si="53"/>
        <v>25714.262319999994</v>
      </c>
      <c r="BD255" s="70">
        <f t="shared" si="54"/>
        <v>15559813.512593487</v>
      </c>
      <c r="BE255" s="51"/>
      <c r="BF255" s="127">
        <v>11</v>
      </c>
      <c r="BG255" s="51"/>
      <c r="BH255" s="106" t="s">
        <v>240</v>
      </c>
      <c r="BI255" s="88">
        <v>4075</v>
      </c>
      <c r="BJ255" s="88">
        <v>15302758.588635182</v>
      </c>
      <c r="BK255" s="88">
        <v>3337223.963938301</v>
      </c>
      <c r="BL255" s="88">
        <v>-279330</v>
      </c>
      <c r="BN255" s="97">
        <f t="shared" si="55"/>
        <v>15023428.588635182</v>
      </c>
      <c r="BP255" s="88">
        <v>25714.262319999994</v>
      </c>
      <c r="BR255" s="97">
        <f t="shared" si="56"/>
        <v>15049142.850955183</v>
      </c>
      <c r="BT255" s="110">
        <v>762</v>
      </c>
      <c r="BU255" s="53"/>
    </row>
    <row r="256" spans="1:73" x14ac:dyDescent="0.2">
      <c r="A256" s="6">
        <v>765</v>
      </c>
      <c r="B256" s="6" t="s">
        <v>241</v>
      </c>
      <c r="C256" s="7">
        <v>10389</v>
      </c>
      <c r="D256" s="7">
        <v>22986554.353207055</v>
      </c>
      <c r="E256" s="7">
        <v>4936943.7546703042</v>
      </c>
      <c r="F256" s="53">
        <v>500451</v>
      </c>
      <c r="H256" s="37">
        <f t="shared" si="45"/>
        <v>23487005.353207055</v>
      </c>
      <c r="I256" s="134"/>
      <c r="J256" s="61">
        <v>5127548.5799872279</v>
      </c>
      <c r="K256" s="136"/>
      <c r="L256" s="61">
        <f t="shared" si="57"/>
        <v>28614553.933194283</v>
      </c>
      <c r="N256" s="67">
        <f t="shared" si="58"/>
        <v>2306530.5884462148</v>
      </c>
      <c r="O256" s="34">
        <f t="shared" si="46"/>
        <v>8.767403609996692E-2</v>
      </c>
      <c r="P256" s="61">
        <f t="shared" si="47"/>
        <v>222.01661261393923</v>
      </c>
      <c r="R256" s="50">
        <v>340468.24800000008</v>
      </c>
      <c r="S256" s="51">
        <v>180173.31</v>
      </c>
      <c r="T256" s="52">
        <f t="shared" si="48"/>
        <v>-160294.93800000008</v>
      </c>
      <c r="V256" s="70">
        <f t="shared" si="59"/>
        <v>28454258.995194282</v>
      </c>
      <c r="W256" s="51"/>
      <c r="X256" s="6">
        <v>765</v>
      </c>
      <c r="Y256" s="6" t="s">
        <v>241</v>
      </c>
      <c r="Z256" s="7">
        <v>10389</v>
      </c>
      <c r="AA256" s="7">
        <v>22991939.199834347</v>
      </c>
      <c r="AB256" s="7">
        <v>4945583.9018778326</v>
      </c>
      <c r="AC256" s="53">
        <v>500451</v>
      </c>
      <c r="AE256" s="37">
        <v>23492390.199834347</v>
      </c>
      <c r="AF256" s="134"/>
      <c r="AG256" s="136">
        <v>5127548.5799872279</v>
      </c>
      <c r="AI256" s="67">
        <v>2311915.4350735061</v>
      </c>
      <c r="AJ256" s="34">
        <v>8.7878720676862976E-2</v>
      </c>
      <c r="AK256" s="61">
        <v>222.53493455322996</v>
      </c>
      <c r="AM256" s="6">
        <v>765</v>
      </c>
      <c r="AN256" s="6" t="s">
        <v>241</v>
      </c>
      <c r="AO256" s="7">
        <v>10389</v>
      </c>
      <c r="AP256" s="7">
        <v>27866008.512323871</v>
      </c>
      <c r="AQ256" s="7">
        <v>4982039.9148275135</v>
      </c>
      <c r="AR256" s="53">
        <v>500451</v>
      </c>
      <c r="AT256" s="37">
        <f t="shared" si="49"/>
        <v>28366459.512323871</v>
      </c>
      <c r="AV256" s="67">
        <f t="shared" si="50"/>
        <v>2058436.1675758027</v>
      </c>
      <c r="AW256" s="34">
        <f t="shared" si="51"/>
        <v>7.824366508275632E-2</v>
      </c>
      <c r="AX256" s="61">
        <f t="shared" si="52"/>
        <v>198.13612162631654</v>
      </c>
      <c r="AZ256" s="50">
        <v>247598.77737999998</v>
      </c>
      <c r="BA256" s="51">
        <v>184804.76</v>
      </c>
      <c r="BB256" s="52">
        <f t="shared" si="53"/>
        <v>-62794.017379999976</v>
      </c>
      <c r="BD256" s="70">
        <f t="shared" si="54"/>
        <v>28303665.494943872</v>
      </c>
      <c r="BE256" s="51"/>
      <c r="BF256" s="127">
        <v>18</v>
      </c>
      <c r="BG256" s="51"/>
      <c r="BH256" s="106" t="s">
        <v>241</v>
      </c>
      <c r="BI256" s="88">
        <v>10423</v>
      </c>
      <c r="BJ256" s="88">
        <v>25807572.344748069</v>
      </c>
      <c r="BK256" s="88">
        <v>4991952.2940999391</v>
      </c>
      <c r="BL256" s="88">
        <v>500451</v>
      </c>
      <c r="BN256" s="97">
        <f t="shared" si="55"/>
        <v>26308023.344748069</v>
      </c>
      <c r="BP256" s="88">
        <v>-62794.017379999976</v>
      </c>
      <c r="BR256" s="97">
        <f t="shared" si="56"/>
        <v>26245229.327368069</v>
      </c>
      <c r="BT256" s="110">
        <v>765</v>
      </c>
      <c r="BU256" s="53"/>
    </row>
    <row r="257" spans="1:73" x14ac:dyDescent="0.2">
      <c r="A257" s="6">
        <v>768</v>
      </c>
      <c r="B257" s="6" t="s">
        <v>242</v>
      </c>
      <c r="C257" s="7">
        <v>2530</v>
      </c>
      <c r="D257" s="7">
        <v>9548676.7557064947</v>
      </c>
      <c r="E257" s="7">
        <v>2282048.9592367951</v>
      </c>
      <c r="F257" s="53">
        <v>296949</v>
      </c>
      <c r="H257" s="37">
        <f t="shared" si="45"/>
        <v>9845625.7557064947</v>
      </c>
      <c r="I257" s="134"/>
      <c r="J257" s="61">
        <v>1620570.8706572792</v>
      </c>
      <c r="K257" s="136"/>
      <c r="L257" s="61">
        <f t="shared" si="57"/>
        <v>11466196.626363773</v>
      </c>
      <c r="N257" s="67">
        <f t="shared" si="58"/>
        <v>572401.50276756659</v>
      </c>
      <c r="O257" s="34">
        <f t="shared" si="46"/>
        <v>5.2543810148194543E-2</v>
      </c>
      <c r="P257" s="61">
        <f t="shared" si="47"/>
        <v>226.24565326781288</v>
      </c>
      <c r="R257" s="50">
        <v>59989.599999999991</v>
      </c>
      <c r="S257" s="51">
        <v>186785.8</v>
      </c>
      <c r="T257" s="52">
        <f t="shared" si="48"/>
        <v>126796.2</v>
      </c>
      <c r="V257" s="70">
        <f t="shared" si="59"/>
        <v>11592992.826363772</v>
      </c>
      <c r="W257" s="51"/>
      <c r="X257" s="6">
        <v>768</v>
      </c>
      <c r="Y257" s="6" t="s">
        <v>242</v>
      </c>
      <c r="Z257" s="7">
        <v>2530</v>
      </c>
      <c r="AA257" s="7">
        <v>9545677.7888382487</v>
      </c>
      <c r="AB257" s="7">
        <v>2279842.575439061</v>
      </c>
      <c r="AC257" s="53">
        <v>296949</v>
      </c>
      <c r="AE257" s="37">
        <v>9842626.7888382487</v>
      </c>
      <c r="AF257" s="134"/>
      <c r="AG257" s="136">
        <v>1620570.8706572792</v>
      </c>
      <c r="AI257" s="67">
        <v>569402.53589932248</v>
      </c>
      <c r="AJ257" s="34">
        <v>5.2268518862263504E-2</v>
      </c>
      <c r="AK257" s="61">
        <v>225.06029086929743</v>
      </c>
      <c r="AM257" s="6">
        <v>768</v>
      </c>
      <c r="AN257" s="6" t="s">
        <v>242</v>
      </c>
      <c r="AO257" s="7">
        <v>2530</v>
      </c>
      <c r="AP257" s="7">
        <v>11061145.504233491</v>
      </c>
      <c r="AQ257" s="7">
        <v>2260105.2237022803</v>
      </c>
      <c r="AR257" s="53">
        <v>296949</v>
      </c>
      <c r="AT257" s="37">
        <f t="shared" si="49"/>
        <v>11358094.504233491</v>
      </c>
      <c r="AV257" s="67">
        <f t="shared" si="50"/>
        <v>464299.38063728437</v>
      </c>
      <c r="AW257" s="34">
        <f t="shared" si="51"/>
        <v>4.2620535393730827E-2</v>
      </c>
      <c r="AX257" s="61">
        <f t="shared" si="52"/>
        <v>183.51754175386733</v>
      </c>
      <c r="AZ257" s="50">
        <v>34386.885699999999</v>
      </c>
      <c r="BA257" s="51">
        <v>180910.65970000005</v>
      </c>
      <c r="BB257" s="52">
        <f t="shared" si="53"/>
        <v>146523.77400000003</v>
      </c>
      <c r="BD257" s="70">
        <f t="shared" si="54"/>
        <v>11504618.278233491</v>
      </c>
      <c r="BE257" s="51"/>
      <c r="BF257" s="127">
        <v>10</v>
      </c>
      <c r="BG257" s="51"/>
      <c r="BH257" s="106" t="s">
        <v>242</v>
      </c>
      <c r="BI257" s="88">
        <v>2588</v>
      </c>
      <c r="BJ257" s="88">
        <v>10596846.123596206</v>
      </c>
      <c r="BK257" s="88">
        <v>2316831.7891683676</v>
      </c>
      <c r="BL257" s="88">
        <v>296949</v>
      </c>
      <c r="BN257" s="97">
        <f t="shared" si="55"/>
        <v>10893795.123596206</v>
      </c>
      <c r="BP257" s="88">
        <v>146523.77400000003</v>
      </c>
      <c r="BR257" s="97">
        <f t="shared" si="56"/>
        <v>11040318.897596207</v>
      </c>
      <c r="BT257" s="110">
        <v>768</v>
      </c>
      <c r="BU257" s="53"/>
    </row>
    <row r="258" spans="1:73" x14ac:dyDescent="0.2">
      <c r="A258" s="6">
        <v>777</v>
      </c>
      <c r="B258" s="6" t="s">
        <v>243</v>
      </c>
      <c r="C258" s="7">
        <v>7862</v>
      </c>
      <c r="D258" s="7">
        <v>28443672.155878909</v>
      </c>
      <c r="E258" s="7">
        <v>6424915.3759241933</v>
      </c>
      <c r="F258" s="53">
        <v>-445407</v>
      </c>
      <c r="H258" s="37">
        <f t="shared" si="45"/>
        <v>27998265.155878909</v>
      </c>
      <c r="I258" s="134"/>
      <c r="J258" s="61">
        <v>4363521.0316306083</v>
      </c>
      <c r="K258" s="136"/>
      <c r="L258" s="61">
        <f t="shared" si="57"/>
        <v>32361786.187509518</v>
      </c>
      <c r="N258" s="67">
        <f t="shared" si="58"/>
        <v>2039534.1632933058</v>
      </c>
      <c r="O258" s="34">
        <f t="shared" si="46"/>
        <v>6.7261961996242098E-2</v>
      </c>
      <c r="P258" s="61">
        <f t="shared" si="47"/>
        <v>259.4167086356278</v>
      </c>
      <c r="R258" s="50">
        <v>53240.770000000004</v>
      </c>
      <c r="S258" s="51">
        <v>188285.54000000004</v>
      </c>
      <c r="T258" s="52">
        <f t="shared" si="48"/>
        <v>135044.77000000002</v>
      </c>
      <c r="V258" s="70">
        <f t="shared" si="59"/>
        <v>32496830.957509518</v>
      </c>
      <c r="W258" s="51"/>
      <c r="X258" s="6">
        <v>777</v>
      </c>
      <c r="Y258" s="6" t="s">
        <v>243</v>
      </c>
      <c r="Z258" s="7">
        <v>7862</v>
      </c>
      <c r="AA258" s="7">
        <v>28430328.632858202</v>
      </c>
      <c r="AB258" s="7">
        <v>6414067.9314609421</v>
      </c>
      <c r="AC258" s="53">
        <v>-445407</v>
      </c>
      <c r="AE258" s="37">
        <v>27984921.632858202</v>
      </c>
      <c r="AF258" s="134"/>
      <c r="AG258" s="136">
        <v>4363521.0316306083</v>
      </c>
      <c r="AI258" s="67">
        <v>2026190.6402725987</v>
      </c>
      <c r="AJ258" s="34">
        <v>6.6821904872185131E-2</v>
      </c>
      <c r="AK258" s="61">
        <v>257.71949125828019</v>
      </c>
      <c r="AM258" s="6">
        <v>777</v>
      </c>
      <c r="AN258" s="6" t="s">
        <v>243</v>
      </c>
      <c r="AO258" s="7">
        <v>7862</v>
      </c>
      <c r="AP258" s="7">
        <v>32431210.658767816</v>
      </c>
      <c r="AQ258" s="7">
        <v>6272008.3949075853</v>
      </c>
      <c r="AR258" s="53">
        <v>-445407</v>
      </c>
      <c r="AT258" s="37">
        <f t="shared" si="49"/>
        <v>31985803.658767816</v>
      </c>
      <c r="AV258" s="67">
        <f t="shared" si="50"/>
        <v>1663551.6345516033</v>
      </c>
      <c r="AW258" s="34">
        <f t="shared" si="51"/>
        <v>5.4862403795834284E-2</v>
      </c>
      <c r="AX258" s="61">
        <f t="shared" si="52"/>
        <v>211.59394995568601</v>
      </c>
      <c r="AZ258" s="50">
        <v>81960.911059999999</v>
      </c>
      <c r="BA258" s="51">
        <v>198203.10509999999</v>
      </c>
      <c r="BB258" s="52">
        <f t="shared" si="53"/>
        <v>116242.19403999999</v>
      </c>
      <c r="BD258" s="70">
        <f t="shared" si="54"/>
        <v>32102045.852807816</v>
      </c>
      <c r="BE258" s="51"/>
      <c r="BF258" s="127">
        <v>18</v>
      </c>
      <c r="BG258" s="51"/>
      <c r="BH258" s="106" t="s">
        <v>243</v>
      </c>
      <c r="BI258" s="88">
        <v>8051</v>
      </c>
      <c r="BJ258" s="88">
        <v>30767659.024216212</v>
      </c>
      <c r="BK258" s="88">
        <v>6219584.885417603</v>
      </c>
      <c r="BL258" s="88">
        <v>-445407</v>
      </c>
      <c r="BN258" s="97">
        <f t="shared" si="55"/>
        <v>30322252.024216212</v>
      </c>
      <c r="BP258" s="88">
        <v>116242.19403999999</v>
      </c>
      <c r="BR258" s="97">
        <f t="shared" si="56"/>
        <v>30438494.218256213</v>
      </c>
      <c r="BT258" s="110">
        <v>777</v>
      </c>
      <c r="BU258" s="53"/>
    </row>
    <row r="259" spans="1:73" x14ac:dyDescent="0.2">
      <c r="A259" s="6">
        <v>778</v>
      </c>
      <c r="B259" s="6" t="s">
        <v>244</v>
      </c>
      <c r="C259" s="7">
        <v>7145</v>
      </c>
      <c r="D259" s="7">
        <v>22321677.765063215</v>
      </c>
      <c r="E259" s="7">
        <v>5487373.3957876312</v>
      </c>
      <c r="F259" s="53">
        <v>-147419</v>
      </c>
      <c r="H259" s="37">
        <f t="shared" si="45"/>
        <v>22174258.765063215</v>
      </c>
      <c r="I259" s="134"/>
      <c r="J259" s="61">
        <v>3726849.234984993</v>
      </c>
      <c r="K259" s="136"/>
      <c r="L259" s="61">
        <f t="shared" si="57"/>
        <v>25901108.000048209</v>
      </c>
      <c r="N259" s="67">
        <f t="shared" si="58"/>
        <v>1026614.1998003162</v>
      </c>
      <c r="O259" s="34">
        <f t="shared" si="46"/>
        <v>4.1271762474623115E-2</v>
      </c>
      <c r="P259" s="61">
        <f t="shared" si="47"/>
        <v>143.68288310711213</v>
      </c>
      <c r="R259" s="50">
        <v>136285.46400000001</v>
      </c>
      <c r="S259" s="51">
        <v>293131</v>
      </c>
      <c r="T259" s="52">
        <f t="shared" si="48"/>
        <v>156845.53599999999</v>
      </c>
      <c r="V259" s="70">
        <f t="shared" si="59"/>
        <v>26057953.536048207</v>
      </c>
      <c r="W259" s="51"/>
      <c r="X259" s="6">
        <v>778</v>
      </c>
      <c r="Y259" s="6" t="s">
        <v>244</v>
      </c>
      <c r="Z259" s="7">
        <v>7145</v>
      </c>
      <c r="AA259" s="7">
        <v>22344003.903669313</v>
      </c>
      <c r="AB259" s="7">
        <v>5511930.158159392</v>
      </c>
      <c r="AC259" s="53">
        <v>-147419</v>
      </c>
      <c r="AE259" s="37">
        <v>22196584.903669313</v>
      </c>
      <c r="AF259" s="134"/>
      <c r="AG259" s="136">
        <v>3726849.234984993</v>
      </c>
      <c r="AI259" s="67">
        <v>1048940.3384064138</v>
      </c>
      <c r="AJ259" s="34">
        <v>4.2169313949856554E-2</v>
      </c>
      <c r="AK259" s="61">
        <v>146.80760509536933</v>
      </c>
      <c r="AM259" s="6">
        <v>778</v>
      </c>
      <c r="AN259" s="6" t="s">
        <v>244</v>
      </c>
      <c r="AO259" s="7">
        <v>7145</v>
      </c>
      <c r="AP259" s="7">
        <v>26083804.253832165</v>
      </c>
      <c r="AQ259" s="7">
        <v>5730884.4218883216</v>
      </c>
      <c r="AR259" s="53">
        <v>-147419</v>
      </c>
      <c r="AT259" s="37">
        <f t="shared" si="49"/>
        <v>25936385.253832165</v>
      </c>
      <c r="AV259" s="67">
        <f t="shared" si="50"/>
        <v>1061891.4535842724</v>
      </c>
      <c r="AW259" s="34">
        <f t="shared" si="51"/>
        <v>4.2689972391465908E-2</v>
      </c>
      <c r="AX259" s="61">
        <f t="shared" si="52"/>
        <v>148.62021743656717</v>
      </c>
      <c r="AZ259" s="50">
        <v>159222.50108000002</v>
      </c>
      <c r="BA259" s="51">
        <v>215165.54199999999</v>
      </c>
      <c r="BB259" s="52">
        <f t="shared" si="53"/>
        <v>55943.04091999997</v>
      </c>
      <c r="BD259" s="70">
        <f t="shared" si="54"/>
        <v>25992328.294752166</v>
      </c>
      <c r="BE259" s="51"/>
      <c r="BF259" s="127">
        <v>11</v>
      </c>
      <c r="BG259" s="51"/>
      <c r="BH259" s="106" t="s">
        <v>244</v>
      </c>
      <c r="BI259" s="88">
        <v>7266</v>
      </c>
      <c r="BJ259" s="88">
        <v>25021912.800247893</v>
      </c>
      <c r="BK259" s="88">
        <v>5626702.7265544469</v>
      </c>
      <c r="BL259" s="88">
        <v>-147419</v>
      </c>
      <c r="BN259" s="97">
        <f t="shared" si="55"/>
        <v>24874493.800247893</v>
      </c>
      <c r="BP259" s="88">
        <v>55943.04091999997</v>
      </c>
      <c r="BR259" s="97">
        <f t="shared" si="56"/>
        <v>24930436.841167893</v>
      </c>
      <c r="BT259" s="110">
        <v>778</v>
      </c>
      <c r="BU259" s="53"/>
    </row>
    <row r="260" spans="1:73" x14ac:dyDescent="0.2">
      <c r="A260" s="6">
        <v>781</v>
      </c>
      <c r="B260" s="6" t="s">
        <v>245</v>
      </c>
      <c r="C260" s="7">
        <v>3753</v>
      </c>
      <c r="D260" s="7">
        <v>11995690.631247347</v>
      </c>
      <c r="E260" s="7">
        <v>3404859.9842028101</v>
      </c>
      <c r="F260" s="53">
        <v>-413565</v>
      </c>
      <c r="H260" s="37">
        <f t="shared" si="45"/>
        <v>11582125.631247347</v>
      </c>
      <c r="I260" s="134"/>
      <c r="J260" s="61">
        <v>2268043.6461408101</v>
      </c>
      <c r="K260" s="136"/>
      <c r="L260" s="61">
        <f t="shared" si="57"/>
        <v>13850169.277388157</v>
      </c>
      <c r="N260" s="67">
        <f t="shared" si="58"/>
        <v>689616.6391154062</v>
      </c>
      <c r="O260" s="34">
        <f t="shared" si="46"/>
        <v>5.2400279689616025E-2</v>
      </c>
      <c r="P260" s="61">
        <f t="shared" si="47"/>
        <v>183.75076981492305</v>
      </c>
      <c r="R260" s="50">
        <v>155550.30600000004</v>
      </c>
      <c r="S260" s="51">
        <v>96801.4</v>
      </c>
      <c r="T260" s="52">
        <f t="shared" si="48"/>
        <v>-58748.906000000046</v>
      </c>
      <c r="V260" s="70">
        <f t="shared" si="59"/>
        <v>13791420.371388158</v>
      </c>
      <c r="W260" s="51"/>
      <c r="X260" s="6">
        <v>781</v>
      </c>
      <c r="Y260" s="6" t="s">
        <v>245</v>
      </c>
      <c r="Z260" s="7">
        <v>3753</v>
      </c>
      <c r="AA260" s="7">
        <v>12011148.990334265</v>
      </c>
      <c r="AB260" s="7">
        <v>3421492.3986277943</v>
      </c>
      <c r="AC260" s="53">
        <v>-413565</v>
      </c>
      <c r="AE260" s="37">
        <v>11597583.990334265</v>
      </c>
      <c r="AF260" s="134"/>
      <c r="AG260" s="136">
        <v>2268043.6461408101</v>
      </c>
      <c r="AI260" s="67">
        <v>705074.99820232391</v>
      </c>
      <c r="AJ260" s="34">
        <v>5.3574877710823934E-2</v>
      </c>
      <c r="AK260" s="61">
        <v>187.86970375761362</v>
      </c>
      <c r="AM260" s="6">
        <v>781</v>
      </c>
      <c r="AN260" s="6" t="s">
        <v>245</v>
      </c>
      <c r="AO260" s="7">
        <v>3753</v>
      </c>
      <c r="AP260" s="7">
        <v>14220312.988632984</v>
      </c>
      <c r="AQ260" s="7">
        <v>3475373.3331997273</v>
      </c>
      <c r="AR260" s="53">
        <v>-413565</v>
      </c>
      <c r="AT260" s="37">
        <f t="shared" si="49"/>
        <v>13806747.988632984</v>
      </c>
      <c r="AV260" s="67">
        <f t="shared" si="50"/>
        <v>646195.35036023334</v>
      </c>
      <c r="AW260" s="34">
        <f t="shared" si="51"/>
        <v>4.9100928214899253E-2</v>
      </c>
      <c r="AX260" s="61">
        <f t="shared" si="52"/>
        <v>172.18101528383517</v>
      </c>
      <c r="AZ260" s="50">
        <v>220841.68820000003</v>
      </c>
      <c r="BA260" s="51">
        <v>129429.33369999999</v>
      </c>
      <c r="BB260" s="52">
        <f t="shared" si="53"/>
        <v>-91412.354500000045</v>
      </c>
      <c r="BD260" s="70">
        <f t="shared" si="54"/>
        <v>13715335.634132985</v>
      </c>
      <c r="BE260" s="51"/>
      <c r="BF260" s="127">
        <v>7</v>
      </c>
      <c r="BG260" s="51"/>
      <c r="BH260" s="106" t="s">
        <v>245</v>
      </c>
      <c r="BI260" s="88">
        <v>3859</v>
      </c>
      <c r="BJ260" s="88">
        <v>13574117.638272751</v>
      </c>
      <c r="BK260" s="88">
        <v>3359978.8059892566</v>
      </c>
      <c r="BL260" s="88">
        <v>-413565</v>
      </c>
      <c r="BN260" s="97">
        <f t="shared" si="55"/>
        <v>13160552.638272751</v>
      </c>
      <c r="BP260" s="88">
        <v>-91412.354500000045</v>
      </c>
      <c r="BR260" s="97">
        <f t="shared" si="56"/>
        <v>13069140.283772752</v>
      </c>
      <c r="BT260" s="110">
        <v>781</v>
      </c>
      <c r="BU260" s="53"/>
    </row>
    <row r="261" spans="1:73" x14ac:dyDescent="0.2">
      <c r="A261" s="6">
        <v>783</v>
      </c>
      <c r="B261" s="6" t="s">
        <v>246</v>
      </c>
      <c r="C261" s="7">
        <v>6811</v>
      </c>
      <c r="D261" s="7">
        <v>10507402.990485609</v>
      </c>
      <c r="E261" s="7">
        <v>2201427.0746919881</v>
      </c>
      <c r="F261" s="53">
        <v>-461931</v>
      </c>
      <c r="H261" s="37">
        <f t="shared" si="45"/>
        <v>10045471.990485609</v>
      </c>
      <c r="I261" s="134"/>
      <c r="J261" s="61">
        <v>3424103.0175337964</v>
      </c>
      <c r="K261" s="136"/>
      <c r="L261" s="61">
        <f t="shared" si="57"/>
        <v>13469575.008019404</v>
      </c>
      <c r="N261" s="67">
        <f t="shared" si="58"/>
        <v>1968854.6970425881</v>
      </c>
      <c r="O261" s="34">
        <f t="shared" si="46"/>
        <v>0.17119403340010128</v>
      </c>
      <c r="P261" s="61">
        <f t="shared" si="47"/>
        <v>289.06984246697817</v>
      </c>
      <c r="R261" s="50">
        <v>219166.55000000002</v>
      </c>
      <c r="S261" s="51">
        <v>24541.200000000001</v>
      </c>
      <c r="T261" s="52">
        <f t="shared" si="48"/>
        <v>-194625.35</v>
      </c>
      <c r="V261" s="70">
        <f t="shared" si="59"/>
        <v>13274949.658019405</v>
      </c>
      <c r="W261" s="51"/>
      <c r="X261" s="6">
        <v>783</v>
      </c>
      <c r="Y261" s="6" t="s">
        <v>246</v>
      </c>
      <c r="Z261" s="7">
        <v>6811</v>
      </c>
      <c r="AA261" s="7">
        <v>10486745.646409912</v>
      </c>
      <c r="AB261" s="7">
        <v>2182901.2938952488</v>
      </c>
      <c r="AC261" s="53">
        <v>-461931</v>
      </c>
      <c r="AE261" s="37">
        <v>10024814.646409912</v>
      </c>
      <c r="AF261" s="134"/>
      <c r="AG261" s="136">
        <v>3424103.0175337964</v>
      </c>
      <c r="AI261" s="67">
        <v>1948197.3529668916</v>
      </c>
      <c r="AJ261" s="34">
        <v>0.16939785511586108</v>
      </c>
      <c r="AK261" s="61">
        <v>286.03690397399669</v>
      </c>
      <c r="AM261" s="6">
        <v>783</v>
      </c>
      <c r="AN261" s="6" t="s">
        <v>246</v>
      </c>
      <c r="AO261" s="7">
        <v>6811</v>
      </c>
      <c r="AP261" s="7">
        <v>13596919.701107094</v>
      </c>
      <c r="AQ261" s="7">
        <v>2038175.772330825</v>
      </c>
      <c r="AR261" s="53">
        <v>-461931</v>
      </c>
      <c r="AT261" s="37">
        <f t="shared" si="49"/>
        <v>13134988.701107094</v>
      </c>
      <c r="AV261" s="67">
        <f t="shared" si="50"/>
        <v>1634268.3901302777</v>
      </c>
      <c r="AW261" s="34">
        <f t="shared" si="51"/>
        <v>0.14210139416836848</v>
      </c>
      <c r="AX261" s="61">
        <f t="shared" si="52"/>
        <v>239.94543974897633</v>
      </c>
      <c r="AZ261" s="50">
        <v>237038.50538000002</v>
      </c>
      <c r="BA261" s="51">
        <v>52867.361700000001</v>
      </c>
      <c r="BB261" s="52">
        <f t="shared" si="53"/>
        <v>-184171.14368000001</v>
      </c>
      <c r="BD261" s="70">
        <f t="shared" si="54"/>
        <v>12950817.557427093</v>
      </c>
      <c r="BE261" s="51"/>
      <c r="BF261" s="127">
        <v>4</v>
      </c>
      <c r="BG261" s="51"/>
      <c r="BH261" s="106" t="s">
        <v>246</v>
      </c>
      <c r="BI261" s="88">
        <v>6903</v>
      </c>
      <c r="BJ261" s="88">
        <v>11962651.310976816</v>
      </c>
      <c r="BK261" s="88">
        <v>1450410.9988834423</v>
      </c>
      <c r="BL261" s="88">
        <v>-461931</v>
      </c>
      <c r="BN261" s="97">
        <f t="shared" si="55"/>
        <v>11500720.310976816</v>
      </c>
      <c r="BP261" s="88">
        <v>-184171.14368000001</v>
      </c>
      <c r="BR261" s="97">
        <f t="shared" si="56"/>
        <v>11316549.167296816</v>
      </c>
      <c r="BT261" s="110">
        <v>783</v>
      </c>
      <c r="BU261" s="53"/>
    </row>
    <row r="262" spans="1:73" x14ac:dyDescent="0.2">
      <c r="A262" s="6">
        <v>785</v>
      </c>
      <c r="B262" s="6" t="s">
        <v>247</v>
      </c>
      <c r="C262" s="7">
        <v>2869</v>
      </c>
      <c r="D262" s="7">
        <v>11574918.371695431</v>
      </c>
      <c r="E262" s="7">
        <v>2747871.0036802716</v>
      </c>
      <c r="F262" s="53">
        <v>101155</v>
      </c>
      <c r="H262" s="37">
        <f t="shared" si="45"/>
        <v>11676073.371695431</v>
      </c>
      <c r="I262" s="134"/>
      <c r="J262" s="61">
        <v>1674275.9366529412</v>
      </c>
      <c r="K262" s="136"/>
      <c r="L262" s="61">
        <f t="shared" si="57"/>
        <v>13350349.308348373</v>
      </c>
      <c r="N262" s="67">
        <f t="shared" si="58"/>
        <v>722559.81875778362</v>
      </c>
      <c r="O262" s="34">
        <f t="shared" si="46"/>
        <v>5.7219818191727716E-2</v>
      </c>
      <c r="P262" s="61">
        <f t="shared" si="47"/>
        <v>251.85075592812257</v>
      </c>
      <c r="R262" s="50">
        <v>50445.8</v>
      </c>
      <c r="S262" s="51">
        <v>43628.800000000003</v>
      </c>
      <c r="T262" s="52">
        <f t="shared" si="48"/>
        <v>-6817</v>
      </c>
      <c r="V262" s="70">
        <f t="shared" si="59"/>
        <v>13343532.308348373</v>
      </c>
      <c r="W262" s="51"/>
      <c r="X262" s="6">
        <v>785</v>
      </c>
      <c r="Y262" s="6" t="s">
        <v>247</v>
      </c>
      <c r="Z262" s="7">
        <v>2869</v>
      </c>
      <c r="AA262" s="7">
        <v>11574954.94046301</v>
      </c>
      <c r="AB262" s="7">
        <v>2748819.9809797886</v>
      </c>
      <c r="AC262" s="53">
        <v>101155</v>
      </c>
      <c r="AE262" s="37">
        <v>11676109.94046301</v>
      </c>
      <c r="AF262" s="134"/>
      <c r="AG262" s="136">
        <v>1674275.9366529412</v>
      </c>
      <c r="AI262" s="67">
        <v>722596.38752536289</v>
      </c>
      <c r="AJ262" s="34">
        <v>5.7222714087926285E-2</v>
      </c>
      <c r="AK262" s="61">
        <v>251.86350210016136</v>
      </c>
      <c r="AM262" s="6">
        <v>785</v>
      </c>
      <c r="AN262" s="6" t="s">
        <v>247</v>
      </c>
      <c r="AO262" s="7">
        <v>2869</v>
      </c>
      <c r="AP262" s="7">
        <v>13140282.314686576</v>
      </c>
      <c r="AQ262" s="7">
        <v>2730132.3738585603</v>
      </c>
      <c r="AR262" s="53">
        <v>101155</v>
      </c>
      <c r="AT262" s="37">
        <f t="shared" si="49"/>
        <v>13241437.314686576</v>
      </c>
      <c r="AV262" s="67">
        <f t="shared" si="50"/>
        <v>613647.82509598695</v>
      </c>
      <c r="AW262" s="34">
        <f t="shared" si="51"/>
        <v>4.8595031268285918E-2</v>
      </c>
      <c r="AX262" s="61">
        <f t="shared" si="52"/>
        <v>213.88909902265144</v>
      </c>
      <c r="AZ262" s="50">
        <v>55441.428</v>
      </c>
      <c r="BA262" s="51">
        <v>63361.632000000005</v>
      </c>
      <c r="BB262" s="52">
        <f t="shared" si="53"/>
        <v>7920.2040000000052</v>
      </c>
      <c r="BD262" s="70">
        <f t="shared" si="54"/>
        <v>13249357.518686576</v>
      </c>
      <c r="BE262" s="51"/>
      <c r="BF262" s="127">
        <v>17</v>
      </c>
      <c r="BG262" s="51"/>
      <c r="BH262" s="106" t="s">
        <v>247</v>
      </c>
      <c r="BI262" s="88">
        <v>2941</v>
      </c>
      <c r="BJ262" s="88">
        <v>12526634.489590589</v>
      </c>
      <c r="BK262" s="88">
        <v>2741247.0920230197</v>
      </c>
      <c r="BL262" s="88">
        <v>101155</v>
      </c>
      <c r="BN262" s="97">
        <f t="shared" si="55"/>
        <v>12627789.489590589</v>
      </c>
      <c r="BP262" s="88">
        <v>7920.2040000000052</v>
      </c>
      <c r="BR262" s="97">
        <f t="shared" si="56"/>
        <v>12635709.693590589</v>
      </c>
      <c r="BT262" s="110">
        <v>785</v>
      </c>
      <c r="BU262" s="53"/>
    </row>
    <row r="263" spans="1:73" x14ac:dyDescent="0.2">
      <c r="A263" s="6">
        <v>790</v>
      </c>
      <c r="B263" s="6" t="s">
        <v>248</v>
      </c>
      <c r="C263" s="7">
        <v>24651</v>
      </c>
      <c r="D263" s="7">
        <v>56795162.243610084</v>
      </c>
      <c r="E263" s="7">
        <v>17074709.008096833</v>
      </c>
      <c r="F263" s="53">
        <v>-1885641</v>
      </c>
      <c r="H263" s="37">
        <f t="shared" si="45"/>
        <v>54909521.243610084</v>
      </c>
      <c r="I263" s="134"/>
      <c r="J263" s="61">
        <v>12148957.159882497</v>
      </c>
      <c r="K263" s="136"/>
      <c r="L263" s="61">
        <f t="shared" si="57"/>
        <v>67058478.403492585</v>
      </c>
      <c r="N263" s="67">
        <f t="shared" si="58"/>
        <v>5261097.967475906</v>
      </c>
      <c r="O263" s="34">
        <f t="shared" si="46"/>
        <v>8.5134643739844335E-2</v>
      </c>
      <c r="P263" s="61">
        <f t="shared" si="47"/>
        <v>213.42330807983069</v>
      </c>
      <c r="R263" s="50">
        <v>291222.24</v>
      </c>
      <c r="S263" s="51">
        <v>366890.94000000006</v>
      </c>
      <c r="T263" s="52">
        <f t="shared" si="48"/>
        <v>75668.70000000007</v>
      </c>
      <c r="V263" s="70">
        <f t="shared" si="59"/>
        <v>67134147.103492588</v>
      </c>
      <c r="W263" s="51"/>
      <c r="X263" s="6">
        <v>790</v>
      </c>
      <c r="Y263" s="6" t="s">
        <v>248</v>
      </c>
      <c r="Z263" s="7">
        <v>24651</v>
      </c>
      <c r="AA263" s="7">
        <v>56858817.888683021</v>
      </c>
      <c r="AB263" s="7">
        <v>17146051.837066427</v>
      </c>
      <c r="AC263" s="53">
        <v>-1885641</v>
      </c>
      <c r="AE263" s="37">
        <v>54973176.888683021</v>
      </c>
      <c r="AF263" s="134"/>
      <c r="AG263" s="136">
        <v>12148957.159882497</v>
      </c>
      <c r="AI263" s="67">
        <v>5324753.612548843</v>
      </c>
      <c r="AJ263" s="34">
        <v>8.6164714021526326E-2</v>
      </c>
      <c r="AK263" s="61">
        <v>216.00558243271442</v>
      </c>
      <c r="AM263" s="6">
        <v>790</v>
      </c>
      <c r="AN263" s="6" t="s">
        <v>248</v>
      </c>
      <c r="AO263" s="7">
        <v>24651</v>
      </c>
      <c r="AP263" s="7">
        <v>68264535.606403589</v>
      </c>
      <c r="AQ263" s="7">
        <v>17029934.666689198</v>
      </c>
      <c r="AR263" s="53">
        <v>-1885641</v>
      </c>
      <c r="AT263" s="37">
        <f t="shared" si="49"/>
        <v>66378894.606403589</v>
      </c>
      <c r="AV263" s="67">
        <f t="shared" si="50"/>
        <v>4581514.1703869104</v>
      </c>
      <c r="AW263" s="34">
        <f t="shared" si="51"/>
        <v>7.4137676031923158E-2</v>
      </c>
      <c r="AX263" s="61">
        <f t="shared" si="52"/>
        <v>185.85510406826947</v>
      </c>
      <c r="AZ263" s="50">
        <v>217766.00897999998</v>
      </c>
      <c r="BA263" s="51">
        <v>311792.03079999995</v>
      </c>
      <c r="BB263" s="52">
        <f t="shared" si="53"/>
        <v>94026.021819999965</v>
      </c>
      <c r="BD263" s="70">
        <f t="shared" si="54"/>
        <v>66472920.628223591</v>
      </c>
      <c r="BE263" s="51"/>
      <c r="BF263" s="127">
        <v>6</v>
      </c>
      <c r="BG263" s="51"/>
      <c r="BH263" s="106" t="s">
        <v>248</v>
      </c>
      <c r="BI263" s="88">
        <v>24820</v>
      </c>
      <c r="BJ263" s="88">
        <v>63683021.436016679</v>
      </c>
      <c r="BK263" s="88">
        <v>16467740.619504172</v>
      </c>
      <c r="BL263" s="88">
        <v>-1885641</v>
      </c>
      <c r="BN263" s="97">
        <f t="shared" si="55"/>
        <v>61797380.436016679</v>
      </c>
      <c r="BP263" s="88">
        <v>94026.021819999965</v>
      </c>
      <c r="BR263" s="97">
        <f t="shared" si="56"/>
        <v>61891406.45783668</v>
      </c>
      <c r="BT263" s="110">
        <v>790</v>
      </c>
      <c r="BU263" s="53"/>
    </row>
    <row r="264" spans="1:73" x14ac:dyDescent="0.2">
      <c r="A264" s="6">
        <v>791</v>
      </c>
      <c r="B264" s="6" t="s">
        <v>249</v>
      </c>
      <c r="C264" s="7">
        <v>5301</v>
      </c>
      <c r="D264" s="7">
        <v>20558598.719029885</v>
      </c>
      <c r="E264" s="7">
        <v>5599784.4084597966</v>
      </c>
      <c r="F264" s="53">
        <v>-619524</v>
      </c>
      <c r="H264" s="37">
        <f t="shared" si="45"/>
        <v>19939074.719029885</v>
      </c>
      <c r="I264" s="134"/>
      <c r="J264" s="61">
        <v>3442871.2266261089</v>
      </c>
      <c r="K264" s="136"/>
      <c r="L264" s="61">
        <f t="shared" si="57"/>
        <v>23381945.945655994</v>
      </c>
      <c r="N264" s="67">
        <f t="shared" si="58"/>
        <v>1231950.6486423016</v>
      </c>
      <c r="O264" s="34">
        <f t="shared" si="46"/>
        <v>5.5618551251268016E-2</v>
      </c>
      <c r="P264" s="61">
        <f t="shared" si="47"/>
        <v>232.39966961748755</v>
      </c>
      <c r="R264" s="50">
        <v>247620.70800000001</v>
      </c>
      <c r="S264" s="51">
        <v>237299.77000000005</v>
      </c>
      <c r="T264" s="52">
        <f t="shared" si="48"/>
        <v>-10320.937999999966</v>
      </c>
      <c r="V264" s="70">
        <f t="shared" si="59"/>
        <v>23371625.007655993</v>
      </c>
      <c r="W264" s="51"/>
      <c r="X264" s="6">
        <v>791</v>
      </c>
      <c r="Y264" s="6" t="s">
        <v>249</v>
      </c>
      <c r="Z264" s="7">
        <v>5301</v>
      </c>
      <c r="AA264" s="7">
        <v>20547740.061233424</v>
      </c>
      <c r="AB264" s="7">
        <v>5590604.7971917447</v>
      </c>
      <c r="AC264" s="53">
        <v>-619524</v>
      </c>
      <c r="AE264" s="37">
        <v>19928216.061233424</v>
      </c>
      <c r="AF264" s="134"/>
      <c r="AG264" s="136">
        <v>3442871.2266261089</v>
      </c>
      <c r="AI264" s="67">
        <v>1221091.9908458404</v>
      </c>
      <c r="AJ264" s="34">
        <v>5.5128318289551538E-2</v>
      </c>
      <c r="AK264" s="61">
        <v>230.35125275341264</v>
      </c>
      <c r="AM264" s="6">
        <v>791</v>
      </c>
      <c r="AN264" s="6" t="s">
        <v>249</v>
      </c>
      <c r="AO264" s="7">
        <v>5301</v>
      </c>
      <c r="AP264" s="7">
        <v>23993464.180912837</v>
      </c>
      <c r="AQ264" s="7">
        <v>5768849.887764601</v>
      </c>
      <c r="AR264" s="53">
        <v>-619524</v>
      </c>
      <c r="AT264" s="37">
        <f t="shared" si="49"/>
        <v>23373940.180912837</v>
      </c>
      <c r="AV264" s="67">
        <f t="shared" si="50"/>
        <v>1223944.8838991448</v>
      </c>
      <c r="AW264" s="34">
        <f t="shared" si="51"/>
        <v>5.5257117100343561E-2</v>
      </c>
      <c r="AX264" s="61">
        <f t="shared" si="52"/>
        <v>230.88943291815599</v>
      </c>
      <c r="AZ264" s="50">
        <v>207997.75738</v>
      </c>
      <c r="BA264" s="51">
        <v>118869.06169999999</v>
      </c>
      <c r="BB264" s="52">
        <f t="shared" si="53"/>
        <v>-89128.695680000004</v>
      </c>
      <c r="BD264" s="70">
        <f t="shared" si="54"/>
        <v>23284811.485232837</v>
      </c>
      <c r="BE264" s="51"/>
      <c r="BF264" s="127">
        <v>17</v>
      </c>
      <c r="BG264" s="51"/>
      <c r="BH264" s="106" t="s">
        <v>249</v>
      </c>
      <c r="BI264" s="88">
        <v>5447</v>
      </c>
      <c r="BJ264" s="88">
        <v>22769519.297013693</v>
      </c>
      <c r="BK264" s="88">
        <v>5611096.6718986025</v>
      </c>
      <c r="BL264" s="88">
        <v>-619524</v>
      </c>
      <c r="BN264" s="97">
        <f t="shared" si="55"/>
        <v>22149995.297013693</v>
      </c>
      <c r="BP264" s="88">
        <v>-89128.695680000004</v>
      </c>
      <c r="BR264" s="97">
        <f t="shared" si="56"/>
        <v>22060866.601333693</v>
      </c>
      <c r="BT264" s="110">
        <v>791</v>
      </c>
      <c r="BU264" s="53"/>
    </row>
    <row r="265" spans="1:73" x14ac:dyDescent="0.2">
      <c r="A265" s="6">
        <v>831</v>
      </c>
      <c r="B265" s="6" t="s">
        <v>250</v>
      </c>
      <c r="C265" s="7">
        <v>4715</v>
      </c>
      <c r="D265" s="7">
        <v>5731171.2256639926</v>
      </c>
      <c r="E265" s="7">
        <v>811112.02004277415</v>
      </c>
      <c r="F265" s="53">
        <v>-888738</v>
      </c>
      <c r="H265" s="37">
        <f t="shared" si="45"/>
        <v>4842433.2256639926</v>
      </c>
      <c r="I265" s="134"/>
      <c r="J265" s="61">
        <v>1898542.5016667536</v>
      </c>
      <c r="K265" s="136"/>
      <c r="L265" s="61">
        <f t="shared" si="57"/>
        <v>6740975.7273307461</v>
      </c>
      <c r="N265" s="67">
        <f t="shared" si="58"/>
        <v>904349.36793243978</v>
      </c>
      <c r="O265" s="34">
        <f t="shared" si="46"/>
        <v>0.15494385150699772</v>
      </c>
      <c r="P265" s="61">
        <f t="shared" si="47"/>
        <v>191.80262310338065</v>
      </c>
      <c r="R265" s="50">
        <v>326466.13</v>
      </c>
      <c r="S265" s="51">
        <v>20451</v>
      </c>
      <c r="T265" s="52">
        <f t="shared" si="48"/>
        <v>-306015.13</v>
      </c>
      <c r="V265" s="70">
        <f t="shared" si="59"/>
        <v>6434960.5973307462</v>
      </c>
      <c r="W265" s="51"/>
      <c r="X265" s="6">
        <v>831</v>
      </c>
      <c r="Y265" s="6" t="s">
        <v>250</v>
      </c>
      <c r="Z265" s="7">
        <v>4715</v>
      </c>
      <c r="AA265" s="7">
        <v>5727445.1401099898</v>
      </c>
      <c r="AB265" s="7">
        <v>808847.58448877116</v>
      </c>
      <c r="AC265" s="53">
        <v>-888738</v>
      </c>
      <c r="AE265" s="37">
        <v>4838707.1401099898</v>
      </c>
      <c r="AF265" s="134"/>
      <c r="AG265" s="136">
        <v>1898542.5016667536</v>
      </c>
      <c r="AI265" s="67">
        <v>900623.282378437</v>
      </c>
      <c r="AJ265" s="34">
        <v>0.15430545437061036</v>
      </c>
      <c r="AK265" s="61">
        <v>191.01236105587211</v>
      </c>
      <c r="AM265" s="6">
        <v>831</v>
      </c>
      <c r="AN265" s="6" t="s">
        <v>250</v>
      </c>
      <c r="AO265" s="7">
        <v>4715</v>
      </c>
      <c r="AP265" s="7">
        <v>7459021.3830409804</v>
      </c>
      <c r="AQ265" s="7">
        <v>740135.54049135244</v>
      </c>
      <c r="AR265" s="53">
        <v>-888738</v>
      </c>
      <c r="AT265" s="37">
        <f t="shared" si="49"/>
        <v>6570283.3830409804</v>
      </c>
      <c r="AV265" s="67">
        <f t="shared" si="50"/>
        <v>733657.02364267409</v>
      </c>
      <c r="AW265" s="34">
        <f t="shared" si="51"/>
        <v>0.12569881614253381</v>
      </c>
      <c r="AX265" s="61">
        <f t="shared" si="52"/>
        <v>155.60064128158518</v>
      </c>
      <c r="AZ265" s="50">
        <v>362969.74898000003</v>
      </c>
      <c r="BA265" s="51">
        <v>36960.952000000005</v>
      </c>
      <c r="BB265" s="52">
        <f t="shared" si="53"/>
        <v>-326008.79698000004</v>
      </c>
      <c r="BD265" s="70">
        <f t="shared" si="54"/>
        <v>6244274.5860609803</v>
      </c>
      <c r="BE265" s="51"/>
      <c r="BF265" s="127">
        <v>9</v>
      </c>
      <c r="BG265" s="51"/>
      <c r="BH265" s="106" t="s">
        <v>250</v>
      </c>
      <c r="BI265" s="88">
        <v>4774</v>
      </c>
      <c r="BJ265" s="88">
        <v>6725364.3593983063</v>
      </c>
      <c r="BK265" s="88">
        <v>850015.00384233228</v>
      </c>
      <c r="BL265" s="88">
        <v>-888738</v>
      </c>
      <c r="BN265" s="97">
        <f t="shared" si="55"/>
        <v>5836626.3593983063</v>
      </c>
      <c r="BP265" s="88">
        <v>-326008.79698000004</v>
      </c>
      <c r="BR265" s="97">
        <f t="shared" si="56"/>
        <v>5510617.5624183062</v>
      </c>
      <c r="BT265" s="110">
        <v>831</v>
      </c>
      <c r="BU265" s="53"/>
    </row>
    <row r="266" spans="1:73" x14ac:dyDescent="0.2">
      <c r="A266" s="6">
        <v>832</v>
      </c>
      <c r="B266" s="6" t="s">
        <v>251</v>
      </c>
      <c r="C266" s="7">
        <v>4024</v>
      </c>
      <c r="D266" s="7">
        <v>17346135.633322656</v>
      </c>
      <c r="E266" s="7">
        <v>3774593.1459386535</v>
      </c>
      <c r="F266" s="53">
        <v>-158085</v>
      </c>
      <c r="H266" s="37">
        <f t="shared" si="45"/>
        <v>17188050.633322656</v>
      </c>
      <c r="I266" s="134"/>
      <c r="J266" s="61">
        <v>2192138.7434256305</v>
      </c>
      <c r="K266" s="136"/>
      <c r="L266" s="61">
        <f t="shared" si="57"/>
        <v>19380189.376748286</v>
      </c>
      <c r="N266" s="67">
        <f t="shared" si="58"/>
        <v>1455263.4305718914</v>
      </c>
      <c r="O266" s="34">
        <f t="shared" si="46"/>
        <v>8.11865797907141E-2</v>
      </c>
      <c r="P266" s="61">
        <f t="shared" si="47"/>
        <v>361.64598175245811</v>
      </c>
      <c r="R266" s="50">
        <v>45060.369999999995</v>
      </c>
      <c r="S266" s="51">
        <v>31358.2</v>
      </c>
      <c r="T266" s="52">
        <f t="shared" si="48"/>
        <v>-13702.169999999995</v>
      </c>
      <c r="V266" s="70">
        <f t="shared" si="59"/>
        <v>19366487.206748284</v>
      </c>
      <c r="W266" s="51"/>
      <c r="X266" s="6">
        <v>832</v>
      </c>
      <c r="Y266" s="6" t="s">
        <v>251</v>
      </c>
      <c r="Z266" s="7">
        <v>4024</v>
      </c>
      <c r="AA266" s="7">
        <v>17335329.292452011</v>
      </c>
      <c r="AB266" s="7">
        <v>3765095.7926806174</v>
      </c>
      <c r="AC266" s="53">
        <v>-158085</v>
      </c>
      <c r="AE266" s="37">
        <v>17177244.292452011</v>
      </c>
      <c r="AF266" s="134"/>
      <c r="AG266" s="136">
        <v>2192138.7434256305</v>
      </c>
      <c r="AI266" s="67">
        <v>1444457.0897012465</v>
      </c>
      <c r="AJ266" s="34">
        <v>8.0583713095303849E-2</v>
      </c>
      <c r="AK266" s="61">
        <v>358.96050936909705</v>
      </c>
      <c r="AM266" s="6">
        <v>832</v>
      </c>
      <c r="AN266" s="6" t="s">
        <v>251</v>
      </c>
      <c r="AO266" s="7">
        <v>4024</v>
      </c>
      <c r="AP266" s="7">
        <v>19309589.951917492</v>
      </c>
      <c r="AQ266" s="7">
        <v>3670254.3301620288</v>
      </c>
      <c r="AR266" s="53">
        <v>-158085</v>
      </c>
      <c r="AT266" s="37">
        <f t="shared" si="49"/>
        <v>19151504.951917492</v>
      </c>
      <c r="AV266" s="67">
        <f t="shared" si="50"/>
        <v>1226579.005741097</v>
      </c>
      <c r="AW266" s="34">
        <f t="shared" si="51"/>
        <v>6.8428679115560942E-2</v>
      </c>
      <c r="AX266" s="61">
        <f t="shared" si="52"/>
        <v>304.81585629748935</v>
      </c>
      <c r="AZ266" s="50">
        <v>41053.057400000005</v>
      </c>
      <c r="BA266" s="51">
        <v>38412.989400000006</v>
      </c>
      <c r="BB266" s="52">
        <f t="shared" si="53"/>
        <v>-2640.0679999999993</v>
      </c>
      <c r="BD266" s="70">
        <f t="shared" si="54"/>
        <v>19148864.883917492</v>
      </c>
      <c r="BE266" s="51"/>
      <c r="BF266" s="127">
        <v>17</v>
      </c>
      <c r="BG266" s="51"/>
      <c r="BH266" s="106" t="s">
        <v>251</v>
      </c>
      <c r="BI266" s="88">
        <v>4058</v>
      </c>
      <c r="BJ266" s="88">
        <v>18083010.946176395</v>
      </c>
      <c r="BK266" s="88">
        <v>3736730.7839677422</v>
      </c>
      <c r="BL266" s="88">
        <v>-158085</v>
      </c>
      <c r="BN266" s="97">
        <f t="shared" si="55"/>
        <v>17924925.946176395</v>
      </c>
      <c r="BP266" s="88">
        <v>-2640.0679999999993</v>
      </c>
      <c r="BR266" s="97">
        <f t="shared" si="56"/>
        <v>17922285.878176395</v>
      </c>
      <c r="BT266" s="110">
        <v>832</v>
      </c>
      <c r="BU266" s="53"/>
    </row>
    <row r="267" spans="1:73" x14ac:dyDescent="0.2">
      <c r="A267" s="6">
        <v>833</v>
      </c>
      <c r="B267" s="6" t="s">
        <v>252</v>
      </c>
      <c r="C267" s="7">
        <v>1662</v>
      </c>
      <c r="D267" s="7">
        <v>3871827.6198217385</v>
      </c>
      <c r="E267" s="7">
        <v>938246.52409921412</v>
      </c>
      <c r="F267" s="53">
        <v>-343949</v>
      </c>
      <c r="H267" s="37">
        <f t="shared" si="45"/>
        <v>3527878.6198217385</v>
      </c>
      <c r="I267" s="134"/>
      <c r="J267" s="61">
        <v>903731.38127184438</v>
      </c>
      <c r="K267" s="136"/>
      <c r="L267" s="61">
        <f t="shared" si="57"/>
        <v>4431610.0010935832</v>
      </c>
      <c r="N267" s="67">
        <f t="shared" si="58"/>
        <v>439155.081204894</v>
      </c>
      <c r="O267" s="34">
        <f t="shared" si="46"/>
        <v>0.10999625293631062</v>
      </c>
      <c r="P267" s="61">
        <f t="shared" si="47"/>
        <v>264.23290084530322</v>
      </c>
      <c r="R267" s="50">
        <v>24541.200000000001</v>
      </c>
      <c r="S267" s="51">
        <v>196329.60000000003</v>
      </c>
      <c r="T267" s="52">
        <f t="shared" si="48"/>
        <v>171788.40000000002</v>
      </c>
      <c r="V267" s="70">
        <f t="shared" si="59"/>
        <v>4603398.4010935836</v>
      </c>
      <c r="W267" s="51"/>
      <c r="X267" s="6">
        <v>833</v>
      </c>
      <c r="Y267" s="6" t="s">
        <v>252</v>
      </c>
      <c r="Z267" s="7">
        <v>1662</v>
      </c>
      <c r="AA267" s="7">
        <v>3876673.8890906442</v>
      </c>
      <c r="AB267" s="7">
        <v>943610.1340676226</v>
      </c>
      <c r="AC267" s="53">
        <v>-343949</v>
      </c>
      <c r="AE267" s="37">
        <v>3532724.8890906442</v>
      </c>
      <c r="AF267" s="134"/>
      <c r="AG267" s="136">
        <v>903731.38127184438</v>
      </c>
      <c r="AI267" s="67">
        <v>444001.35047379974</v>
      </c>
      <c r="AJ267" s="34">
        <v>0.1112101099155751</v>
      </c>
      <c r="AK267" s="61">
        <v>267.14882699987953</v>
      </c>
      <c r="AM267" s="6">
        <v>833</v>
      </c>
      <c r="AN267" s="6" t="s">
        <v>252</v>
      </c>
      <c r="AO267" s="7">
        <v>1662</v>
      </c>
      <c r="AP267" s="7">
        <v>4708605.1283653649</v>
      </c>
      <c r="AQ267" s="7">
        <v>918011.71957776346</v>
      </c>
      <c r="AR267" s="53">
        <v>-334701</v>
      </c>
      <c r="AT267" s="37">
        <f t="shared" si="49"/>
        <v>4373904.1283653649</v>
      </c>
      <c r="AV267" s="67">
        <f t="shared" si="50"/>
        <v>381449.20847667567</v>
      </c>
      <c r="AW267" s="34">
        <f t="shared" si="51"/>
        <v>9.5542521113127707E-2</v>
      </c>
      <c r="AX267" s="61">
        <f t="shared" si="52"/>
        <v>229.51215913157381</v>
      </c>
      <c r="AZ267" s="50">
        <v>31680.816000000003</v>
      </c>
      <c r="BA267" s="51">
        <v>116162.992</v>
      </c>
      <c r="BB267" s="52">
        <f t="shared" si="53"/>
        <v>84482.175999999992</v>
      </c>
      <c r="BD267" s="70">
        <f t="shared" si="54"/>
        <v>4458386.3043653648</v>
      </c>
      <c r="BE267" s="51"/>
      <c r="BF267" s="127">
        <v>2</v>
      </c>
      <c r="BG267" s="51"/>
      <c r="BH267" s="106" t="s">
        <v>252</v>
      </c>
      <c r="BI267" s="88">
        <v>1654</v>
      </c>
      <c r="BJ267" s="88">
        <v>4336403.9198886892</v>
      </c>
      <c r="BK267" s="88">
        <v>823575.22193202784</v>
      </c>
      <c r="BL267" s="88">
        <v>-343949</v>
      </c>
      <c r="BN267" s="97">
        <f t="shared" si="55"/>
        <v>3992454.9198886892</v>
      </c>
      <c r="BP267" s="88">
        <v>84482.175999999992</v>
      </c>
      <c r="BR267" s="97">
        <f t="shared" si="56"/>
        <v>4076937.0958886892</v>
      </c>
      <c r="BT267" s="110">
        <v>833</v>
      </c>
      <c r="BU267" s="53"/>
    </row>
    <row r="268" spans="1:73" x14ac:dyDescent="0.2">
      <c r="A268" s="6">
        <v>834</v>
      </c>
      <c r="B268" s="6" t="s">
        <v>253</v>
      </c>
      <c r="C268" s="7">
        <v>6081</v>
      </c>
      <c r="D268" s="7">
        <v>10593546.367877202</v>
      </c>
      <c r="E268" s="7">
        <v>2958552.072656462</v>
      </c>
      <c r="F268" s="53">
        <v>-1310047</v>
      </c>
      <c r="H268" s="37">
        <f t="shared" si="45"/>
        <v>9283499.3678772021</v>
      </c>
      <c r="I268" s="134"/>
      <c r="J268" s="61">
        <v>3048097.8571190089</v>
      </c>
      <c r="K268" s="136"/>
      <c r="L268" s="61">
        <f t="shared" si="57"/>
        <v>12331597.224996211</v>
      </c>
      <c r="N268" s="67">
        <f t="shared" si="58"/>
        <v>801949.87807871588</v>
      </c>
      <c r="O268" s="34">
        <f t="shared" si="46"/>
        <v>6.955545594316212E-2</v>
      </c>
      <c r="P268" s="61">
        <f t="shared" si="47"/>
        <v>131.87796054575168</v>
      </c>
      <c r="R268" s="50">
        <v>280205.96799999999</v>
      </c>
      <c r="S268" s="51">
        <v>118615.8</v>
      </c>
      <c r="T268" s="52">
        <f t="shared" si="48"/>
        <v>-161590.16800000001</v>
      </c>
      <c r="V268" s="70">
        <f t="shared" si="59"/>
        <v>12170007.056996211</v>
      </c>
      <c r="W268" s="51"/>
      <c r="X268" s="6">
        <v>834</v>
      </c>
      <c r="Y268" s="6" t="s">
        <v>253</v>
      </c>
      <c r="Z268" s="7">
        <v>6081</v>
      </c>
      <c r="AA268" s="7">
        <v>10617506.332152501</v>
      </c>
      <c r="AB268" s="7">
        <v>2984402.8140583639</v>
      </c>
      <c r="AC268" s="53">
        <v>-1310047</v>
      </c>
      <c r="AE268" s="37">
        <v>9307459.3321525007</v>
      </c>
      <c r="AF268" s="134"/>
      <c r="AG268" s="136">
        <v>3048097.8571190089</v>
      </c>
      <c r="AI268" s="67">
        <v>825909.84235401452</v>
      </c>
      <c r="AJ268" s="34">
        <v>7.1633573647404344E-2</v>
      </c>
      <c r="AK268" s="61">
        <v>135.81809609505254</v>
      </c>
      <c r="AM268" s="6">
        <v>834</v>
      </c>
      <c r="AN268" s="6" t="s">
        <v>253</v>
      </c>
      <c r="AO268" s="7">
        <v>6081</v>
      </c>
      <c r="AP268" s="7">
        <v>13616083.180852551</v>
      </c>
      <c r="AQ268" s="7">
        <v>3086743.4009152572</v>
      </c>
      <c r="AR268" s="53">
        <v>-1310047</v>
      </c>
      <c r="AT268" s="37">
        <f t="shared" si="49"/>
        <v>12306036.180852551</v>
      </c>
      <c r="AV268" s="67">
        <f t="shared" si="50"/>
        <v>776388.83393505588</v>
      </c>
      <c r="AW268" s="34">
        <f t="shared" si="51"/>
        <v>6.7338471904140856E-2</v>
      </c>
      <c r="AX268" s="61">
        <f t="shared" si="52"/>
        <v>127.67453279642426</v>
      </c>
      <c r="AZ268" s="50">
        <v>264693.21768</v>
      </c>
      <c r="BA268" s="51">
        <v>174310.48970000001</v>
      </c>
      <c r="BB268" s="52">
        <f t="shared" si="53"/>
        <v>-90382.727979999996</v>
      </c>
      <c r="BD268" s="70">
        <f t="shared" si="54"/>
        <v>12215653.45287255</v>
      </c>
      <c r="BE268" s="51"/>
      <c r="BF268" s="127">
        <v>5</v>
      </c>
      <c r="BG268" s="51"/>
      <c r="BH268" s="106" t="s">
        <v>253</v>
      </c>
      <c r="BI268" s="88">
        <v>6155</v>
      </c>
      <c r="BJ268" s="88">
        <v>12839694.346917495</v>
      </c>
      <c r="BK268" s="88">
        <v>2959008.225207305</v>
      </c>
      <c r="BL268" s="88">
        <v>-1310047</v>
      </c>
      <c r="BN268" s="97">
        <f t="shared" si="55"/>
        <v>11529647.346917495</v>
      </c>
      <c r="BP268" s="88">
        <v>-90382.727979999996</v>
      </c>
      <c r="BR268" s="97">
        <f t="shared" si="56"/>
        <v>11439264.618937494</v>
      </c>
      <c r="BT268" s="110">
        <v>834</v>
      </c>
      <c r="BU268" s="53"/>
    </row>
    <row r="269" spans="1:73" x14ac:dyDescent="0.2">
      <c r="A269" s="6">
        <v>837</v>
      </c>
      <c r="B269" s="6" t="s">
        <v>254</v>
      </c>
      <c r="C269" s="7">
        <v>235239</v>
      </c>
      <c r="D269" s="7">
        <v>175712865.97144246</v>
      </c>
      <c r="E269" s="7">
        <v>10762811.466646854</v>
      </c>
      <c r="F269" s="53">
        <v>58274343</v>
      </c>
      <c r="H269" s="37">
        <f t="shared" si="45"/>
        <v>233987208.97144246</v>
      </c>
      <c r="I269" s="134"/>
      <c r="J269" s="61">
        <v>96705163.584767491</v>
      </c>
      <c r="K269" s="136"/>
      <c r="L269" s="61">
        <f t="shared" si="57"/>
        <v>330692372.55620992</v>
      </c>
      <c r="N269" s="67">
        <f t="shared" si="58"/>
        <v>39954608.444899976</v>
      </c>
      <c r="O269" s="34">
        <f t="shared" si="46"/>
        <v>0.13742490098260238</v>
      </c>
      <c r="P269" s="61">
        <f t="shared" si="47"/>
        <v>169.84687252071288</v>
      </c>
      <c r="R269" s="50">
        <v>13397841.395799996</v>
      </c>
      <c r="S269" s="51">
        <v>3808794.2400000007</v>
      </c>
      <c r="T269" s="52">
        <f t="shared" si="48"/>
        <v>-9589047.1557999961</v>
      </c>
      <c r="V269" s="70">
        <f t="shared" si="59"/>
        <v>321103325.40040994</v>
      </c>
      <c r="W269" s="51"/>
      <c r="X269" s="6">
        <v>837</v>
      </c>
      <c r="Y269" s="6" t="s">
        <v>254</v>
      </c>
      <c r="Z269" s="7">
        <v>235239</v>
      </c>
      <c r="AA269" s="7">
        <v>175689938.54833013</v>
      </c>
      <c r="AB269" s="7">
        <v>10813548.881335542</v>
      </c>
      <c r="AC269" s="53">
        <v>58274343</v>
      </c>
      <c r="AE269" s="37">
        <v>233964281.54833013</v>
      </c>
      <c r="AF269" s="134"/>
      <c r="AG269" s="136">
        <v>96705163.584767491</v>
      </c>
      <c r="AI269" s="67">
        <v>39931681.021787703</v>
      </c>
      <c r="AJ269" s="34">
        <v>0.13734604152248939</v>
      </c>
      <c r="AK269" s="61">
        <v>169.74940814145486</v>
      </c>
      <c r="AM269" s="6">
        <v>837</v>
      </c>
      <c r="AN269" s="6" t="s">
        <v>254</v>
      </c>
      <c r="AO269" s="7">
        <v>235239</v>
      </c>
      <c r="AP269" s="7">
        <v>266846781.48761338</v>
      </c>
      <c r="AQ269" s="7">
        <v>11361618.840777816</v>
      </c>
      <c r="AR269" s="53">
        <v>58274343</v>
      </c>
      <c r="AT269" s="37">
        <f t="shared" si="49"/>
        <v>325121124.48761338</v>
      </c>
      <c r="AV269" s="67">
        <f t="shared" si="50"/>
        <v>34383360.376303434</v>
      </c>
      <c r="AW269" s="34">
        <f t="shared" si="51"/>
        <v>0.11826245029228348</v>
      </c>
      <c r="AX269" s="61">
        <f t="shared" si="52"/>
        <v>146.16352040394423</v>
      </c>
      <c r="AZ269" s="50">
        <v>13071618.204523996</v>
      </c>
      <c r="BA269" s="51">
        <v>3850077.1660999996</v>
      </c>
      <c r="BB269" s="52">
        <f t="shared" si="53"/>
        <v>-9221541.0384239964</v>
      </c>
      <c r="BD269" s="70">
        <f t="shared" si="54"/>
        <v>315899583.44918936</v>
      </c>
      <c r="BE269" s="51"/>
      <c r="BF269" s="127">
        <v>6</v>
      </c>
      <c r="BG269" s="51"/>
      <c r="BH269" s="106" t="s">
        <v>254</v>
      </c>
      <c r="BI269" s="88">
        <v>231853</v>
      </c>
      <c r="BJ269" s="88">
        <v>232463421.11130995</v>
      </c>
      <c r="BK269" s="88">
        <v>14062626.755377863</v>
      </c>
      <c r="BL269" s="88">
        <v>58274343</v>
      </c>
      <c r="BN269" s="97">
        <f t="shared" si="55"/>
        <v>290737764.11130995</v>
      </c>
      <c r="BP269" s="88">
        <v>-9221541.0384239964</v>
      </c>
      <c r="BR269" s="97">
        <f t="shared" si="56"/>
        <v>281516223.07288593</v>
      </c>
      <c r="BT269" s="110">
        <v>837</v>
      </c>
      <c r="BU269" s="53"/>
    </row>
    <row r="270" spans="1:73" x14ac:dyDescent="0.2">
      <c r="A270" s="6">
        <v>844</v>
      </c>
      <c r="B270" s="6" t="s">
        <v>255</v>
      </c>
      <c r="C270" s="7">
        <v>1567</v>
      </c>
      <c r="D270" s="7">
        <v>6293159.8904578472</v>
      </c>
      <c r="E270" s="7">
        <v>1754548.8360003307</v>
      </c>
      <c r="F270" s="53">
        <v>-305248</v>
      </c>
      <c r="H270" s="37">
        <f t="shared" si="45"/>
        <v>5987911.8904578472</v>
      </c>
      <c r="I270" s="134"/>
      <c r="J270" s="61">
        <v>1017296.3228367231</v>
      </c>
      <c r="K270" s="136"/>
      <c r="L270" s="61">
        <f t="shared" si="57"/>
        <v>7005208.2132945703</v>
      </c>
      <c r="N270" s="67">
        <f t="shared" si="58"/>
        <v>469886.34950643964</v>
      </c>
      <c r="O270" s="34">
        <f t="shared" si="46"/>
        <v>7.1899496199269816E-2</v>
      </c>
      <c r="P270" s="61">
        <f t="shared" si="47"/>
        <v>299.86365635382236</v>
      </c>
      <c r="R270" s="50">
        <v>81149.567999999999</v>
      </c>
      <c r="S270" s="51">
        <v>6817</v>
      </c>
      <c r="T270" s="52">
        <f t="shared" si="48"/>
        <v>-74332.567999999999</v>
      </c>
      <c r="V270" s="70">
        <f t="shared" si="59"/>
        <v>6930875.6452945704</v>
      </c>
      <c r="W270" s="51"/>
      <c r="X270" s="6">
        <v>844</v>
      </c>
      <c r="Y270" s="6" t="s">
        <v>255</v>
      </c>
      <c r="Z270" s="7">
        <v>1567</v>
      </c>
      <c r="AA270" s="7">
        <v>6294588.6149557047</v>
      </c>
      <c r="AB270" s="7">
        <v>1756467.4365612553</v>
      </c>
      <c r="AC270" s="53">
        <v>-305248</v>
      </c>
      <c r="AE270" s="37">
        <v>5989340.6149557047</v>
      </c>
      <c r="AF270" s="134"/>
      <c r="AG270" s="136">
        <v>1017296.3228367231</v>
      </c>
      <c r="AI270" s="67">
        <v>471315.07400429714</v>
      </c>
      <c r="AJ270" s="34">
        <v>7.2118111980961297E-2</v>
      </c>
      <c r="AK270" s="61">
        <v>300.77541416994075</v>
      </c>
      <c r="AM270" s="6">
        <v>844</v>
      </c>
      <c r="AN270" s="6" t="s">
        <v>255</v>
      </c>
      <c r="AO270" s="7">
        <v>1567</v>
      </c>
      <c r="AP270" s="7">
        <v>7239737.1067101965</v>
      </c>
      <c r="AQ270" s="7">
        <v>1743119.7780214984</v>
      </c>
      <c r="AR270" s="53">
        <v>714262</v>
      </c>
      <c r="AT270" s="37">
        <f t="shared" si="49"/>
        <v>7953999.1067101965</v>
      </c>
      <c r="AV270" s="67">
        <f t="shared" si="50"/>
        <v>1418677.2429220658</v>
      </c>
      <c r="AW270" s="34">
        <f t="shared" si="51"/>
        <v>0.21707840447505433</v>
      </c>
      <c r="AX270" s="61">
        <f t="shared" si="52"/>
        <v>905.34603887815297</v>
      </c>
      <c r="AZ270" s="50">
        <v>51547.327700000002</v>
      </c>
      <c r="BA270" s="51">
        <v>38280.986000000004</v>
      </c>
      <c r="BB270" s="52">
        <f t="shared" si="53"/>
        <v>-13266.341699999997</v>
      </c>
      <c r="BD270" s="70">
        <f t="shared" si="54"/>
        <v>7940732.7650101967</v>
      </c>
      <c r="BE270" s="51"/>
      <c r="BF270" s="127">
        <v>11</v>
      </c>
      <c r="BG270" s="51"/>
      <c r="BH270" s="106" t="s">
        <v>255</v>
      </c>
      <c r="BI270" s="88">
        <v>1585</v>
      </c>
      <c r="BJ270" s="88">
        <v>6840569.8637881307</v>
      </c>
      <c r="BK270" s="88">
        <v>1732058.4115624561</v>
      </c>
      <c r="BL270" s="88">
        <v>-305248</v>
      </c>
      <c r="BN270" s="97">
        <f t="shared" si="55"/>
        <v>6535321.8637881307</v>
      </c>
      <c r="BP270" s="88">
        <v>-13266.341699999997</v>
      </c>
      <c r="BR270" s="97">
        <f t="shared" si="56"/>
        <v>6522055.5220881309</v>
      </c>
      <c r="BT270" s="110">
        <v>844</v>
      </c>
      <c r="BU270" s="53"/>
    </row>
    <row r="271" spans="1:73" x14ac:dyDescent="0.2">
      <c r="A271" s="6">
        <v>845</v>
      </c>
      <c r="B271" s="6" t="s">
        <v>256</v>
      </c>
      <c r="C271" s="7">
        <v>3062</v>
      </c>
      <c r="D271" s="7">
        <v>9417679.524996588</v>
      </c>
      <c r="E271" s="7">
        <v>2411882.9456003052</v>
      </c>
      <c r="F271" s="53">
        <v>-80560</v>
      </c>
      <c r="H271" s="37">
        <f t="shared" ref="H271:H309" si="60">D271+F271</f>
        <v>9337119.524996588</v>
      </c>
      <c r="I271" s="134"/>
      <c r="J271" s="61">
        <v>1577164.7620734395</v>
      </c>
      <c r="K271" s="136"/>
      <c r="L271" s="61">
        <f t="shared" si="57"/>
        <v>10914284.287070028</v>
      </c>
      <c r="N271" s="67">
        <f t="shared" si="58"/>
        <v>941906.20327519998</v>
      </c>
      <c r="O271" s="34">
        <f t="shared" ref="O271:O309" si="61">N271/BN271</f>
        <v>9.4451513506673287E-2</v>
      </c>
      <c r="P271" s="61">
        <f t="shared" ref="P271:P295" si="62">N271/C271</f>
        <v>307.61143150725013</v>
      </c>
      <c r="R271" s="50">
        <v>17724.2</v>
      </c>
      <c r="S271" s="51">
        <v>59989.599999999991</v>
      </c>
      <c r="T271" s="52">
        <f t="shared" ref="T271:T309" si="63">S271-R271</f>
        <v>42265.399999999994</v>
      </c>
      <c r="V271" s="70">
        <f t="shared" si="59"/>
        <v>10956549.687070029</v>
      </c>
      <c r="W271" s="51"/>
      <c r="X271" s="6">
        <v>845</v>
      </c>
      <c r="Y271" s="6" t="s">
        <v>256</v>
      </c>
      <c r="Z271" s="7">
        <v>3062</v>
      </c>
      <c r="AA271" s="7">
        <v>9428600.8529567737</v>
      </c>
      <c r="AB271" s="7">
        <v>2423765.2968076859</v>
      </c>
      <c r="AC271" s="53">
        <v>-80560</v>
      </c>
      <c r="AE271" s="37">
        <v>9348040.8529567737</v>
      </c>
      <c r="AF271" s="134"/>
      <c r="AG271" s="136">
        <v>1577164.7620734395</v>
      </c>
      <c r="AI271" s="67">
        <v>952827.53123538569</v>
      </c>
      <c r="AJ271" s="34">
        <v>9.5546671338478023E-2</v>
      </c>
      <c r="AK271" s="61">
        <v>311.17816173591956</v>
      </c>
      <c r="AM271" s="6">
        <v>845</v>
      </c>
      <c r="AN271" s="6" t="s">
        <v>256</v>
      </c>
      <c r="AO271" s="7">
        <v>3062</v>
      </c>
      <c r="AP271" s="7">
        <v>10844526.6481867</v>
      </c>
      <c r="AQ271" s="7">
        <v>2339820.9666560828</v>
      </c>
      <c r="AR271" s="53">
        <v>-80560</v>
      </c>
      <c r="AT271" s="37">
        <f t="shared" ref="AT271:AT309" si="64">AP271+AR271</f>
        <v>10763966.6481867</v>
      </c>
      <c r="AV271" s="67">
        <f t="shared" ref="AV271:AV309" si="65">AT271-BN271</f>
        <v>791588.56439187191</v>
      </c>
      <c r="AW271" s="34">
        <f t="shared" ref="AW271:AW309" si="66">AV271/BN271</f>
        <v>7.9378114000531921E-2</v>
      </c>
      <c r="AX271" s="61">
        <f t="shared" ref="AX271:AX309" si="67">AV271/AO271</f>
        <v>258.52010594117309</v>
      </c>
      <c r="AZ271" s="50">
        <v>34320.883999999998</v>
      </c>
      <c r="BA271" s="51">
        <v>39601.019999999997</v>
      </c>
      <c r="BB271" s="52">
        <f t="shared" ref="BB271:BB309" si="68">BA271-AZ271</f>
        <v>5280.1359999999986</v>
      </c>
      <c r="BD271" s="70">
        <f t="shared" ref="BD271:BD309" si="69">AT271+BB271</f>
        <v>10769246.7841867</v>
      </c>
      <c r="BE271" s="51"/>
      <c r="BF271" s="127">
        <v>19</v>
      </c>
      <c r="BG271" s="51"/>
      <c r="BH271" s="106" t="s">
        <v>256</v>
      </c>
      <c r="BI271" s="88">
        <v>3068</v>
      </c>
      <c r="BJ271" s="88">
        <v>10052938.083794829</v>
      </c>
      <c r="BK271" s="88">
        <v>2229760.8542641317</v>
      </c>
      <c r="BL271" s="88">
        <v>-80560</v>
      </c>
      <c r="BN271" s="97">
        <f t="shared" ref="BN271:BN309" si="70">BJ271+BL271</f>
        <v>9972378.0837948285</v>
      </c>
      <c r="BP271" s="88">
        <v>5280.1359999999986</v>
      </c>
      <c r="BR271" s="97">
        <f t="shared" ref="BR271:BR309" si="71">BN271+BP271</f>
        <v>9977658.2197948284</v>
      </c>
      <c r="BT271" s="110">
        <v>845</v>
      </c>
      <c r="BU271" s="53"/>
    </row>
    <row r="272" spans="1:73" x14ac:dyDescent="0.2">
      <c r="A272" s="6">
        <v>846</v>
      </c>
      <c r="B272" s="6" t="s">
        <v>257</v>
      </c>
      <c r="C272" s="7">
        <v>5158</v>
      </c>
      <c r="D272" s="7">
        <v>15773179.456591131</v>
      </c>
      <c r="E272" s="7">
        <v>4976182.4824707117</v>
      </c>
      <c r="F272" s="53">
        <v>-468764</v>
      </c>
      <c r="H272" s="37">
        <f t="shared" si="60"/>
        <v>15304415.456591131</v>
      </c>
      <c r="I272" s="134"/>
      <c r="J272" s="61">
        <v>3145735.8653616509</v>
      </c>
      <c r="K272" s="136"/>
      <c r="L272" s="61">
        <f t="shared" ref="L272:L309" si="72">H272+J272</f>
        <v>18450151.321952783</v>
      </c>
      <c r="N272" s="67">
        <f t="shared" ref="N272:N309" si="73">L272-BN272</f>
        <v>921310.62069121748</v>
      </c>
      <c r="O272" s="34">
        <f t="shared" si="61"/>
        <v>5.255970068944206E-2</v>
      </c>
      <c r="P272" s="61">
        <f t="shared" si="62"/>
        <v>178.61780160744814</v>
      </c>
      <c r="R272" s="50">
        <v>174719.71</v>
      </c>
      <c r="S272" s="51">
        <v>208600.2</v>
      </c>
      <c r="T272" s="52">
        <f t="shared" si="63"/>
        <v>33880.49000000002</v>
      </c>
      <c r="V272" s="70">
        <f t="shared" ref="V272:V309" si="74">L272+T272</f>
        <v>18484031.811952781</v>
      </c>
      <c r="W272" s="51"/>
      <c r="X272" s="6">
        <v>846</v>
      </c>
      <c r="Y272" s="6" t="s">
        <v>257</v>
      </c>
      <c r="Z272" s="7">
        <v>5158</v>
      </c>
      <c r="AA272" s="7">
        <v>15778200.946961097</v>
      </c>
      <c r="AB272" s="7">
        <v>4982813.7880083965</v>
      </c>
      <c r="AC272" s="53">
        <v>-468764</v>
      </c>
      <c r="AE272" s="37">
        <v>15309436.946961097</v>
      </c>
      <c r="AF272" s="134"/>
      <c r="AG272" s="136">
        <v>3145735.8653616509</v>
      </c>
      <c r="AI272" s="67">
        <v>926332.11106118187</v>
      </c>
      <c r="AJ272" s="34">
        <v>5.284617088194047E-2</v>
      </c>
      <c r="AK272" s="61">
        <v>179.59133599480069</v>
      </c>
      <c r="AM272" s="6">
        <v>846</v>
      </c>
      <c r="AN272" s="6" t="s">
        <v>257</v>
      </c>
      <c r="AO272" s="7">
        <v>5158</v>
      </c>
      <c r="AP272" s="7">
        <v>18922541.282243196</v>
      </c>
      <c r="AQ272" s="7">
        <v>5148154.4658074453</v>
      </c>
      <c r="AR272" s="53">
        <v>-468764</v>
      </c>
      <c r="AT272" s="37">
        <f t="shared" si="64"/>
        <v>18453777.282243196</v>
      </c>
      <c r="AV272" s="67">
        <f t="shared" si="65"/>
        <v>924936.58098163083</v>
      </c>
      <c r="AW272" s="34">
        <f t="shared" si="66"/>
        <v>5.2766557511990074E-2</v>
      </c>
      <c r="AX272" s="61">
        <f t="shared" si="67"/>
        <v>179.32077956216185</v>
      </c>
      <c r="AZ272" s="50">
        <v>133389.43570000003</v>
      </c>
      <c r="BA272" s="51">
        <v>212525.47400000002</v>
      </c>
      <c r="BB272" s="52">
        <f t="shared" si="68"/>
        <v>79136.038299999986</v>
      </c>
      <c r="BD272" s="70">
        <f t="shared" si="69"/>
        <v>18532913.320543196</v>
      </c>
      <c r="BE272" s="51"/>
      <c r="BF272" s="127">
        <v>14</v>
      </c>
      <c r="BG272" s="51"/>
      <c r="BH272" s="106" t="s">
        <v>257</v>
      </c>
      <c r="BI272" s="88">
        <v>5269</v>
      </c>
      <c r="BJ272" s="88">
        <v>17997604.701261565</v>
      </c>
      <c r="BK272" s="88">
        <v>5070960.1445538588</v>
      </c>
      <c r="BL272" s="88">
        <v>-468764</v>
      </c>
      <c r="BN272" s="97">
        <f t="shared" si="70"/>
        <v>17528840.701261565</v>
      </c>
      <c r="BP272" s="88">
        <v>79136.038299999986</v>
      </c>
      <c r="BR272" s="97">
        <f t="shared" si="71"/>
        <v>17607976.739561565</v>
      </c>
      <c r="BT272" s="110">
        <v>846</v>
      </c>
      <c r="BU272" s="53"/>
    </row>
    <row r="273" spans="1:73" x14ac:dyDescent="0.2">
      <c r="A273" s="6">
        <v>848</v>
      </c>
      <c r="B273" s="6" t="s">
        <v>258</v>
      </c>
      <c r="C273" s="7">
        <v>4482</v>
      </c>
      <c r="D273" s="7">
        <v>14728181.233524777</v>
      </c>
      <c r="E273" s="7">
        <v>4615973.2223459529</v>
      </c>
      <c r="F273" s="53">
        <v>426764</v>
      </c>
      <c r="H273" s="37">
        <f t="shared" si="60"/>
        <v>15154945.233524777</v>
      </c>
      <c r="I273" s="134"/>
      <c r="J273" s="61">
        <v>2675965.5717055583</v>
      </c>
      <c r="K273" s="136"/>
      <c r="L273" s="61">
        <f t="shared" si="72"/>
        <v>17830910.805230334</v>
      </c>
      <c r="N273" s="67">
        <f t="shared" si="73"/>
        <v>966462.48043554649</v>
      </c>
      <c r="O273" s="34">
        <f t="shared" si="61"/>
        <v>5.7307684296711597E-2</v>
      </c>
      <c r="P273" s="61">
        <f t="shared" si="62"/>
        <v>215.63196796866276</v>
      </c>
      <c r="R273" s="50">
        <v>158863.36800000002</v>
      </c>
      <c r="S273" s="51">
        <v>74987</v>
      </c>
      <c r="T273" s="52">
        <f t="shared" si="63"/>
        <v>-83876.368000000017</v>
      </c>
      <c r="V273" s="70">
        <f t="shared" si="74"/>
        <v>17747034.437230334</v>
      </c>
      <c r="W273" s="51"/>
      <c r="X273" s="6">
        <v>848</v>
      </c>
      <c r="Y273" s="6" t="s">
        <v>258</v>
      </c>
      <c r="Z273" s="7">
        <v>4482</v>
      </c>
      <c r="AA273" s="7">
        <v>14723968.427575154</v>
      </c>
      <c r="AB273" s="7">
        <v>4613160.1859923676</v>
      </c>
      <c r="AC273" s="53">
        <v>426764</v>
      </c>
      <c r="AE273" s="37">
        <v>15150732.427575154</v>
      </c>
      <c r="AF273" s="134"/>
      <c r="AG273" s="136">
        <v>2675965.5717055583</v>
      </c>
      <c r="AI273" s="67">
        <v>962249.67448592559</v>
      </c>
      <c r="AJ273" s="34">
        <v>5.7057880338201611E-2</v>
      </c>
      <c r="AK273" s="61">
        <v>214.69202911332565</v>
      </c>
      <c r="AM273" s="6">
        <v>848</v>
      </c>
      <c r="AN273" s="6" t="s">
        <v>258</v>
      </c>
      <c r="AO273" s="7">
        <v>4482</v>
      </c>
      <c r="AP273" s="7">
        <v>17317424.348784782</v>
      </c>
      <c r="AQ273" s="7">
        <v>4677609.3032566318</v>
      </c>
      <c r="AR273" s="53">
        <v>426764</v>
      </c>
      <c r="AT273" s="37">
        <f t="shared" si="64"/>
        <v>17744188.348784782</v>
      </c>
      <c r="AV273" s="67">
        <f t="shared" si="65"/>
        <v>879740.02398999408</v>
      </c>
      <c r="AW273" s="34">
        <f t="shared" si="66"/>
        <v>5.216536035137094E-2</v>
      </c>
      <c r="AX273" s="61">
        <f t="shared" si="67"/>
        <v>196.2829147679594</v>
      </c>
      <c r="AZ273" s="50">
        <v>118803.06000000001</v>
      </c>
      <c r="BA273" s="51">
        <v>93722.41399999999</v>
      </c>
      <c r="BB273" s="52">
        <f t="shared" si="68"/>
        <v>-25080.646000000022</v>
      </c>
      <c r="BD273" s="70">
        <f t="shared" si="69"/>
        <v>17719107.70278478</v>
      </c>
      <c r="BE273" s="51"/>
      <c r="BF273" s="127">
        <v>12</v>
      </c>
      <c r="BG273" s="51"/>
      <c r="BH273" s="106" t="s">
        <v>258</v>
      </c>
      <c r="BI273" s="88">
        <v>4571</v>
      </c>
      <c r="BJ273" s="88">
        <v>16437684.324794788</v>
      </c>
      <c r="BK273" s="88">
        <v>4591289.1433840934</v>
      </c>
      <c r="BL273" s="88">
        <v>426764</v>
      </c>
      <c r="BN273" s="97">
        <f t="shared" si="70"/>
        <v>16864448.324794788</v>
      </c>
      <c r="BP273" s="88">
        <v>-25080.646000000022</v>
      </c>
      <c r="BR273" s="97">
        <f t="shared" si="71"/>
        <v>16839367.678794786</v>
      </c>
      <c r="BT273" s="110">
        <v>848</v>
      </c>
      <c r="BU273" s="53"/>
    </row>
    <row r="274" spans="1:73" x14ac:dyDescent="0.2">
      <c r="A274" s="6">
        <v>849</v>
      </c>
      <c r="B274" s="6" t="s">
        <v>259</v>
      </c>
      <c r="C274" s="7">
        <v>3112</v>
      </c>
      <c r="D274" s="7">
        <v>9146169.74188013</v>
      </c>
      <c r="E274" s="7">
        <v>3338054.9981678813</v>
      </c>
      <c r="F274" s="53">
        <v>106035</v>
      </c>
      <c r="H274" s="37">
        <f t="shared" si="60"/>
        <v>9252204.74188013</v>
      </c>
      <c r="I274" s="134"/>
      <c r="J274" s="61">
        <v>1825512.3252336602</v>
      </c>
      <c r="K274" s="136"/>
      <c r="L274" s="61">
        <f t="shared" si="72"/>
        <v>11077717.067113791</v>
      </c>
      <c r="N274" s="67">
        <f t="shared" si="73"/>
        <v>874591.55547119677</v>
      </c>
      <c r="O274" s="34">
        <f t="shared" si="61"/>
        <v>8.5718004201086898E-2</v>
      </c>
      <c r="P274" s="61">
        <f t="shared" si="62"/>
        <v>281.03841756786528</v>
      </c>
      <c r="R274" s="50">
        <v>6817</v>
      </c>
      <c r="S274" s="51">
        <v>173151.80000000002</v>
      </c>
      <c r="T274" s="52">
        <f t="shared" si="63"/>
        <v>166334.80000000002</v>
      </c>
      <c r="V274" s="70">
        <f t="shared" si="74"/>
        <v>11244051.867113791</v>
      </c>
      <c r="W274" s="51"/>
      <c r="X274" s="6">
        <v>849</v>
      </c>
      <c r="Y274" s="6" t="s">
        <v>259</v>
      </c>
      <c r="Z274" s="7">
        <v>3112</v>
      </c>
      <c r="AA274" s="7">
        <v>9147970.0938007534</v>
      </c>
      <c r="AB274" s="7">
        <v>3340827.1781590362</v>
      </c>
      <c r="AC274" s="53">
        <v>106035</v>
      </c>
      <c r="AE274" s="37">
        <v>9254005.0938007534</v>
      </c>
      <c r="AF274" s="134"/>
      <c r="AG274" s="136">
        <v>1825512.3252336602</v>
      </c>
      <c r="AI274" s="67">
        <v>876391.9073918201</v>
      </c>
      <c r="AJ274" s="34">
        <v>8.5894455222743846E-2</v>
      </c>
      <c r="AK274" s="61">
        <v>281.6169368225643</v>
      </c>
      <c r="AM274" s="6">
        <v>849</v>
      </c>
      <c r="AN274" s="6" t="s">
        <v>259</v>
      </c>
      <c r="AO274" s="7">
        <v>3112</v>
      </c>
      <c r="AP274" s="7">
        <v>10965626.317619823</v>
      </c>
      <c r="AQ274" s="7">
        <v>3432001.3296174766</v>
      </c>
      <c r="AR274" s="53">
        <v>106035</v>
      </c>
      <c r="AT274" s="37">
        <f t="shared" si="64"/>
        <v>11071661.317619823</v>
      </c>
      <c r="AV274" s="67">
        <f t="shared" si="65"/>
        <v>868535.80597722903</v>
      </c>
      <c r="AW274" s="34">
        <f t="shared" si="66"/>
        <v>8.5124485138025521E-2</v>
      </c>
      <c r="AX274" s="61">
        <f t="shared" si="67"/>
        <v>279.09248264049774</v>
      </c>
      <c r="AZ274" s="50">
        <v>14586.375700000001</v>
      </c>
      <c r="BA274" s="51">
        <v>207311.33970000001</v>
      </c>
      <c r="BB274" s="52">
        <f t="shared" si="68"/>
        <v>192724.96400000001</v>
      </c>
      <c r="BD274" s="70">
        <f t="shared" si="69"/>
        <v>11264386.281619823</v>
      </c>
      <c r="BE274" s="51"/>
      <c r="BF274" s="127">
        <v>16</v>
      </c>
      <c r="BG274" s="51"/>
      <c r="BH274" s="106" t="s">
        <v>259</v>
      </c>
      <c r="BI274" s="88">
        <v>3192</v>
      </c>
      <c r="BJ274" s="88">
        <v>10097090.511642594</v>
      </c>
      <c r="BK274" s="88">
        <v>3216197.593566258</v>
      </c>
      <c r="BL274" s="88">
        <v>106035</v>
      </c>
      <c r="BN274" s="97">
        <f t="shared" si="70"/>
        <v>10203125.511642594</v>
      </c>
      <c r="BP274" s="88">
        <v>192724.96400000001</v>
      </c>
      <c r="BR274" s="97">
        <f t="shared" si="71"/>
        <v>10395850.475642594</v>
      </c>
      <c r="BT274" s="110">
        <v>849</v>
      </c>
      <c r="BU274" s="53"/>
    </row>
    <row r="275" spans="1:73" x14ac:dyDescent="0.2">
      <c r="A275" s="6">
        <v>850</v>
      </c>
      <c r="B275" s="6" t="s">
        <v>260</v>
      </c>
      <c r="C275" s="7">
        <v>2406</v>
      </c>
      <c r="D275" s="7">
        <v>5477008.7102578739</v>
      </c>
      <c r="E275" s="7">
        <v>1635587.0560586702</v>
      </c>
      <c r="F275" s="53">
        <v>-524237</v>
      </c>
      <c r="H275" s="37">
        <f t="shared" si="60"/>
        <v>4952771.7102578739</v>
      </c>
      <c r="I275" s="134"/>
      <c r="J275" s="61">
        <v>1164341.4621013151</v>
      </c>
      <c r="K275" s="136"/>
      <c r="L275" s="61">
        <f t="shared" si="72"/>
        <v>6117113.172359189</v>
      </c>
      <c r="N275" s="67">
        <f t="shared" si="73"/>
        <v>267045.75941404793</v>
      </c>
      <c r="O275" s="34">
        <f t="shared" si="61"/>
        <v>4.564832173098108E-2</v>
      </c>
      <c r="P275" s="61">
        <f t="shared" si="62"/>
        <v>110.99158745388526</v>
      </c>
      <c r="R275" s="50">
        <v>140552.90599999999</v>
      </c>
      <c r="S275" s="51">
        <v>364300.48</v>
      </c>
      <c r="T275" s="52">
        <f t="shared" si="63"/>
        <v>223747.57399999999</v>
      </c>
      <c r="V275" s="70">
        <f t="shared" si="74"/>
        <v>6340860.746359189</v>
      </c>
      <c r="W275" s="51"/>
      <c r="X275" s="6">
        <v>850</v>
      </c>
      <c r="Y275" s="6" t="s">
        <v>260</v>
      </c>
      <c r="Z275" s="7">
        <v>2406</v>
      </c>
      <c r="AA275" s="7">
        <v>5474495.5442087147</v>
      </c>
      <c r="AB275" s="7">
        <v>1633821.7660348364</v>
      </c>
      <c r="AC275" s="53">
        <v>-524237</v>
      </c>
      <c r="AE275" s="37">
        <v>4950258.5442087147</v>
      </c>
      <c r="AF275" s="134"/>
      <c r="AG275" s="136">
        <v>1164341.4621013151</v>
      </c>
      <c r="AI275" s="67">
        <v>264532.5933648888</v>
      </c>
      <c r="AJ275" s="34">
        <v>4.5218725647421777E-2</v>
      </c>
      <c r="AK275" s="61">
        <v>109.9470462863212</v>
      </c>
      <c r="AM275" s="6">
        <v>850</v>
      </c>
      <c r="AN275" s="6" t="s">
        <v>260</v>
      </c>
      <c r="AO275" s="7">
        <v>2406</v>
      </c>
      <c r="AP275" s="7">
        <v>6615104.3023602366</v>
      </c>
      <c r="AQ275" s="7">
        <v>1665095.9888935951</v>
      </c>
      <c r="AR275" s="53">
        <v>-524237</v>
      </c>
      <c r="AT275" s="37">
        <f t="shared" si="64"/>
        <v>6090867.3023602366</v>
      </c>
      <c r="AV275" s="67">
        <f t="shared" si="65"/>
        <v>240799.88941509556</v>
      </c>
      <c r="AW275" s="34">
        <f t="shared" si="66"/>
        <v>4.1161899926528876E-2</v>
      </c>
      <c r="AX275" s="61">
        <f t="shared" si="67"/>
        <v>100.08307955739633</v>
      </c>
      <c r="AZ275" s="50">
        <v>117839.43517999999</v>
      </c>
      <c r="BA275" s="51">
        <v>344858.88250000001</v>
      </c>
      <c r="BB275" s="52">
        <f t="shared" si="68"/>
        <v>227019.44732000004</v>
      </c>
      <c r="BD275" s="70">
        <f t="shared" si="69"/>
        <v>6317886.7496802369</v>
      </c>
      <c r="BE275" s="51"/>
      <c r="BF275" s="127">
        <v>13</v>
      </c>
      <c r="BG275" s="51"/>
      <c r="BH275" s="106" t="s">
        <v>260</v>
      </c>
      <c r="BI275" s="88">
        <v>2384</v>
      </c>
      <c r="BJ275" s="88">
        <v>6374304.4129451411</v>
      </c>
      <c r="BK275" s="88">
        <v>1679880.8120693651</v>
      </c>
      <c r="BL275" s="88">
        <v>-524237</v>
      </c>
      <c r="BN275" s="97">
        <f t="shared" si="70"/>
        <v>5850067.4129451411</v>
      </c>
      <c r="BP275" s="88">
        <v>227019.44732000004</v>
      </c>
      <c r="BR275" s="97">
        <f t="shared" si="71"/>
        <v>6077086.8602651414</v>
      </c>
      <c r="BT275" s="110">
        <v>850</v>
      </c>
      <c r="BU275" s="53"/>
    </row>
    <row r="276" spans="1:73" x14ac:dyDescent="0.2">
      <c r="A276" s="6">
        <v>851</v>
      </c>
      <c r="B276" s="6" t="s">
        <v>261</v>
      </c>
      <c r="C276" s="7">
        <v>21875</v>
      </c>
      <c r="D276" s="7">
        <v>33660367.425177649</v>
      </c>
      <c r="E276" s="7">
        <v>8479310.249664899</v>
      </c>
      <c r="F276" s="53">
        <v>-496885</v>
      </c>
      <c r="H276" s="37">
        <f t="shared" si="60"/>
        <v>33163482.425177649</v>
      </c>
      <c r="I276" s="134"/>
      <c r="J276" s="61">
        <v>9075077.3764972761</v>
      </c>
      <c r="K276" s="136"/>
      <c r="L276" s="61">
        <f t="shared" si="72"/>
        <v>42238559.801674925</v>
      </c>
      <c r="N276" s="67">
        <f t="shared" si="73"/>
        <v>4762782.8078482002</v>
      </c>
      <c r="O276" s="34">
        <f t="shared" si="61"/>
        <v>0.12708963468943579</v>
      </c>
      <c r="P276" s="61">
        <f t="shared" si="62"/>
        <v>217.72721407306059</v>
      </c>
      <c r="R276" s="50">
        <v>219807.34800000003</v>
      </c>
      <c r="S276" s="51">
        <v>355847.4</v>
      </c>
      <c r="T276" s="52">
        <f t="shared" si="63"/>
        <v>136040.052</v>
      </c>
      <c r="V276" s="70">
        <f t="shared" si="74"/>
        <v>42374599.853674926</v>
      </c>
      <c r="W276" s="51"/>
      <c r="X276" s="6">
        <v>851</v>
      </c>
      <c r="Y276" s="6" t="s">
        <v>261</v>
      </c>
      <c r="Z276" s="7">
        <v>21875</v>
      </c>
      <c r="AA276" s="7">
        <v>33781818.955353059</v>
      </c>
      <c r="AB276" s="7">
        <v>8607598.3317842688</v>
      </c>
      <c r="AC276" s="53">
        <v>-496885</v>
      </c>
      <c r="AE276" s="37">
        <v>33284933.955353059</v>
      </c>
      <c r="AF276" s="134"/>
      <c r="AG276" s="136">
        <v>9075077.3764972761</v>
      </c>
      <c r="AI276" s="67">
        <v>4884234.3380236104</v>
      </c>
      <c r="AJ276" s="34">
        <v>0.13033043554582407</v>
      </c>
      <c r="AK276" s="61">
        <v>223.27928402393647</v>
      </c>
      <c r="AM276" s="6">
        <v>851</v>
      </c>
      <c r="AN276" s="6" t="s">
        <v>261</v>
      </c>
      <c r="AO276" s="7">
        <v>21875</v>
      </c>
      <c r="AP276" s="7">
        <v>41783311.957838945</v>
      </c>
      <c r="AQ276" s="7">
        <v>8027675.617798564</v>
      </c>
      <c r="AR276" s="53">
        <v>-496885</v>
      </c>
      <c r="AT276" s="37">
        <f t="shared" si="64"/>
        <v>41286426.957838945</v>
      </c>
      <c r="AV276" s="67">
        <f t="shared" si="65"/>
        <v>3810649.9640122205</v>
      </c>
      <c r="AW276" s="34">
        <f t="shared" si="66"/>
        <v>0.10168301419447388</v>
      </c>
      <c r="AX276" s="61">
        <f t="shared" si="67"/>
        <v>174.20114121198722</v>
      </c>
      <c r="AZ276" s="50">
        <v>212485.87297999999</v>
      </c>
      <c r="BA276" s="51">
        <v>304993.85570000007</v>
      </c>
      <c r="BB276" s="52">
        <f t="shared" si="68"/>
        <v>92507.982720000087</v>
      </c>
      <c r="BD276" s="70">
        <f t="shared" si="69"/>
        <v>41378934.940558948</v>
      </c>
      <c r="BE276" s="51"/>
      <c r="BF276" s="127">
        <v>19</v>
      </c>
      <c r="BG276" s="51"/>
      <c r="BH276" s="106" t="s">
        <v>261</v>
      </c>
      <c r="BI276" s="88">
        <v>21928</v>
      </c>
      <c r="BJ276" s="88">
        <v>37972661.993826725</v>
      </c>
      <c r="BK276" s="88">
        <v>7753351.620838088</v>
      </c>
      <c r="BL276" s="88">
        <v>-496885</v>
      </c>
      <c r="BN276" s="97">
        <f t="shared" si="70"/>
        <v>37475776.993826725</v>
      </c>
      <c r="BP276" s="88">
        <v>92507.982720000087</v>
      </c>
      <c r="BR276" s="97">
        <f t="shared" si="71"/>
        <v>37568284.976546727</v>
      </c>
      <c r="BT276" s="110">
        <v>851</v>
      </c>
      <c r="BU276" s="53"/>
    </row>
    <row r="277" spans="1:73" x14ac:dyDescent="0.2">
      <c r="A277" s="6">
        <v>853</v>
      </c>
      <c r="B277" s="6" t="s">
        <v>262</v>
      </c>
      <c r="C277" s="7">
        <v>191331</v>
      </c>
      <c r="D277" s="7">
        <v>165109031.72735643</v>
      </c>
      <c r="E277" s="7">
        <v>-781044.5313057903</v>
      </c>
      <c r="F277" s="53">
        <v>36845588</v>
      </c>
      <c r="H277" s="37">
        <f t="shared" si="60"/>
        <v>201954619.72735643</v>
      </c>
      <c r="I277" s="134"/>
      <c r="J277" s="61">
        <v>84358032.058154136</v>
      </c>
      <c r="K277" s="136"/>
      <c r="L277" s="61">
        <f t="shared" si="72"/>
        <v>286312651.78551054</v>
      </c>
      <c r="N277" s="67">
        <f t="shared" si="73"/>
        <v>33129619.173672467</v>
      </c>
      <c r="O277" s="34">
        <f t="shared" si="61"/>
        <v>0.13085244627930659</v>
      </c>
      <c r="P277" s="61">
        <f t="shared" si="62"/>
        <v>173.15343135023844</v>
      </c>
      <c r="R277" s="50">
        <v>8926442.9362000003</v>
      </c>
      <c r="S277" s="51">
        <v>6152615.1800000016</v>
      </c>
      <c r="T277" s="52">
        <f t="shared" si="63"/>
        <v>-2773827.7561999988</v>
      </c>
      <c r="V277" s="70">
        <f t="shared" si="74"/>
        <v>283538824.02931052</v>
      </c>
      <c r="W277" s="51"/>
      <c r="X277" s="6">
        <v>853</v>
      </c>
      <c r="Y277" s="6" t="s">
        <v>262</v>
      </c>
      <c r="Z277" s="7">
        <v>191331</v>
      </c>
      <c r="AA277" s="7">
        <v>164844761.94484407</v>
      </c>
      <c r="AB277" s="7">
        <v>-985380.40267854417</v>
      </c>
      <c r="AC277" s="53">
        <v>36845588</v>
      </c>
      <c r="AE277" s="37">
        <v>201690349.94484407</v>
      </c>
      <c r="AF277" s="134"/>
      <c r="AG277" s="136">
        <v>84358032.058154136</v>
      </c>
      <c r="AI277" s="67">
        <v>32865349.39116016</v>
      </c>
      <c r="AJ277" s="34">
        <v>0.12980865681290318</v>
      </c>
      <c r="AK277" s="61">
        <v>171.77221355222187</v>
      </c>
      <c r="AM277" s="6">
        <v>853</v>
      </c>
      <c r="AN277" s="6" t="s">
        <v>262</v>
      </c>
      <c r="AO277" s="7">
        <v>191331</v>
      </c>
      <c r="AP277" s="7">
        <v>244055236.09954467</v>
      </c>
      <c r="AQ277" s="7">
        <v>-903239.1216842368</v>
      </c>
      <c r="AR277" s="53">
        <v>36845588</v>
      </c>
      <c r="AT277" s="37">
        <f t="shared" si="64"/>
        <v>280900824.09954464</v>
      </c>
      <c r="AV277" s="67">
        <f t="shared" si="65"/>
        <v>27717791.487706572</v>
      </c>
      <c r="AW277" s="34">
        <f t="shared" si="66"/>
        <v>0.10947728685358425</v>
      </c>
      <c r="AX277" s="61">
        <f t="shared" si="67"/>
        <v>144.8682727195623</v>
      </c>
      <c r="AZ277" s="50">
        <v>8438673.7541799936</v>
      </c>
      <c r="BA277" s="51">
        <v>5632717.0813999996</v>
      </c>
      <c r="BB277" s="52">
        <f t="shared" si="68"/>
        <v>-2805956.6727799941</v>
      </c>
      <c r="BD277" s="70">
        <f t="shared" si="69"/>
        <v>278094867.42676467</v>
      </c>
      <c r="BE277" s="51"/>
      <c r="BF277" s="127">
        <v>2</v>
      </c>
      <c r="BG277" s="51"/>
      <c r="BH277" s="106" t="s">
        <v>262</v>
      </c>
      <c r="BI277" s="88">
        <v>189669</v>
      </c>
      <c r="BJ277" s="88">
        <v>216337444.61183807</v>
      </c>
      <c r="BK277" s="88">
        <v>541192.43817454972</v>
      </c>
      <c r="BL277" s="88">
        <v>36845588</v>
      </c>
      <c r="BN277" s="97">
        <f t="shared" si="70"/>
        <v>253183032.61183807</v>
      </c>
      <c r="BP277" s="88">
        <v>-2805956.6727799941</v>
      </c>
      <c r="BR277" s="97">
        <f t="shared" si="71"/>
        <v>250377075.93905807</v>
      </c>
      <c r="BT277" s="110">
        <v>853</v>
      </c>
      <c r="BU277" s="53"/>
    </row>
    <row r="278" spans="1:73" x14ac:dyDescent="0.2">
      <c r="A278" s="6">
        <v>854</v>
      </c>
      <c r="B278" s="6" t="s">
        <v>263</v>
      </c>
      <c r="C278" s="7">
        <v>3438</v>
      </c>
      <c r="D278" s="7">
        <v>14391937.979607904</v>
      </c>
      <c r="E278" s="7">
        <v>2732955.6508646011</v>
      </c>
      <c r="F278" s="53">
        <v>-259709</v>
      </c>
      <c r="H278" s="37">
        <f t="shared" si="60"/>
        <v>14132228.979607904</v>
      </c>
      <c r="I278" s="134"/>
      <c r="J278" s="61">
        <v>1947630.1688049857</v>
      </c>
      <c r="K278" s="136"/>
      <c r="L278" s="61">
        <f t="shared" si="72"/>
        <v>16079859.148412891</v>
      </c>
      <c r="N278" s="67">
        <f t="shared" si="73"/>
        <v>1191011.86730453</v>
      </c>
      <c r="O278" s="34">
        <f t="shared" si="61"/>
        <v>7.999355791739092E-2</v>
      </c>
      <c r="P278" s="61">
        <f t="shared" si="62"/>
        <v>346.42579037362708</v>
      </c>
      <c r="R278" s="50">
        <v>53949.737999999998</v>
      </c>
      <c r="S278" s="51">
        <v>10907.2</v>
      </c>
      <c r="T278" s="52">
        <f t="shared" si="63"/>
        <v>-43042.538</v>
      </c>
      <c r="V278" s="70">
        <f t="shared" si="74"/>
        <v>16036816.61041289</v>
      </c>
      <c r="W278" s="51"/>
      <c r="X278" s="6">
        <v>854</v>
      </c>
      <c r="Y278" s="6" t="s">
        <v>263</v>
      </c>
      <c r="Z278" s="7">
        <v>3438</v>
      </c>
      <c r="AA278" s="7">
        <v>14397709.496547053</v>
      </c>
      <c r="AB278" s="7">
        <v>2739847.4953925149</v>
      </c>
      <c r="AC278" s="53">
        <v>-259709</v>
      </c>
      <c r="AE278" s="37">
        <v>14138000.496547053</v>
      </c>
      <c r="AF278" s="134"/>
      <c r="AG278" s="136">
        <v>1947630.1688049857</v>
      </c>
      <c r="AI278" s="67">
        <v>1196783.3842436783</v>
      </c>
      <c r="AJ278" s="34">
        <v>8.0381198198077486E-2</v>
      </c>
      <c r="AK278" s="61">
        <v>348.10453293882438</v>
      </c>
      <c r="AM278" s="6">
        <v>854</v>
      </c>
      <c r="AN278" s="6" t="s">
        <v>263</v>
      </c>
      <c r="AO278" s="7">
        <v>3438</v>
      </c>
      <c r="AP278" s="7">
        <v>16085033.355661616</v>
      </c>
      <c r="AQ278" s="7">
        <v>2581852.4311245536</v>
      </c>
      <c r="AR278" s="53">
        <v>-259709</v>
      </c>
      <c r="AT278" s="37">
        <f t="shared" si="64"/>
        <v>15825324.355661616</v>
      </c>
      <c r="AV278" s="67">
        <f t="shared" si="65"/>
        <v>936477.07455325499</v>
      </c>
      <c r="AW278" s="34">
        <f t="shared" si="66"/>
        <v>6.2897889733982248E-2</v>
      </c>
      <c r="AX278" s="61">
        <f t="shared" si="67"/>
        <v>272.39007404108639</v>
      </c>
      <c r="AZ278" s="50">
        <v>64972.073479999992</v>
      </c>
      <c r="BA278" s="51">
        <v>6600.17</v>
      </c>
      <c r="BB278" s="52">
        <f t="shared" si="68"/>
        <v>-58371.903479999994</v>
      </c>
      <c r="BD278" s="70">
        <f t="shared" si="69"/>
        <v>15766952.452181615</v>
      </c>
      <c r="BE278" s="51"/>
      <c r="BF278" s="127">
        <v>19</v>
      </c>
      <c r="BG278" s="51"/>
      <c r="BH278" s="106" t="s">
        <v>263</v>
      </c>
      <c r="BI278" s="88">
        <v>3510</v>
      </c>
      <c r="BJ278" s="88">
        <v>15148556.281108361</v>
      </c>
      <c r="BK278" s="88">
        <v>2579675.1607134165</v>
      </c>
      <c r="BL278" s="88">
        <v>-259709</v>
      </c>
      <c r="BN278" s="97">
        <f t="shared" si="70"/>
        <v>14888847.281108361</v>
      </c>
      <c r="BP278" s="88">
        <v>-58371.903479999994</v>
      </c>
      <c r="BR278" s="97">
        <f t="shared" si="71"/>
        <v>14830475.37762836</v>
      </c>
      <c r="BT278" s="110">
        <v>854</v>
      </c>
      <c r="BU278" s="53"/>
    </row>
    <row r="279" spans="1:73" x14ac:dyDescent="0.2">
      <c r="A279" s="6">
        <v>857</v>
      </c>
      <c r="B279" s="6" t="s">
        <v>264</v>
      </c>
      <c r="C279" s="7">
        <v>2551</v>
      </c>
      <c r="D279" s="7">
        <v>8704254.8055629507</v>
      </c>
      <c r="E279" s="7">
        <v>2588085.3404644933</v>
      </c>
      <c r="F279" s="53">
        <v>-55846</v>
      </c>
      <c r="H279" s="37">
        <f t="shared" si="60"/>
        <v>8648408.8055629507</v>
      </c>
      <c r="I279" s="134"/>
      <c r="J279" s="61">
        <v>1493035.6681629799</v>
      </c>
      <c r="K279" s="136"/>
      <c r="L279" s="61">
        <f t="shared" si="72"/>
        <v>10141444.47372593</v>
      </c>
      <c r="N279" s="67">
        <f t="shared" si="73"/>
        <v>586133.91405452415</v>
      </c>
      <c r="O279" s="34">
        <f t="shared" si="61"/>
        <v>6.1341168389474149E-2</v>
      </c>
      <c r="P279" s="61">
        <f t="shared" si="62"/>
        <v>229.76633244003298</v>
      </c>
      <c r="R279" s="50">
        <v>83780.929999999993</v>
      </c>
      <c r="S279" s="51">
        <v>935292.39999999991</v>
      </c>
      <c r="T279" s="52">
        <f t="shared" si="63"/>
        <v>851511.47</v>
      </c>
      <c r="V279" s="70">
        <f t="shared" si="74"/>
        <v>10992955.943725931</v>
      </c>
      <c r="W279" s="51"/>
      <c r="X279" s="6">
        <v>857</v>
      </c>
      <c r="Y279" s="6" t="s">
        <v>264</v>
      </c>
      <c r="Z279" s="7">
        <v>2551</v>
      </c>
      <c r="AA279" s="7">
        <v>8702258.533012595</v>
      </c>
      <c r="AB279" s="7">
        <v>2586885.3772078925</v>
      </c>
      <c r="AC279" s="53">
        <v>-55846</v>
      </c>
      <c r="AE279" s="37">
        <v>8646412.533012595</v>
      </c>
      <c r="AF279" s="134"/>
      <c r="AG279" s="136">
        <v>1493035.6681629799</v>
      </c>
      <c r="AI279" s="67">
        <v>584137.64150416851</v>
      </c>
      <c r="AJ279" s="34">
        <v>6.1132250789372171E-2</v>
      </c>
      <c r="AK279" s="61">
        <v>228.98378733993277</v>
      </c>
      <c r="AM279" s="6">
        <v>857</v>
      </c>
      <c r="AN279" s="6" t="s">
        <v>264</v>
      </c>
      <c r="AO279" s="7">
        <v>2551</v>
      </c>
      <c r="AP279" s="7">
        <v>10163156.307774909</v>
      </c>
      <c r="AQ279" s="7">
        <v>2633597.3685907978</v>
      </c>
      <c r="AR279" s="53">
        <v>-55846</v>
      </c>
      <c r="AT279" s="37">
        <f t="shared" si="64"/>
        <v>10107310.307774909</v>
      </c>
      <c r="AV279" s="67">
        <f t="shared" si="65"/>
        <v>551999.74810350314</v>
      </c>
      <c r="AW279" s="34">
        <f t="shared" si="66"/>
        <v>5.7768896641961755E-2</v>
      </c>
      <c r="AX279" s="61">
        <f t="shared" si="67"/>
        <v>216.38563234163198</v>
      </c>
      <c r="AZ279" s="50">
        <v>113654.9274</v>
      </c>
      <c r="BA279" s="51">
        <v>677177.44200000016</v>
      </c>
      <c r="BB279" s="52">
        <f t="shared" si="68"/>
        <v>563522.51460000011</v>
      </c>
      <c r="BD279" s="70">
        <f t="shared" si="69"/>
        <v>10670832.822374908</v>
      </c>
      <c r="BE279" s="51"/>
      <c r="BF279" s="127">
        <v>11</v>
      </c>
      <c r="BG279" s="51"/>
      <c r="BH279" s="106" t="s">
        <v>264</v>
      </c>
      <c r="BI279" s="88">
        <v>2597</v>
      </c>
      <c r="BJ279" s="88">
        <v>9611156.5596714057</v>
      </c>
      <c r="BK279" s="88">
        <v>2622160.0680278055</v>
      </c>
      <c r="BL279" s="88">
        <v>-55846</v>
      </c>
      <c r="BN279" s="97">
        <f t="shared" si="70"/>
        <v>9555310.5596714057</v>
      </c>
      <c r="BP279" s="88">
        <v>563522.51460000011</v>
      </c>
      <c r="BR279" s="97">
        <f t="shared" si="71"/>
        <v>10118833.074271405</v>
      </c>
      <c r="BT279" s="110">
        <v>857</v>
      </c>
      <c r="BU279" s="53"/>
    </row>
    <row r="280" spans="1:73" x14ac:dyDescent="0.2">
      <c r="A280" s="6">
        <v>858</v>
      </c>
      <c r="B280" s="6" t="s">
        <v>265</v>
      </c>
      <c r="C280" s="7">
        <v>38664</v>
      </c>
      <c r="D280" s="7">
        <v>21064138.980082616</v>
      </c>
      <c r="E280" s="7">
        <v>-9670287.615853155</v>
      </c>
      <c r="F280" s="53">
        <v>-3459540</v>
      </c>
      <c r="H280" s="37">
        <f t="shared" si="60"/>
        <v>17604598.980082616</v>
      </c>
      <c r="I280" s="134"/>
      <c r="J280" s="61">
        <v>11953497.339968422</v>
      </c>
      <c r="K280" s="136"/>
      <c r="L280" s="61">
        <f t="shared" si="72"/>
        <v>29558096.320051037</v>
      </c>
      <c r="N280" s="67">
        <f t="shared" si="73"/>
        <v>6002887.8773396015</v>
      </c>
      <c r="O280" s="34">
        <f t="shared" si="61"/>
        <v>0.2548433350500468</v>
      </c>
      <c r="P280" s="61">
        <f t="shared" si="62"/>
        <v>155.25780771103874</v>
      </c>
      <c r="R280" s="50">
        <v>1653132.0437999992</v>
      </c>
      <c r="S280" s="51">
        <v>2671923.1500000004</v>
      </c>
      <c r="T280" s="52">
        <f t="shared" si="63"/>
        <v>1018791.1062000012</v>
      </c>
      <c r="V280" s="70">
        <f t="shared" si="74"/>
        <v>30576887.426251039</v>
      </c>
      <c r="W280" s="51"/>
      <c r="X280" s="6">
        <v>858</v>
      </c>
      <c r="Y280" s="6" t="s">
        <v>265</v>
      </c>
      <c r="Z280" s="7">
        <v>38664</v>
      </c>
      <c r="AA280" s="7">
        <v>21068120.119963206</v>
      </c>
      <c r="AB280" s="7">
        <v>-9654264.1939869262</v>
      </c>
      <c r="AC280" s="53">
        <v>-3459540</v>
      </c>
      <c r="AE280" s="37">
        <v>17608580.119963206</v>
      </c>
      <c r="AF280" s="134"/>
      <c r="AG280" s="136">
        <v>11953497.339968422</v>
      </c>
      <c r="AI280" s="67">
        <v>6006869.0172201917</v>
      </c>
      <c r="AJ280" s="34">
        <v>0.2550123481959195</v>
      </c>
      <c r="AK280" s="61">
        <v>155.36077532640678</v>
      </c>
      <c r="AM280" s="6">
        <v>858</v>
      </c>
      <c r="AN280" s="6" t="s">
        <v>265</v>
      </c>
      <c r="AO280" s="7">
        <v>38664</v>
      </c>
      <c r="AP280" s="7">
        <v>32536041.655961022</v>
      </c>
      <c r="AQ280" s="7">
        <v>-9515732.1998627428</v>
      </c>
      <c r="AR280" s="53">
        <v>-3459540</v>
      </c>
      <c r="AT280" s="37">
        <f t="shared" si="64"/>
        <v>29076501.655961022</v>
      </c>
      <c r="AV280" s="67">
        <f t="shared" si="65"/>
        <v>5521293.2132495865</v>
      </c>
      <c r="AW280" s="34">
        <f t="shared" si="66"/>
        <v>0.23439797727444911</v>
      </c>
      <c r="AX280" s="61">
        <f t="shared" si="67"/>
        <v>142.80191426778364</v>
      </c>
      <c r="AZ280" s="50">
        <v>1553649.6572180009</v>
      </c>
      <c r="BA280" s="51">
        <v>2021170.0591000002</v>
      </c>
      <c r="BB280" s="52">
        <f t="shared" si="68"/>
        <v>467520.40188199934</v>
      </c>
      <c r="BD280" s="70">
        <f t="shared" si="69"/>
        <v>29544022.057843022</v>
      </c>
      <c r="BE280" s="51"/>
      <c r="BF280" s="127">
        <v>1</v>
      </c>
      <c r="BG280" s="51"/>
      <c r="BH280" s="106" t="s">
        <v>265</v>
      </c>
      <c r="BI280" s="88">
        <v>38646</v>
      </c>
      <c r="BJ280" s="88">
        <v>27014748.442711435</v>
      </c>
      <c r="BK280" s="88">
        <v>-9543104.5326524433</v>
      </c>
      <c r="BL280" s="88">
        <v>-3459540</v>
      </c>
      <c r="BN280" s="97">
        <f t="shared" si="70"/>
        <v>23555208.442711435</v>
      </c>
      <c r="BP280" s="88">
        <v>467520.40188199934</v>
      </c>
      <c r="BR280" s="97">
        <f t="shared" si="71"/>
        <v>24022728.844593436</v>
      </c>
      <c r="BT280" s="110">
        <v>858</v>
      </c>
      <c r="BU280" s="53"/>
    </row>
    <row r="281" spans="1:73" x14ac:dyDescent="0.2">
      <c r="A281" s="6">
        <v>859</v>
      </c>
      <c r="B281" s="6" t="s">
        <v>266</v>
      </c>
      <c r="C281" s="7">
        <v>6758</v>
      </c>
      <c r="D281" s="7">
        <v>18551498.167876847</v>
      </c>
      <c r="E281" s="7">
        <v>6982559.1930204593</v>
      </c>
      <c r="F281" s="53">
        <v>-962699</v>
      </c>
      <c r="H281" s="37">
        <f t="shared" si="60"/>
        <v>17588799.167876847</v>
      </c>
      <c r="I281" s="134"/>
      <c r="J281" s="61">
        <v>2621393.7930728416</v>
      </c>
      <c r="K281" s="136"/>
      <c r="L281" s="61">
        <f t="shared" si="72"/>
        <v>20210192.960949689</v>
      </c>
      <c r="N281" s="67">
        <f t="shared" si="73"/>
        <v>1698987.8807558715</v>
      </c>
      <c r="O281" s="34">
        <f t="shared" si="61"/>
        <v>9.1781592467673243E-2</v>
      </c>
      <c r="P281" s="61">
        <f t="shared" si="62"/>
        <v>251.4039480254323</v>
      </c>
      <c r="R281" s="50">
        <v>146783.644</v>
      </c>
      <c r="S281" s="51">
        <v>221075.31000000006</v>
      </c>
      <c r="T281" s="52">
        <f t="shared" si="63"/>
        <v>74291.666000000056</v>
      </c>
      <c r="V281" s="70">
        <f t="shared" si="74"/>
        <v>20284484.62694969</v>
      </c>
      <c r="W281" s="51"/>
      <c r="X281" s="6">
        <v>859</v>
      </c>
      <c r="Y281" s="6" t="s">
        <v>266</v>
      </c>
      <c r="Z281" s="7">
        <v>6758</v>
      </c>
      <c r="AA281" s="7">
        <v>18569463.091643058</v>
      </c>
      <c r="AB281" s="7">
        <v>7002622.7543630674</v>
      </c>
      <c r="AC281" s="53">
        <v>-962699</v>
      </c>
      <c r="AE281" s="37">
        <v>17606764.091643058</v>
      </c>
      <c r="AF281" s="134"/>
      <c r="AG281" s="136">
        <v>2621393.7930728416</v>
      </c>
      <c r="AI281" s="67">
        <v>1716952.8045220822</v>
      </c>
      <c r="AJ281" s="34">
        <v>9.2752081622127711E-2</v>
      </c>
      <c r="AK281" s="61">
        <v>254.06226761202754</v>
      </c>
      <c r="AM281" s="6">
        <v>859</v>
      </c>
      <c r="AN281" s="6" t="s">
        <v>266</v>
      </c>
      <c r="AO281" s="7">
        <v>6758</v>
      </c>
      <c r="AP281" s="7">
        <v>21195552.049564961</v>
      </c>
      <c r="AQ281" s="7">
        <v>7159189.5324069876</v>
      </c>
      <c r="AR281" s="53">
        <v>-962699</v>
      </c>
      <c r="AT281" s="37">
        <f t="shared" si="64"/>
        <v>20232853.049564961</v>
      </c>
      <c r="AV281" s="67">
        <f t="shared" si="65"/>
        <v>1721647.9693711437</v>
      </c>
      <c r="AW281" s="34">
        <f t="shared" si="66"/>
        <v>9.3005720692556748E-2</v>
      </c>
      <c r="AX281" s="61">
        <f t="shared" si="67"/>
        <v>254.75702417448116</v>
      </c>
      <c r="AZ281" s="50">
        <v>214769.5318</v>
      </c>
      <c r="BA281" s="51">
        <v>150813.88449999999</v>
      </c>
      <c r="BB281" s="52">
        <f t="shared" si="68"/>
        <v>-63955.647300000011</v>
      </c>
      <c r="BD281" s="70">
        <f t="shared" si="69"/>
        <v>20168897.40226496</v>
      </c>
      <c r="BE281" s="51"/>
      <c r="BF281" s="127">
        <v>17</v>
      </c>
      <c r="BG281" s="51"/>
      <c r="BH281" s="106" t="s">
        <v>266</v>
      </c>
      <c r="BI281" s="88">
        <v>6730</v>
      </c>
      <c r="BJ281" s="88">
        <v>19473904.080193818</v>
      </c>
      <c r="BK281" s="88">
        <v>6757086.7283401312</v>
      </c>
      <c r="BL281" s="88">
        <v>-962699</v>
      </c>
      <c r="BN281" s="97">
        <f t="shared" si="70"/>
        <v>18511205.080193818</v>
      </c>
      <c r="BP281" s="88">
        <v>-63955.647300000011</v>
      </c>
      <c r="BR281" s="97">
        <f t="shared" si="71"/>
        <v>18447249.432893816</v>
      </c>
      <c r="BT281" s="110">
        <v>859</v>
      </c>
      <c r="BU281" s="53"/>
    </row>
    <row r="282" spans="1:73" x14ac:dyDescent="0.2">
      <c r="A282" s="6">
        <v>886</v>
      </c>
      <c r="B282" s="6" t="s">
        <v>267</v>
      </c>
      <c r="C282" s="7">
        <v>13021</v>
      </c>
      <c r="D282" s="7">
        <v>18167774.306558765</v>
      </c>
      <c r="E282" s="7">
        <v>4297163.9639888154</v>
      </c>
      <c r="F282" s="53">
        <v>-827008</v>
      </c>
      <c r="H282" s="37">
        <f t="shared" si="60"/>
        <v>17340766.306558765</v>
      </c>
      <c r="I282" s="134"/>
      <c r="J282" s="61">
        <v>5317810.3793319464</v>
      </c>
      <c r="K282" s="136"/>
      <c r="L282" s="61">
        <f t="shared" si="72"/>
        <v>22658576.685890712</v>
      </c>
      <c r="N282" s="67">
        <f t="shared" si="73"/>
        <v>1589131.7248266302</v>
      </c>
      <c r="O282" s="34">
        <f t="shared" si="61"/>
        <v>7.5423521016491621E-2</v>
      </c>
      <c r="P282" s="61">
        <f t="shared" si="62"/>
        <v>122.04375430663008</v>
      </c>
      <c r="R282" s="50">
        <v>509640.28340000001</v>
      </c>
      <c r="S282" s="51">
        <v>698197.14</v>
      </c>
      <c r="T282" s="52">
        <f t="shared" si="63"/>
        <v>188556.8566</v>
      </c>
      <c r="V282" s="70">
        <f t="shared" si="74"/>
        <v>22847133.542490713</v>
      </c>
      <c r="W282" s="51"/>
      <c r="X282" s="6">
        <v>886</v>
      </c>
      <c r="Y282" s="6" t="s">
        <v>267</v>
      </c>
      <c r="Z282" s="7">
        <v>13021</v>
      </c>
      <c r="AA282" s="7">
        <v>18172451.942162022</v>
      </c>
      <c r="AB282" s="7">
        <v>4305892.4154849434</v>
      </c>
      <c r="AC282" s="53">
        <v>-827008</v>
      </c>
      <c r="AE282" s="37">
        <v>17345443.942162022</v>
      </c>
      <c r="AF282" s="134"/>
      <c r="AG282" s="136">
        <v>5317810.3793319464</v>
      </c>
      <c r="AI282" s="67">
        <v>1593809.3604298867</v>
      </c>
      <c r="AJ282" s="34">
        <v>7.5645531402237454E-2</v>
      </c>
      <c r="AK282" s="61">
        <v>122.40299212271613</v>
      </c>
      <c r="AM282" s="6">
        <v>886</v>
      </c>
      <c r="AN282" s="6" t="s">
        <v>267</v>
      </c>
      <c r="AO282" s="7">
        <v>13021</v>
      </c>
      <c r="AP282" s="7">
        <v>23237363.965677612</v>
      </c>
      <c r="AQ282" s="7">
        <v>4331918.4249644661</v>
      </c>
      <c r="AR282" s="53">
        <v>-827008</v>
      </c>
      <c r="AT282" s="37">
        <f t="shared" si="64"/>
        <v>22410355.965677612</v>
      </c>
      <c r="AV282" s="67">
        <f t="shared" si="65"/>
        <v>1340911.0046135299</v>
      </c>
      <c r="AW282" s="34">
        <f t="shared" si="66"/>
        <v>6.3642445593204144E-2</v>
      </c>
      <c r="AX282" s="61">
        <f t="shared" si="67"/>
        <v>102.98064700203747</v>
      </c>
      <c r="AZ282" s="50">
        <v>475973.89961800002</v>
      </c>
      <c r="BA282" s="51">
        <v>617973.91709999996</v>
      </c>
      <c r="BB282" s="52">
        <f t="shared" si="68"/>
        <v>142000.01748199994</v>
      </c>
      <c r="BD282" s="70">
        <f t="shared" si="69"/>
        <v>22552355.983159613</v>
      </c>
      <c r="BE282" s="51"/>
      <c r="BF282" s="127">
        <v>4</v>
      </c>
      <c r="BG282" s="51"/>
      <c r="BH282" s="106" t="s">
        <v>267</v>
      </c>
      <c r="BI282" s="88">
        <v>13237</v>
      </c>
      <c r="BJ282" s="88">
        <v>21896452.961064082</v>
      </c>
      <c r="BK282" s="88">
        <v>4489123.7115723984</v>
      </c>
      <c r="BL282" s="88">
        <v>-827008</v>
      </c>
      <c r="BN282" s="97">
        <f t="shared" si="70"/>
        <v>21069444.961064082</v>
      </c>
      <c r="BP282" s="88">
        <v>142000.01748199994</v>
      </c>
      <c r="BR282" s="97">
        <f t="shared" si="71"/>
        <v>21211444.978546083</v>
      </c>
      <c r="BT282" s="110">
        <v>886</v>
      </c>
      <c r="BU282" s="53"/>
    </row>
    <row r="283" spans="1:73" x14ac:dyDescent="0.2">
      <c r="A283" s="6">
        <v>887</v>
      </c>
      <c r="B283" s="6" t="s">
        <v>268</v>
      </c>
      <c r="C283" s="7">
        <v>4792</v>
      </c>
      <c r="D283" s="7">
        <v>12543247.969029702</v>
      </c>
      <c r="E283" s="7">
        <v>4408830.5104760984</v>
      </c>
      <c r="F283" s="53">
        <v>-385498</v>
      </c>
      <c r="H283" s="37">
        <f t="shared" si="60"/>
        <v>12157749.969029702</v>
      </c>
      <c r="I283" s="134"/>
      <c r="J283" s="61">
        <v>2825568.2109599258</v>
      </c>
      <c r="K283" s="136"/>
      <c r="L283" s="61">
        <f t="shared" si="72"/>
        <v>14983318.179989628</v>
      </c>
      <c r="N283" s="67">
        <f t="shared" si="73"/>
        <v>1612319.2380043883</v>
      </c>
      <c r="O283" s="34">
        <f t="shared" si="61"/>
        <v>0.12058330458330001</v>
      </c>
      <c r="P283" s="61">
        <f t="shared" si="62"/>
        <v>336.46060893246835</v>
      </c>
      <c r="R283" s="50">
        <v>276892.90600000002</v>
      </c>
      <c r="S283" s="51">
        <v>628868.25</v>
      </c>
      <c r="T283" s="52">
        <f t="shared" si="63"/>
        <v>351975.34399999998</v>
      </c>
      <c r="V283" s="70">
        <f t="shared" si="74"/>
        <v>15335293.523989629</v>
      </c>
      <c r="W283" s="51"/>
      <c r="X283" s="6">
        <v>887</v>
      </c>
      <c r="Y283" s="6" t="s">
        <v>268</v>
      </c>
      <c r="Z283" s="7">
        <v>4792</v>
      </c>
      <c r="AA283" s="7">
        <v>12543540.259928409</v>
      </c>
      <c r="AB283" s="7">
        <v>4410616.7817546856</v>
      </c>
      <c r="AC283" s="53">
        <v>-385498</v>
      </c>
      <c r="AE283" s="37">
        <v>12158042.259928409</v>
      </c>
      <c r="AF283" s="134"/>
      <c r="AG283" s="136">
        <v>2825568.2109599258</v>
      </c>
      <c r="AI283" s="67">
        <v>1612611.5289030951</v>
      </c>
      <c r="AJ283" s="34">
        <v>0.12060516464775554</v>
      </c>
      <c r="AK283" s="61">
        <v>336.52160452902649</v>
      </c>
      <c r="AM283" s="6">
        <v>887</v>
      </c>
      <c r="AN283" s="6" t="s">
        <v>268</v>
      </c>
      <c r="AO283" s="7">
        <v>4792</v>
      </c>
      <c r="AP283" s="7">
        <v>15179647.214210298</v>
      </c>
      <c r="AQ283" s="7">
        <v>4356092.4955462525</v>
      </c>
      <c r="AR283" s="53">
        <v>-385498</v>
      </c>
      <c r="AT283" s="37">
        <f t="shared" si="64"/>
        <v>14794149.214210298</v>
      </c>
      <c r="AV283" s="67">
        <f t="shared" si="65"/>
        <v>1423150.2722250577</v>
      </c>
      <c r="AW283" s="34">
        <f t="shared" si="66"/>
        <v>0.10643559829747151</v>
      </c>
      <c r="AX283" s="61">
        <f t="shared" si="67"/>
        <v>296.98461440422739</v>
      </c>
      <c r="AZ283" s="50">
        <v>274804.67812</v>
      </c>
      <c r="BA283" s="51">
        <v>623254.05310000014</v>
      </c>
      <c r="BB283" s="52">
        <f t="shared" si="68"/>
        <v>348449.37498000014</v>
      </c>
      <c r="BD283" s="70">
        <f t="shared" si="69"/>
        <v>15142598.589190299</v>
      </c>
      <c r="BE283" s="51"/>
      <c r="BF283" s="127">
        <v>6</v>
      </c>
      <c r="BG283" s="51"/>
      <c r="BH283" s="106" t="s">
        <v>268</v>
      </c>
      <c r="BI283" s="88">
        <v>4829</v>
      </c>
      <c r="BJ283" s="88">
        <v>13756496.94198524</v>
      </c>
      <c r="BK283" s="88">
        <v>4004926.6606414258</v>
      </c>
      <c r="BL283" s="88">
        <v>-385498</v>
      </c>
      <c r="BN283" s="97">
        <f t="shared" si="70"/>
        <v>13370998.94198524</v>
      </c>
      <c r="BP283" s="88">
        <v>348449.37498000014</v>
      </c>
      <c r="BR283" s="97">
        <f t="shared" si="71"/>
        <v>13719448.316965241</v>
      </c>
      <c r="BT283" s="110">
        <v>887</v>
      </c>
      <c r="BU283" s="53"/>
    </row>
    <row r="284" spans="1:73" x14ac:dyDescent="0.2">
      <c r="A284" s="6">
        <v>889</v>
      </c>
      <c r="B284" s="6" t="s">
        <v>269</v>
      </c>
      <c r="C284" s="7">
        <v>2702</v>
      </c>
      <c r="D284" s="7">
        <v>10232573.779936332</v>
      </c>
      <c r="E284" s="7">
        <v>2579077.6200188799</v>
      </c>
      <c r="F284" s="53">
        <v>249843</v>
      </c>
      <c r="H284" s="37">
        <f t="shared" si="60"/>
        <v>10482416.779936332</v>
      </c>
      <c r="I284" s="134"/>
      <c r="J284" s="61">
        <v>1509174.7804486826</v>
      </c>
      <c r="K284" s="136"/>
      <c r="L284" s="61">
        <f t="shared" si="72"/>
        <v>11991591.560385015</v>
      </c>
      <c r="N284" s="67">
        <f t="shared" si="73"/>
        <v>604915.78914911859</v>
      </c>
      <c r="O284" s="34">
        <f t="shared" si="61"/>
        <v>5.3124880456964285E-2</v>
      </c>
      <c r="P284" s="61">
        <f t="shared" si="62"/>
        <v>223.87705001817861</v>
      </c>
      <c r="R284" s="50">
        <v>57262.8</v>
      </c>
      <c r="S284" s="51">
        <v>191148.68000000002</v>
      </c>
      <c r="T284" s="52">
        <f t="shared" si="63"/>
        <v>133885.88</v>
      </c>
      <c r="V284" s="70">
        <f t="shared" si="74"/>
        <v>12125477.440385016</v>
      </c>
      <c r="W284" s="51"/>
      <c r="X284" s="6">
        <v>889</v>
      </c>
      <c r="Y284" s="6" t="s">
        <v>269</v>
      </c>
      <c r="Z284" s="7">
        <v>2702</v>
      </c>
      <c r="AA284" s="7">
        <v>10223368.556039561</v>
      </c>
      <c r="AB284" s="7">
        <v>2570719.7701011021</v>
      </c>
      <c r="AC284" s="53">
        <v>249843</v>
      </c>
      <c r="AE284" s="37">
        <v>10473211.556039561</v>
      </c>
      <c r="AF284" s="134"/>
      <c r="AG284" s="136">
        <v>1509174.7804486826</v>
      </c>
      <c r="AI284" s="67">
        <v>595710.56525234692</v>
      </c>
      <c r="AJ284" s="34">
        <v>5.2316459800952883E-2</v>
      </c>
      <c r="AK284" s="61">
        <v>220.47023140353329</v>
      </c>
      <c r="AM284" s="6">
        <v>889</v>
      </c>
      <c r="AN284" s="6" t="s">
        <v>269</v>
      </c>
      <c r="AO284" s="7">
        <v>2702</v>
      </c>
      <c r="AP284" s="7">
        <v>11628305.525275284</v>
      </c>
      <c r="AQ284" s="7">
        <v>2542072.9805242396</v>
      </c>
      <c r="AR284" s="53">
        <v>249843</v>
      </c>
      <c r="AT284" s="37">
        <f t="shared" si="64"/>
        <v>11878148.525275284</v>
      </c>
      <c r="AV284" s="67">
        <f t="shared" si="65"/>
        <v>491472.75403938815</v>
      </c>
      <c r="AW284" s="34">
        <f t="shared" si="66"/>
        <v>4.3162092599572127E-2</v>
      </c>
      <c r="AX284" s="61">
        <f t="shared" si="67"/>
        <v>181.89221096942566</v>
      </c>
      <c r="AZ284" s="50">
        <v>38280.986000000004</v>
      </c>
      <c r="BA284" s="51">
        <v>134709.46969999999</v>
      </c>
      <c r="BB284" s="52">
        <f t="shared" si="68"/>
        <v>96428.483699999982</v>
      </c>
      <c r="BD284" s="70">
        <f t="shared" si="69"/>
        <v>11974577.008975284</v>
      </c>
      <c r="BE284" s="51"/>
      <c r="BF284" s="127">
        <v>17</v>
      </c>
      <c r="BG284" s="51"/>
      <c r="BH284" s="106" t="s">
        <v>269</v>
      </c>
      <c r="BI284" s="88">
        <v>2768</v>
      </c>
      <c r="BJ284" s="88">
        <v>11136832.771235896</v>
      </c>
      <c r="BK284" s="88">
        <v>2551206.6778559</v>
      </c>
      <c r="BL284" s="88">
        <v>249843</v>
      </c>
      <c r="BN284" s="97">
        <f t="shared" si="70"/>
        <v>11386675.771235896</v>
      </c>
      <c r="BP284" s="88">
        <v>96428.483699999982</v>
      </c>
      <c r="BR284" s="97">
        <f t="shared" si="71"/>
        <v>11483104.254935896</v>
      </c>
      <c r="BT284" s="110">
        <v>889</v>
      </c>
      <c r="BU284" s="53"/>
    </row>
    <row r="285" spans="1:73" x14ac:dyDescent="0.2">
      <c r="A285" s="6">
        <v>890</v>
      </c>
      <c r="B285" s="6" t="s">
        <v>270</v>
      </c>
      <c r="C285" s="7">
        <v>1232</v>
      </c>
      <c r="D285" s="7">
        <v>6768440.9022322744</v>
      </c>
      <c r="E285" s="7">
        <v>832101.26984087995</v>
      </c>
      <c r="F285" s="53">
        <v>236280</v>
      </c>
      <c r="H285" s="37">
        <f t="shared" si="60"/>
        <v>7004720.9022322744</v>
      </c>
      <c r="I285" s="134"/>
      <c r="J285" s="61">
        <v>662410.54538482346</v>
      </c>
      <c r="K285" s="136"/>
      <c r="L285" s="61">
        <f t="shared" si="72"/>
        <v>7667131.4476170978</v>
      </c>
      <c r="N285" s="67">
        <f t="shared" si="73"/>
        <v>452201.88013411593</v>
      </c>
      <c r="O285" s="34">
        <f t="shared" si="61"/>
        <v>6.267585510081039E-2</v>
      </c>
      <c r="P285" s="61">
        <f t="shared" si="62"/>
        <v>367.04698062834086</v>
      </c>
      <c r="R285" s="50">
        <v>21814.400000000001</v>
      </c>
      <c r="S285" s="51">
        <v>49082.400000000001</v>
      </c>
      <c r="T285" s="52">
        <f t="shared" si="63"/>
        <v>27268</v>
      </c>
      <c r="V285" s="70">
        <f t="shared" si="74"/>
        <v>7694399.4476170978</v>
      </c>
      <c r="W285" s="51"/>
      <c r="X285" s="6">
        <v>890</v>
      </c>
      <c r="Y285" s="6" t="s">
        <v>270</v>
      </c>
      <c r="Z285" s="7">
        <v>1232</v>
      </c>
      <c r="AA285" s="7">
        <v>6808576.6601589303</v>
      </c>
      <c r="AB285" s="7">
        <v>872643.2430642721</v>
      </c>
      <c r="AC285" s="53">
        <v>236280</v>
      </c>
      <c r="AE285" s="37">
        <v>7044856.6601589303</v>
      </c>
      <c r="AF285" s="134"/>
      <c r="AG285" s="136">
        <v>662410.54538482346</v>
      </c>
      <c r="AI285" s="67">
        <v>492337.63806077186</v>
      </c>
      <c r="AJ285" s="34">
        <v>6.823873101681989E-2</v>
      </c>
      <c r="AK285" s="61">
        <v>399.62470621815896</v>
      </c>
      <c r="AM285" s="6">
        <v>890</v>
      </c>
      <c r="AN285" s="6" t="s">
        <v>270</v>
      </c>
      <c r="AO285" s="7">
        <v>1232</v>
      </c>
      <c r="AP285" s="7">
        <v>7330460.9665882876</v>
      </c>
      <c r="AQ285" s="7">
        <v>767682.06276112143</v>
      </c>
      <c r="AR285" s="53">
        <v>236280</v>
      </c>
      <c r="AT285" s="37">
        <f t="shared" si="64"/>
        <v>7566740.9665882876</v>
      </c>
      <c r="AV285" s="67">
        <f t="shared" si="65"/>
        <v>351811.39910530578</v>
      </c>
      <c r="AW285" s="34">
        <f t="shared" si="66"/>
        <v>4.8761584685578514E-2</v>
      </c>
      <c r="AX285" s="61">
        <f t="shared" si="67"/>
        <v>285.56120057248847</v>
      </c>
      <c r="AZ285" s="50">
        <v>10560.272000000001</v>
      </c>
      <c r="BA285" s="51">
        <v>13200.34</v>
      </c>
      <c r="BB285" s="52">
        <f t="shared" si="68"/>
        <v>2640.0679999999993</v>
      </c>
      <c r="BD285" s="70">
        <f t="shared" si="69"/>
        <v>7569381.0345882876</v>
      </c>
      <c r="BE285" s="51"/>
      <c r="BF285" s="127">
        <v>19</v>
      </c>
      <c r="BG285" s="51"/>
      <c r="BH285" s="106" t="s">
        <v>270</v>
      </c>
      <c r="BI285" s="88">
        <v>1242</v>
      </c>
      <c r="BJ285" s="88">
        <v>6978649.5674829818</v>
      </c>
      <c r="BK285" s="88">
        <v>690772.292161174</v>
      </c>
      <c r="BL285" s="88">
        <v>236280</v>
      </c>
      <c r="BN285" s="97">
        <f t="shared" si="70"/>
        <v>7214929.5674829818</v>
      </c>
      <c r="BP285" s="88">
        <v>2640.0679999999993</v>
      </c>
      <c r="BR285" s="97">
        <f t="shared" si="71"/>
        <v>7217569.6354829818</v>
      </c>
      <c r="BT285" s="110">
        <v>890</v>
      </c>
      <c r="BU285" s="53"/>
    </row>
    <row r="286" spans="1:73" x14ac:dyDescent="0.2">
      <c r="A286" s="6">
        <v>892</v>
      </c>
      <c r="B286" s="6" t="s">
        <v>271</v>
      </c>
      <c r="C286" s="7">
        <v>3783</v>
      </c>
      <c r="D286" s="7">
        <v>9319735.4503155723</v>
      </c>
      <c r="E286" s="7">
        <v>3528015.4530308247</v>
      </c>
      <c r="F286" s="53">
        <v>-520395</v>
      </c>
      <c r="H286" s="37">
        <f t="shared" si="60"/>
        <v>8799340.4503155723</v>
      </c>
      <c r="I286" s="134"/>
      <c r="J286" s="61">
        <v>1611599.8623957438</v>
      </c>
      <c r="K286" s="136"/>
      <c r="L286" s="61">
        <f t="shared" si="72"/>
        <v>10410940.312711317</v>
      </c>
      <c r="N286" s="67">
        <f t="shared" si="73"/>
        <v>1278910.9430123176</v>
      </c>
      <c r="O286" s="34">
        <f t="shared" si="61"/>
        <v>0.14004674002208906</v>
      </c>
      <c r="P286" s="61">
        <f t="shared" si="62"/>
        <v>338.06792043677444</v>
      </c>
      <c r="R286" s="50">
        <v>58926.148000000001</v>
      </c>
      <c r="S286" s="51">
        <v>81804</v>
      </c>
      <c r="T286" s="52">
        <f t="shared" si="63"/>
        <v>22877.851999999999</v>
      </c>
      <c r="V286" s="70">
        <f t="shared" si="74"/>
        <v>10433818.164711317</v>
      </c>
      <c r="W286" s="51"/>
      <c r="X286" s="6">
        <v>892</v>
      </c>
      <c r="Y286" s="6" t="s">
        <v>271</v>
      </c>
      <c r="Z286" s="7">
        <v>3783</v>
      </c>
      <c r="AA286" s="7">
        <v>9307944.7668615617</v>
      </c>
      <c r="AB286" s="7">
        <v>3517400.3074707496</v>
      </c>
      <c r="AC286" s="53">
        <v>-520395</v>
      </c>
      <c r="AE286" s="37">
        <v>8787549.7668615617</v>
      </c>
      <c r="AF286" s="134"/>
      <c r="AG286" s="136">
        <v>1611599.8623957438</v>
      </c>
      <c r="AI286" s="67">
        <v>1267120.259558307</v>
      </c>
      <c r="AJ286" s="34">
        <v>0.13875560494392852</v>
      </c>
      <c r="AK286" s="61">
        <v>334.9511656247177</v>
      </c>
      <c r="AM286" s="6">
        <v>892</v>
      </c>
      <c r="AN286" s="6" t="s">
        <v>271</v>
      </c>
      <c r="AO286" s="7">
        <v>3783</v>
      </c>
      <c r="AP286" s="7">
        <v>10844033.21290979</v>
      </c>
      <c r="AQ286" s="7">
        <v>3528247.9446263616</v>
      </c>
      <c r="AR286" s="53">
        <v>-520395</v>
      </c>
      <c r="AT286" s="37">
        <f t="shared" si="64"/>
        <v>10323638.21290979</v>
      </c>
      <c r="AV286" s="67">
        <f t="shared" si="65"/>
        <v>1191608.8432107903</v>
      </c>
      <c r="AW286" s="34">
        <f t="shared" si="66"/>
        <v>0.1304867510790832</v>
      </c>
      <c r="AX286" s="61">
        <f t="shared" si="67"/>
        <v>314.9904422973276</v>
      </c>
      <c r="AZ286" s="50">
        <v>43917.531179999998</v>
      </c>
      <c r="BA286" s="51">
        <v>117483.02600000001</v>
      </c>
      <c r="BB286" s="52">
        <f t="shared" si="68"/>
        <v>73565.494820000022</v>
      </c>
      <c r="BD286" s="70">
        <f t="shared" si="69"/>
        <v>10397203.70772979</v>
      </c>
      <c r="BE286" s="51"/>
      <c r="BF286" s="127">
        <v>13</v>
      </c>
      <c r="BG286" s="51"/>
      <c r="BH286" s="106" t="s">
        <v>271</v>
      </c>
      <c r="BI286" s="88">
        <v>3747</v>
      </c>
      <c r="BJ286" s="88">
        <v>9652424.3696989994</v>
      </c>
      <c r="BK286" s="88">
        <v>3279967.0561711672</v>
      </c>
      <c r="BL286" s="88">
        <v>-520395</v>
      </c>
      <c r="BN286" s="97">
        <f t="shared" si="70"/>
        <v>9132029.3696989994</v>
      </c>
      <c r="BP286" s="88">
        <v>73565.494820000022</v>
      </c>
      <c r="BR286" s="97">
        <f t="shared" si="71"/>
        <v>9205594.8645190001</v>
      </c>
      <c r="BT286" s="110">
        <v>892</v>
      </c>
      <c r="BU286" s="53"/>
    </row>
    <row r="287" spans="1:73" x14ac:dyDescent="0.2">
      <c r="A287" s="6">
        <v>893</v>
      </c>
      <c r="B287" s="6" t="s">
        <v>272</v>
      </c>
      <c r="C287" s="7">
        <v>7455</v>
      </c>
      <c r="D287" s="7">
        <v>16424134.38192993</v>
      </c>
      <c r="E287" s="7">
        <v>4246204.9406770421</v>
      </c>
      <c r="F287" s="53">
        <v>-395594</v>
      </c>
      <c r="H287" s="37">
        <f t="shared" si="60"/>
        <v>16028540.38192993</v>
      </c>
      <c r="I287" s="134"/>
      <c r="J287" s="61">
        <v>4146858.3059808528</v>
      </c>
      <c r="K287" s="136"/>
      <c r="L287" s="61">
        <f t="shared" si="72"/>
        <v>20175398.687910784</v>
      </c>
      <c r="N287" s="67">
        <f t="shared" si="73"/>
        <v>1669977.6743085794</v>
      </c>
      <c r="O287" s="34">
        <f t="shared" si="61"/>
        <v>9.0242619883172656E-2</v>
      </c>
      <c r="P287" s="61">
        <f t="shared" si="62"/>
        <v>224.00773632576519</v>
      </c>
      <c r="R287" s="50">
        <v>128159.6</v>
      </c>
      <c r="S287" s="51">
        <v>31358.2</v>
      </c>
      <c r="T287" s="52">
        <f t="shared" si="63"/>
        <v>-96801.400000000009</v>
      </c>
      <c r="V287" s="70">
        <f t="shared" si="74"/>
        <v>20078597.287910786</v>
      </c>
      <c r="W287" s="51"/>
      <c r="X287" s="6">
        <v>893</v>
      </c>
      <c r="Y287" s="6" t="s">
        <v>272</v>
      </c>
      <c r="Z287" s="7">
        <v>7455</v>
      </c>
      <c r="AA287" s="7">
        <v>16464827.81198046</v>
      </c>
      <c r="AB287" s="7">
        <v>4289226.4488444021</v>
      </c>
      <c r="AC287" s="53">
        <v>-395594</v>
      </c>
      <c r="AE287" s="37">
        <v>16069233.81198046</v>
      </c>
      <c r="AF287" s="134"/>
      <c r="AG287" s="136">
        <v>4146858.3059808528</v>
      </c>
      <c r="AI287" s="67">
        <v>1710671.104359109</v>
      </c>
      <c r="AJ287" s="34">
        <v>9.2441620382573253E-2</v>
      </c>
      <c r="AK287" s="61">
        <v>229.46627825071883</v>
      </c>
      <c r="AM287" s="6">
        <v>893</v>
      </c>
      <c r="AN287" s="6" t="s">
        <v>272</v>
      </c>
      <c r="AO287" s="7">
        <v>7455</v>
      </c>
      <c r="AP287" s="7">
        <v>20569542.615683813</v>
      </c>
      <c r="AQ287" s="7">
        <v>4464833.2491718382</v>
      </c>
      <c r="AR287" s="53">
        <v>-395594</v>
      </c>
      <c r="AT287" s="37">
        <f t="shared" si="64"/>
        <v>20173948.615683813</v>
      </c>
      <c r="AV287" s="67">
        <f t="shared" si="65"/>
        <v>1668527.602081608</v>
      </c>
      <c r="AW287" s="34">
        <f t="shared" si="66"/>
        <v>9.0164260562090176E-2</v>
      </c>
      <c r="AX287" s="61">
        <f t="shared" si="67"/>
        <v>223.81322630202655</v>
      </c>
      <c r="AZ287" s="50">
        <v>144636.12538000001</v>
      </c>
      <c r="BA287" s="51">
        <v>19800.510000000002</v>
      </c>
      <c r="BB287" s="52">
        <f t="shared" si="68"/>
        <v>-124835.61538</v>
      </c>
      <c r="BD287" s="70">
        <f t="shared" si="69"/>
        <v>20049113.000303812</v>
      </c>
      <c r="BE287" s="51"/>
      <c r="BF287" s="127">
        <v>15</v>
      </c>
      <c r="BG287" s="51"/>
      <c r="BH287" s="106" t="s">
        <v>272</v>
      </c>
      <c r="BI287" s="88">
        <v>7521</v>
      </c>
      <c r="BJ287" s="88">
        <v>18901015.013602205</v>
      </c>
      <c r="BK287" s="88">
        <v>4019209.5300193019</v>
      </c>
      <c r="BL287" s="88">
        <v>-395594</v>
      </c>
      <c r="BN287" s="97">
        <f t="shared" si="70"/>
        <v>18505421.013602205</v>
      </c>
      <c r="BP287" s="88">
        <v>-124835.61538</v>
      </c>
      <c r="BR287" s="97">
        <f t="shared" si="71"/>
        <v>18380585.398222204</v>
      </c>
      <c r="BT287" s="110">
        <v>893</v>
      </c>
      <c r="BU287" s="53"/>
    </row>
    <row r="288" spans="1:73" x14ac:dyDescent="0.2">
      <c r="A288" s="6">
        <v>895</v>
      </c>
      <c r="B288" s="6" t="s">
        <v>273</v>
      </c>
      <c r="C288" s="7">
        <v>15700</v>
      </c>
      <c r="D288" s="7">
        <v>22274141.48940216</v>
      </c>
      <c r="E288" s="7">
        <v>2199497.0982025797</v>
      </c>
      <c r="F288" s="53">
        <v>-1548122</v>
      </c>
      <c r="H288" s="37">
        <f t="shared" si="60"/>
        <v>20726019.48940216</v>
      </c>
      <c r="I288" s="134"/>
      <c r="J288" s="61">
        <v>6998191.2192705693</v>
      </c>
      <c r="K288" s="136"/>
      <c r="L288" s="61">
        <f t="shared" si="72"/>
        <v>27724210.708672728</v>
      </c>
      <c r="N288" s="67">
        <f t="shared" si="73"/>
        <v>4609587.564483054</v>
      </c>
      <c r="O288" s="34">
        <f t="shared" si="61"/>
        <v>0.1994230031667969</v>
      </c>
      <c r="P288" s="61">
        <f t="shared" si="62"/>
        <v>293.60430347025823</v>
      </c>
      <c r="R288" s="50">
        <v>64147.97</v>
      </c>
      <c r="S288" s="51">
        <v>229051.2</v>
      </c>
      <c r="T288" s="52">
        <f t="shared" si="63"/>
        <v>164903.23000000001</v>
      </c>
      <c r="V288" s="70">
        <f t="shared" si="74"/>
        <v>27889113.938672729</v>
      </c>
      <c r="W288" s="51"/>
      <c r="X288" s="6">
        <v>895</v>
      </c>
      <c r="Y288" s="6" t="s">
        <v>273</v>
      </c>
      <c r="Z288" s="7">
        <v>15700</v>
      </c>
      <c r="AA288" s="7">
        <v>22264466.725221477</v>
      </c>
      <c r="AB288" s="7">
        <v>2194731.2056709169</v>
      </c>
      <c r="AC288" s="53">
        <v>-1548122</v>
      </c>
      <c r="AE288" s="37">
        <v>20716344.725221477</v>
      </c>
      <c r="AF288" s="134"/>
      <c r="AG288" s="136">
        <v>6998191.2192705693</v>
      </c>
      <c r="AI288" s="67">
        <v>4599912.8003023714</v>
      </c>
      <c r="AJ288" s="34">
        <v>0.19900444716783763</v>
      </c>
      <c r="AK288" s="61">
        <v>292.98807645238037</v>
      </c>
      <c r="AM288" s="6">
        <v>895</v>
      </c>
      <c r="AN288" s="6" t="s">
        <v>273</v>
      </c>
      <c r="AO288" s="7">
        <v>15700</v>
      </c>
      <c r="AP288" s="7">
        <v>28814619.102182034</v>
      </c>
      <c r="AQ288" s="7">
        <v>2120430.0640450963</v>
      </c>
      <c r="AR288" s="53">
        <v>-1548122</v>
      </c>
      <c r="AT288" s="37">
        <f t="shared" si="64"/>
        <v>27266497.102182034</v>
      </c>
      <c r="AV288" s="67">
        <f t="shared" si="65"/>
        <v>4151873.95799236</v>
      </c>
      <c r="AW288" s="34">
        <f t="shared" si="66"/>
        <v>0.17962109665785389</v>
      </c>
      <c r="AX288" s="61">
        <f t="shared" si="67"/>
        <v>264.45057057276176</v>
      </c>
      <c r="AZ288" s="50">
        <v>91148.347699999998</v>
      </c>
      <c r="BA288" s="51">
        <v>175564.522</v>
      </c>
      <c r="BB288" s="52">
        <f t="shared" si="68"/>
        <v>84416.174299999999</v>
      </c>
      <c r="BD288" s="70">
        <f t="shared" si="69"/>
        <v>27350913.276482034</v>
      </c>
      <c r="BE288" s="51"/>
      <c r="BF288" s="127">
        <v>2</v>
      </c>
      <c r="BG288" s="51"/>
      <c r="BH288" s="106" t="s">
        <v>273</v>
      </c>
      <c r="BI288" s="88">
        <v>15752</v>
      </c>
      <c r="BJ288" s="88">
        <v>24662745.144189674</v>
      </c>
      <c r="BK288" s="88">
        <v>1662379.1711787684</v>
      </c>
      <c r="BL288" s="88">
        <v>-1548122</v>
      </c>
      <c r="BN288" s="97">
        <f t="shared" si="70"/>
        <v>23114623.144189674</v>
      </c>
      <c r="BP288" s="88">
        <v>84416.174299999999</v>
      </c>
      <c r="BR288" s="97">
        <f t="shared" si="71"/>
        <v>23199039.318489674</v>
      </c>
      <c r="BT288" s="110">
        <v>895</v>
      </c>
      <c r="BU288" s="53"/>
    </row>
    <row r="289" spans="1:73" x14ac:dyDescent="0.2">
      <c r="A289" s="6">
        <v>905</v>
      </c>
      <c r="B289" s="6" t="s">
        <v>274</v>
      </c>
      <c r="C289" s="7">
        <v>67552</v>
      </c>
      <c r="D289" s="7">
        <v>73008070.544733748</v>
      </c>
      <c r="E289" s="7">
        <v>3605560.595203436</v>
      </c>
      <c r="F289" s="53">
        <v>24166508</v>
      </c>
      <c r="H289" s="37">
        <f t="shared" si="60"/>
        <v>97174578.544733748</v>
      </c>
      <c r="I289" s="134"/>
      <c r="J289" s="61">
        <v>28401180.760665782</v>
      </c>
      <c r="K289" s="136"/>
      <c r="L289" s="61">
        <f t="shared" si="72"/>
        <v>125575759.30539954</v>
      </c>
      <c r="N289" s="67">
        <f t="shared" si="73"/>
        <v>17458505.903170571</v>
      </c>
      <c r="O289" s="34">
        <f t="shared" si="61"/>
        <v>0.16147751957978099</v>
      </c>
      <c r="P289" s="61">
        <f t="shared" si="62"/>
        <v>258.44543319473252</v>
      </c>
      <c r="R289" s="50">
        <v>6081895.6219999995</v>
      </c>
      <c r="S289" s="51">
        <v>1292571.3699999996</v>
      </c>
      <c r="T289" s="52">
        <f t="shared" si="63"/>
        <v>-4789324.2520000003</v>
      </c>
      <c r="V289" s="70">
        <f t="shared" si="74"/>
        <v>120786435.05339953</v>
      </c>
      <c r="W289" s="51"/>
      <c r="X289" s="6">
        <v>905</v>
      </c>
      <c r="Y289" s="6" t="s">
        <v>274</v>
      </c>
      <c r="Z289" s="7">
        <v>67552</v>
      </c>
      <c r="AA289" s="7">
        <v>72925363.27123113</v>
      </c>
      <c r="AB289" s="7">
        <v>3544016.0706479661</v>
      </c>
      <c r="AC289" s="53">
        <v>24166508</v>
      </c>
      <c r="AE289" s="37">
        <v>97091871.27123113</v>
      </c>
      <c r="AF289" s="134"/>
      <c r="AG289" s="136">
        <v>28401180.760665782</v>
      </c>
      <c r="AI289" s="67">
        <v>17375798.629667953</v>
      </c>
      <c r="AJ289" s="34">
        <v>0.16071254201237165</v>
      </c>
      <c r="AK289" s="61">
        <v>257.22108345671415</v>
      </c>
      <c r="AM289" s="6">
        <v>905</v>
      </c>
      <c r="AN289" s="6" t="s">
        <v>274</v>
      </c>
      <c r="AO289" s="7">
        <v>67552</v>
      </c>
      <c r="AP289" s="7">
        <v>100388849.82413304</v>
      </c>
      <c r="AQ289" s="7">
        <v>4303688.5753138177</v>
      </c>
      <c r="AR289" s="53">
        <v>24166508</v>
      </c>
      <c r="AT289" s="37">
        <f t="shared" si="64"/>
        <v>124555357.82413304</v>
      </c>
      <c r="AV289" s="67">
        <f t="shared" si="65"/>
        <v>16438104.421904072</v>
      </c>
      <c r="AW289" s="34">
        <f t="shared" si="66"/>
        <v>0.1520396042687964</v>
      </c>
      <c r="AX289" s="61">
        <f t="shared" si="67"/>
        <v>243.34001098271068</v>
      </c>
      <c r="AZ289" s="50">
        <v>5624961.8816499989</v>
      </c>
      <c r="BA289" s="51">
        <v>1202550.9740000004</v>
      </c>
      <c r="BB289" s="52">
        <f t="shared" si="68"/>
        <v>-4422410.9076499986</v>
      </c>
      <c r="BD289" s="70">
        <f t="shared" si="69"/>
        <v>120132946.91648304</v>
      </c>
      <c r="BE289" s="51"/>
      <c r="BF289" s="127">
        <v>15</v>
      </c>
      <c r="BG289" s="51"/>
      <c r="BH289" s="106" t="s">
        <v>274</v>
      </c>
      <c r="BI289" s="88">
        <v>67392</v>
      </c>
      <c r="BJ289" s="88">
        <v>83950745.402228966</v>
      </c>
      <c r="BK289" s="88">
        <v>-444544.02326758893</v>
      </c>
      <c r="BL289" s="88">
        <v>24166508</v>
      </c>
      <c r="BN289" s="97">
        <f t="shared" si="70"/>
        <v>108117253.40222897</v>
      </c>
      <c r="BP289" s="88">
        <v>-4422410.9076499986</v>
      </c>
      <c r="BR289" s="97">
        <f t="shared" si="71"/>
        <v>103694842.49457897</v>
      </c>
      <c r="BT289" s="110">
        <v>905</v>
      </c>
      <c r="BU289" s="53"/>
    </row>
    <row r="290" spans="1:73" x14ac:dyDescent="0.2">
      <c r="A290" s="6">
        <v>908</v>
      </c>
      <c r="B290" s="6" t="s">
        <v>275</v>
      </c>
      <c r="C290" s="7">
        <v>21137</v>
      </c>
      <c r="D290" s="7">
        <v>33495602.544957191</v>
      </c>
      <c r="E290" s="7">
        <v>4466091.3312782701</v>
      </c>
      <c r="F290" s="53">
        <v>418497</v>
      </c>
      <c r="H290" s="37">
        <f t="shared" si="60"/>
        <v>33914099.544957191</v>
      </c>
      <c r="I290" s="134"/>
      <c r="J290" s="61">
        <v>7765751.196754449</v>
      </c>
      <c r="K290" s="136"/>
      <c r="L290" s="61">
        <f t="shared" si="72"/>
        <v>41679850.741711639</v>
      </c>
      <c r="N290" s="67">
        <f t="shared" si="73"/>
        <v>4456263.6537589952</v>
      </c>
      <c r="O290" s="34">
        <f t="shared" si="61"/>
        <v>0.1197161263160814</v>
      </c>
      <c r="P290" s="61">
        <f t="shared" si="62"/>
        <v>210.82763181903749</v>
      </c>
      <c r="R290" s="50">
        <v>528331.13400000008</v>
      </c>
      <c r="S290" s="51">
        <v>326193.45</v>
      </c>
      <c r="T290" s="52">
        <f t="shared" si="63"/>
        <v>-202137.68400000007</v>
      </c>
      <c r="V290" s="70">
        <f t="shared" si="74"/>
        <v>41477713.057711639</v>
      </c>
      <c r="W290" s="51"/>
      <c r="X290" s="6">
        <v>908</v>
      </c>
      <c r="Y290" s="6" t="s">
        <v>275</v>
      </c>
      <c r="Z290" s="7">
        <v>21137</v>
      </c>
      <c r="AA290" s="7">
        <v>33492764.25044601</v>
      </c>
      <c r="AB290" s="7">
        <v>4469842.4647911293</v>
      </c>
      <c r="AC290" s="53">
        <v>418497</v>
      </c>
      <c r="AE290" s="37">
        <v>33911261.250446007</v>
      </c>
      <c r="AF290" s="134"/>
      <c r="AG290" s="136">
        <v>7765751.196754449</v>
      </c>
      <c r="AI290" s="67">
        <v>4453425.3592478111</v>
      </c>
      <c r="AJ290" s="34">
        <v>0.11963987642365492</v>
      </c>
      <c r="AK290" s="61">
        <v>210.69335096029764</v>
      </c>
      <c r="AM290" s="6">
        <v>908</v>
      </c>
      <c r="AN290" s="6" t="s">
        <v>275</v>
      </c>
      <c r="AO290" s="7">
        <v>21137</v>
      </c>
      <c r="AP290" s="7">
        <v>40630252.68057806</v>
      </c>
      <c r="AQ290" s="7">
        <v>4219939.9329170687</v>
      </c>
      <c r="AR290" s="53">
        <v>418497</v>
      </c>
      <c r="AT290" s="37">
        <f t="shared" si="64"/>
        <v>41048749.68057806</v>
      </c>
      <c r="AV290" s="67">
        <f t="shared" si="65"/>
        <v>3825162.5926254168</v>
      </c>
      <c r="AW290" s="34">
        <f t="shared" si="66"/>
        <v>0.10276179411691962</v>
      </c>
      <c r="AX290" s="61">
        <f t="shared" si="67"/>
        <v>180.96998593108847</v>
      </c>
      <c r="AZ290" s="50">
        <v>478182.31650000002</v>
      </c>
      <c r="BA290" s="51">
        <v>407956.50769999996</v>
      </c>
      <c r="BB290" s="52">
        <f t="shared" si="68"/>
        <v>-70225.808800000057</v>
      </c>
      <c r="BD290" s="70">
        <f t="shared" si="69"/>
        <v>40978523.871778063</v>
      </c>
      <c r="BE290" s="51"/>
      <c r="BF290" s="127">
        <v>6</v>
      </c>
      <c r="BG290" s="51"/>
      <c r="BH290" s="106" t="s">
        <v>275</v>
      </c>
      <c r="BI290" s="88">
        <v>21136</v>
      </c>
      <c r="BJ290" s="88">
        <v>36805090.087952644</v>
      </c>
      <c r="BK290" s="88">
        <v>4198758.4712329786</v>
      </c>
      <c r="BL290" s="88">
        <v>418497</v>
      </c>
      <c r="BN290" s="97">
        <f t="shared" si="70"/>
        <v>37223587.087952644</v>
      </c>
      <c r="BP290" s="88">
        <v>-70225.808800000057</v>
      </c>
      <c r="BR290" s="97">
        <f t="shared" si="71"/>
        <v>37153361.279152647</v>
      </c>
      <c r="BT290" s="110">
        <v>908</v>
      </c>
      <c r="BU290" s="53"/>
    </row>
    <row r="291" spans="1:73" x14ac:dyDescent="0.2">
      <c r="A291" s="6">
        <v>911</v>
      </c>
      <c r="B291" s="6" t="s">
        <v>276</v>
      </c>
      <c r="C291" s="7">
        <v>2143</v>
      </c>
      <c r="D291" s="7">
        <v>9060267.0925347693</v>
      </c>
      <c r="E291" s="7">
        <v>2136484.142618468</v>
      </c>
      <c r="F291" s="53">
        <v>-483900</v>
      </c>
      <c r="H291" s="37">
        <f t="shared" si="60"/>
        <v>8576367.0925347693</v>
      </c>
      <c r="I291" s="134"/>
      <c r="J291" s="61">
        <v>1165858.006942753</v>
      </c>
      <c r="K291" s="136"/>
      <c r="L291" s="61">
        <f t="shared" si="72"/>
        <v>9742225.0994775221</v>
      </c>
      <c r="N291" s="67">
        <f t="shared" si="73"/>
        <v>385195.05907557718</v>
      </c>
      <c r="O291" s="34">
        <f t="shared" si="61"/>
        <v>4.1166380508812661E-2</v>
      </c>
      <c r="P291" s="61">
        <f t="shared" si="62"/>
        <v>179.74571118785684</v>
      </c>
      <c r="R291" s="50">
        <v>20451</v>
      </c>
      <c r="S291" s="51">
        <v>26040.94</v>
      </c>
      <c r="T291" s="52">
        <f t="shared" si="63"/>
        <v>5589.9399999999987</v>
      </c>
      <c r="V291" s="70">
        <f t="shared" si="74"/>
        <v>9747815.0394775216</v>
      </c>
      <c r="W291" s="51"/>
      <c r="X291" s="6">
        <v>911</v>
      </c>
      <c r="Y291" s="6" t="s">
        <v>276</v>
      </c>
      <c r="Z291" s="7">
        <v>2143</v>
      </c>
      <c r="AA291" s="7">
        <v>9057409.1417415738</v>
      </c>
      <c r="AB291" s="7">
        <v>2134303.8124103104</v>
      </c>
      <c r="AC291" s="53">
        <v>-483900</v>
      </c>
      <c r="AE291" s="37">
        <v>8573509.1417415738</v>
      </c>
      <c r="AF291" s="134"/>
      <c r="AG291" s="136">
        <v>1165858.006942753</v>
      </c>
      <c r="AI291" s="67">
        <v>382337.10828238167</v>
      </c>
      <c r="AJ291" s="34">
        <v>4.0860946970515212E-2</v>
      </c>
      <c r="AK291" s="61">
        <v>178.41208972579639</v>
      </c>
      <c r="AM291" s="6">
        <v>911</v>
      </c>
      <c r="AN291" s="6" t="s">
        <v>276</v>
      </c>
      <c r="AO291" s="7">
        <v>2143</v>
      </c>
      <c r="AP291" s="7">
        <v>10347588.169991348</v>
      </c>
      <c r="AQ291" s="7">
        <v>2172549.0595211526</v>
      </c>
      <c r="AR291" s="53">
        <v>-483900</v>
      </c>
      <c r="AT291" s="37">
        <f t="shared" si="64"/>
        <v>9863688.1699913479</v>
      </c>
      <c r="AV291" s="67">
        <f t="shared" si="65"/>
        <v>506658.12958940305</v>
      </c>
      <c r="AW291" s="34">
        <f t="shared" si="66"/>
        <v>5.414732317858828E-2</v>
      </c>
      <c r="AX291" s="61">
        <f t="shared" si="67"/>
        <v>236.42469882846621</v>
      </c>
      <c r="AZ291" s="50">
        <v>6600.17</v>
      </c>
      <c r="BA291" s="51">
        <v>44881.156000000003</v>
      </c>
      <c r="BB291" s="52">
        <f t="shared" si="68"/>
        <v>38280.986000000004</v>
      </c>
      <c r="BD291" s="70">
        <f t="shared" si="69"/>
        <v>9901969.1559913475</v>
      </c>
      <c r="BE291" s="51"/>
      <c r="BF291" s="127">
        <v>12</v>
      </c>
      <c r="BG291" s="51"/>
      <c r="BH291" s="106" t="s">
        <v>276</v>
      </c>
      <c r="BI291" s="88">
        <v>2218</v>
      </c>
      <c r="BJ291" s="88">
        <v>9840930.0404019449</v>
      </c>
      <c r="BK291" s="88">
        <v>2018790.4231715167</v>
      </c>
      <c r="BL291" s="88">
        <v>-483900</v>
      </c>
      <c r="BN291" s="97">
        <f t="shared" si="70"/>
        <v>9357030.0404019449</v>
      </c>
      <c r="BP291" s="88">
        <v>38280.986000000004</v>
      </c>
      <c r="BR291" s="97">
        <f t="shared" si="71"/>
        <v>9395311.0264019445</v>
      </c>
      <c r="BT291" s="110">
        <v>911</v>
      </c>
      <c r="BU291" s="53"/>
    </row>
    <row r="292" spans="1:73" x14ac:dyDescent="0.2">
      <c r="A292" s="6">
        <v>915</v>
      </c>
      <c r="B292" s="6" t="s">
        <v>277</v>
      </c>
      <c r="C292" s="7">
        <v>20829</v>
      </c>
      <c r="D292" s="7">
        <v>46461208.238526404</v>
      </c>
      <c r="E292" s="7">
        <v>8636734.9683996234</v>
      </c>
      <c r="F292" s="53">
        <v>-2426057</v>
      </c>
      <c r="H292" s="37">
        <f t="shared" si="60"/>
        <v>44035151.238526404</v>
      </c>
      <c r="I292" s="134"/>
      <c r="J292" s="61">
        <v>9260994.5238691811</v>
      </c>
      <c r="K292" s="136"/>
      <c r="L292" s="61">
        <f t="shared" si="72"/>
        <v>53296145.762395583</v>
      </c>
      <c r="N292" s="67">
        <f t="shared" si="73"/>
        <v>4704460.368030332</v>
      </c>
      <c r="O292" s="34">
        <f t="shared" si="61"/>
        <v>9.6816159592930412E-2</v>
      </c>
      <c r="P292" s="61">
        <f t="shared" si="62"/>
        <v>225.86107676942399</v>
      </c>
      <c r="R292" s="50">
        <v>235472.81400000007</v>
      </c>
      <c r="S292" s="51">
        <v>315149.91000000003</v>
      </c>
      <c r="T292" s="52">
        <f t="shared" si="63"/>
        <v>79677.095999999961</v>
      </c>
      <c r="V292" s="70">
        <f t="shared" si="74"/>
        <v>53375822.858395584</v>
      </c>
      <c r="W292" s="51"/>
      <c r="X292" s="6">
        <v>915</v>
      </c>
      <c r="Y292" s="6" t="s">
        <v>277</v>
      </c>
      <c r="Z292" s="7">
        <v>20829</v>
      </c>
      <c r="AA292" s="7">
        <v>46457477.863616124</v>
      </c>
      <c r="AB292" s="7">
        <v>8639519.3484595232</v>
      </c>
      <c r="AC292" s="53">
        <v>-2426057</v>
      </c>
      <c r="AE292" s="37">
        <v>44031420.863616124</v>
      </c>
      <c r="AF292" s="134"/>
      <c r="AG292" s="136">
        <v>9260994.5238691811</v>
      </c>
      <c r="AI292" s="67">
        <v>4700729.9931200519</v>
      </c>
      <c r="AJ292" s="34">
        <v>9.6739389773567191E-2</v>
      </c>
      <c r="AK292" s="61">
        <v>225.68198152191906</v>
      </c>
      <c r="AM292" s="6">
        <v>915</v>
      </c>
      <c r="AN292" s="6" t="s">
        <v>277</v>
      </c>
      <c r="AO292" s="7">
        <v>20829</v>
      </c>
      <c r="AP292" s="7">
        <v>54856540.81480369</v>
      </c>
      <c r="AQ292" s="7">
        <v>8299707.6653575767</v>
      </c>
      <c r="AR292" s="53">
        <v>-2426057</v>
      </c>
      <c r="AT292" s="37">
        <f t="shared" si="64"/>
        <v>52430483.81480369</v>
      </c>
      <c r="AV292" s="67">
        <f t="shared" si="65"/>
        <v>3838798.4204384387</v>
      </c>
      <c r="AW292" s="34">
        <f t="shared" si="66"/>
        <v>7.9001137525548562E-2</v>
      </c>
      <c r="AX292" s="61">
        <f t="shared" si="67"/>
        <v>184.3006587180584</v>
      </c>
      <c r="AZ292" s="50">
        <v>348832.18484000012</v>
      </c>
      <c r="BA292" s="51">
        <v>387231.97390000004</v>
      </c>
      <c r="BB292" s="52">
        <f t="shared" si="68"/>
        <v>38399.789059999923</v>
      </c>
      <c r="BD292" s="70">
        <f t="shared" si="69"/>
        <v>52468883.603863686</v>
      </c>
      <c r="BE292" s="51"/>
      <c r="BF292" s="127">
        <v>11</v>
      </c>
      <c r="BG292" s="51"/>
      <c r="BH292" s="106" t="s">
        <v>277</v>
      </c>
      <c r="BI292" s="88">
        <v>21155</v>
      </c>
      <c r="BJ292" s="88">
        <v>51017742.394365251</v>
      </c>
      <c r="BK292" s="88">
        <v>8119226.3554315353</v>
      </c>
      <c r="BL292" s="88">
        <v>-2426057</v>
      </c>
      <c r="BN292" s="97">
        <f t="shared" si="70"/>
        <v>48591685.394365251</v>
      </c>
      <c r="BP292" s="88">
        <v>38399.789059999923</v>
      </c>
      <c r="BR292" s="97">
        <f t="shared" si="71"/>
        <v>48630085.183425248</v>
      </c>
      <c r="BT292" s="110">
        <v>915</v>
      </c>
      <c r="BU292" s="53"/>
    </row>
    <row r="293" spans="1:73" x14ac:dyDescent="0.2">
      <c r="A293" s="6">
        <v>918</v>
      </c>
      <c r="B293" s="6" t="s">
        <v>278</v>
      </c>
      <c r="C293" s="7">
        <v>2285</v>
      </c>
      <c r="D293" s="7">
        <v>5041390.4974917592</v>
      </c>
      <c r="E293" s="7">
        <v>1520708.1472260661</v>
      </c>
      <c r="F293" s="53">
        <v>-464968</v>
      </c>
      <c r="H293" s="37">
        <f t="shared" si="60"/>
        <v>4576422.4974917592</v>
      </c>
      <c r="I293" s="134"/>
      <c r="J293" s="61">
        <v>1363800.1936079378</v>
      </c>
      <c r="K293" s="136"/>
      <c r="L293" s="61">
        <f t="shared" si="72"/>
        <v>5940222.6910996968</v>
      </c>
      <c r="N293" s="67">
        <f t="shared" si="73"/>
        <v>390049.95975429844</v>
      </c>
      <c r="O293" s="34">
        <f t="shared" si="61"/>
        <v>7.0277084810610527E-2</v>
      </c>
      <c r="P293" s="61">
        <f t="shared" si="62"/>
        <v>170.70020120538226</v>
      </c>
      <c r="R293" s="50">
        <v>61353</v>
      </c>
      <c r="S293" s="51">
        <v>17724.2</v>
      </c>
      <c r="T293" s="52">
        <f t="shared" si="63"/>
        <v>-43628.800000000003</v>
      </c>
      <c r="V293" s="70">
        <f t="shared" si="74"/>
        <v>5896593.891099697</v>
      </c>
      <c r="W293" s="51"/>
      <c r="X293" s="6">
        <v>918</v>
      </c>
      <c r="Y293" s="6" t="s">
        <v>278</v>
      </c>
      <c r="Z293" s="7">
        <v>2285</v>
      </c>
      <c r="AA293" s="7">
        <v>5051008.8800614076</v>
      </c>
      <c r="AB293" s="7">
        <v>1531038.1817239749</v>
      </c>
      <c r="AC293" s="53">
        <v>-464968</v>
      </c>
      <c r="AE293" s="37">
        <v>4586040.8800614076</v>
      </c>
      <c r="AF293" s="134"/>
      <c r="AG293" s="136">
        <v>1363800.1936079378</v>
      </c>
      <c r="AI293" s="67">
        <v>399668.34232394677</v>
      </c>
      <c r="AJ293" s="34">
        <v>7.2010072779674472E-2</v>
      </c>
      <c r="AK293" s="61">
        <v>174.90955900391543</v>
      </c>
      <c r="AM293" s="6">
        <v>918</v>
      </c>
      <c r="AN293" s="6" t="s">
        <v>278</v>
      </c>
      <c r="AO293" s="7">
        <v>2285</v>
      </c>
      <c r="AP293" s="7">
        <v>6344919.4309040429</v>
      </c>
      <c r="AQ293" s="7">
        <v>1525311.1755528646</v>
      </c>
      <c r="AR293" s="53">
        <v>-464968</v>
      </c>
      <c r="AT293" s="37">
        <f t="shared" si="64"/>
        <v>5879951.4309040429</v>
      </c>
      <c r="AV293" s="67">
        <f t="shared" si="65"/>
        <v>329778.69955864456</v>
      </c>
      <c r="AW293" s="34">
        <f t="shared" si="66"/>
        <v>5.941773626182334E-2</v>
      </c>
      <c r="AX293" s="61">
        <f t="shared" si="67"/>
        <v>144.3232820825578</v>
      </c>
      <c r="AZ293" s="50">
        <v>40921.054000000004</v>
      </c>
      <c r="BA293" s="51">
        <v>17160.442000000003</v>
      </c>
      <c r="BB293" s="52">
        <f t="shared" si="68"/>
        <v>-23760.612000000001</v>
      </c>
      <c r="BD293" s="70">
        <f t="shared" si="69"/>
        <v>5856190.8189040432</v>
      </c>
      <c r="BE293" s="51"/>
      <c r="BF293" s="127">
        <v>2</v>
      </c>
      <c r="BG293" s="51"/>
      <c r="BH293" s="106" t="s">
        <v>278</v>
      </c>
      <c r="BI293" s="88">
        <v>2316</v>
      </c>
      <c r="BJ293" s="88">
        <v>6015140.7313453984</v>
      </c>
      <c r="BK293" s="88">
        <v>1502329.3020714601</v>
      </c>
      <c r="BL293" s="88">
        <v>-464968</v>
      </c>
      <c r="BN293" s="97">
        <f t="shared" si="70"/>
        <v>5550172.7313453984</v>
      </c>
      <c r="BP293" s="88">
        <v>-23760.612000000001</v>
      </c>
      <c r="BR293" s="97">
        <f t="shared" si="71"/>
        <v>5526412.1193453986</v>
      </c>
      <c r="BT293" s="110">
        <v>918</v>
      </c>
      <c r="BU293" s="53"/>
    </row>
    <row r="294" spans="1:73" x14ac:dyDescent="0.2">
      <c r="A294" s="6">
        <v>921</v>
      </c>
      <c r="B294" s="6" t="s">
        <v>279</v>
      </c>
      <c r="C294" s="7">
        <v>2058</v>
      </c>
      <c r="D294" s="7">
        <v>8633730.8507036045</v>
      </c>
      <c r="E294" s="7">
        <v>2343860.2293972056</v>
      </c>
      <c r="F294" s="53">
        <v>97734</v>
      </c>
      <c r="H294" s="37">
        <f t="shared" si="60"/>
        <v>8731464.8507036045</v>
      </c>
      <c r="I294" s="134"/>
      <c r="J294" s="61">
        <v>1366562.0849802215</v>
      </c>
      <c r="K294" s="136"/>
      <c r="L294" s="61">
        <f t="shared" si="72"/>
        <v>10098026.935683826</v>
      </c>
      <c r="N294" s="67">
        <f t="shared" si="73"/>
        <v>578728.39376605861</v>
      </c>
      <c r="O294" s="34">
        <f t="shared" si="61"/>
        <v>6.0795277216872265E-2</v>
      </c>
      <c r="P294" s="61">
        <f t="shared" si="62"/>
        <v>281.20913205347841</v>
      </c>
      <c r="R294" s="50">
        <v>45946.58</v>
      </c>
      <c r="S294" s="51">
        <v>189580.77</v>
      </c>
      <c r="T294" s="52">
        <f t="shared" si="63"/>
        <v>143634.19</v>
      </c>
      <c r="V294" s="70">
        <f t="shared" si="74"/>
        <v>10241661.125683825</v>
      </c>
      <c r="W294" s="51"/>
      <c r="X294" s="6">
        <v>921</v>
      </c>
      <c r="Y294" s="6" t="s">
        <v>279</v>
      </c>
      <c r="Z294" s="7">
        <v>2058</v>
      </c>
      <c r="AA294" s="7">
        <v>8627512.525295129</v>
      </c>
      <c r="AB294" s="7">
        <v>2338287.9101126315</v>
      </c>
      <c r="AC294" s="53">
        <v>97734</v>
      </c>
      <c r="AE294" s="37">
        <v>8725246.525295129</v>
      </c>
      <c r="AF294" s="134"/>
      <c r="AG294" s="136">
        <v>1366562.0849802215</v>
      </c>
      <c r="AI294" s="67">
        <v>572510.06835758314</v>
      </c>
      <c r="AJ294" s="34">
        <v>6.0142043642875884E-2</v>
      </c>
      <c r="AK294" s="61">
        <v>278.18759395412201</v>
      </c>
      <c r="AM294" s="6">
        <v>921</v>
      </c>
      <c r="AN294" s="6" t="s">
        <v>279</v>
      </c>
      <c r="AO294" s="7">
        <v>2058</v>
      </c>
      <c r="AP294" s="7">
        <v>9866948.1337169334</v>
      </c>
      <c r="AQ294" s="7">
        <v>2278815.2567683943</v>
      </c>
      <c r="AR294" s="53">
        <v>97734</v>
      </c>
      <c r="AT294" s="37">
        <f t="shared" si="64"/>
        <v>9964682.1337169334</v>
      </c>
      <c r="AV294" s="67">
        <f t="shared" si="65"/>
        <v>445383.59179916605</v>
      </c>
      <c r="AW294" s="34">
        <f t="shared" si="66"/>
        <v>4.6787438153971232E-2</v>
      </c>
      <c r="AX294" s="61">
        <f t="shared" si="67"/>
        <v>216.41573945537709</v>
      </c>
      <c r="AZ294" s="50">
        <v>48445.247800000005</v>
      </c>
      <c r="BA294" s="51">
        <v>150615.87940000001</v>
      </c>
      <c r="BB294" s="52">
        <f t="shared" si="68"/>
        <v>102170.63159999999</v>
      </c>
      <c r="BD294" s="70">
        <f t="shared" si="69"/>
        <v>10066852.765316933</v>
      </c>
      <c r="BE294" s="51"/>
      <c r="BF294" s="127">
        <v>11</v>
      </c>
      <c r="BG294" s="51"/>
      <c r="BH294" s="106" t="s">
        <v>279</v>
      </c>
      <c r="BI294" s="88">
        <v>2094</v>
      </c>
      <c r="BJ294" s="88">
        <v>9421564.5419177674</v>
      </c>
      <c r="BK294" s="88">
        <v>2270454.918873535</v>
      </c>
      <c r="BL294" s="88">
        <v>97734</v>
      </c>
      <c r="BN294" s="97">
        <f t="shared" si="70"/>
        <v>9519298.5419177674</v>
      </c>
      <c r="BP294" s="88">
        <v>102170.63159999999</v>
      </c>
      <c r="BR294" s="97">
        <f t="shared" si="71"/>
        <v>9621469.1735177673</v>
      </c>
      <c r="BT294" s="110">
        <v>921</v>
      </c>
      <c r="BU294" s="53"/>
    </row>
    <row r="295" spans="1:73" x14ac:dyDescent="0.2">
      <c r="A295" s="6">
        <v>922</v>
      </c>
      <c r="B295" s="6" t="s">
        <v>280</v>
      </c>
      <c r="C295" s="7">
        <v>4393</v>
      </c>
      <c r="D295" s="7">
        <v>7078907.9782351349</v>
      </c>
      <c r="E295" s="7">
        <v>2009623.8514688807</v>
      </c>
      <c r="F295" s="53">
        <v>-911918</v>
      </c>
      <c r="H295" s="37">
        <f t="shared" si="60"/>
        <v>6166989.9782351349</v>
      </c>
      <c r="I295" s="134"/>
      <c r="J295" s="61">
        <v>1924171.5173830991</v>
      </c>
      <c r="K295" s="136"/>
      <c r="L295" s="61">
        <f t="shared" si="72"/>
        <v>8091161.4956182335</v>
      </c>
      <c r="N295" s="67">
        <f t="shared" si="73"/>
        <v>368696.21272352897</v>
      </c>
      <c r="O295" s="34">
        <f t="shared" si="61"/>
        <v>4.774333055794925E-2</v>
      </c>
      <c r="P295" s="61">
        <f t="shared" si="62"/>
        <v>83.928115803216244</v>
      </c>
      <c r="R295" s="50">
        <v>108308.496</v>
      </c>
      <c r="S295" s="51">
        <v>167766.37</v>
      </c>
      <c r="T295" s="52">
        <f t="shared" si="63"/>
        <v>59457.873999999996</v>
      </c>
      <c r="V295" s="70">
        <f t="shared" si="74"/>
        <v>8150619.3696182333</v>
      </c>
      <c r="W295" s="51"/>
      <c r="X295" s="6">
        <v>922</v>
      </c>
      <c r="Y295" s="6" t="s">
        <v>280</v>
      </c>
      <c r="Z295" s="7">
        <v>4393</v>
      </c>
      <c r="AA295" s="7">
        <v>7071835.633875112</v>
      </c>
      <c r="AB295" s="7">
        <v>2003914.0245442183</v>
      </c>
      <c r="AC295" s="53">
        <v>-911918</v>
      </c>
      <c r="AE295" s="37">
        <v>6159917.633875112</v>
      </c>
      <c r="AF295" s="134"/>
      <c r="AG295" s="136">
        <v>1924171.5173830991</v>
      </c>
      <c r="AI295" s="67">
        <v>361623.86836350709</v>
      </c>
      <c r="AJ295" s="34">
        <v>4.6827516229112173E-2</v>
      </c>
      <c r="AK295" s="61">
        <v>82.318203588323939</v>
      </c>
      <c r="AM295" s="6">
        <v>922</v>
      </c>
      <c r="AN295" s="6" t="s">
        <v>280</v>
      </c>
      <c r="AO295" s="7">
        <v>4393</v>
      </c>
      <c r="AP295" s="7">
        <v>8973644.595089253</v>
      </c>
      <c r="AQ295" s="7">
        <v>2079259.7807011993</v>
      </c>
      <c r="AR295" s="53">
        <v>-911918</v>
      </c>
      <c r="AT295" s="37">
        <f t="shared" si="64"/>
        <v>8061726.595089253</v>
      </c>
      <c r="AV295" s="67">
        <f t="shared" si="65"/>
        <v>339261.31219454855</v>
      </c>
      <c r="AW295" s="34">
        <f t="shared" si="66"/>
        <v>4.3931736792137334E-2</v>
      </c>
      <c r="AX295" s="61">
        <f t="shared" si="67"/>
        <v>77.227705940029267</v>
      </c>
      <c r="AZ295" s="50">
        <v>133217.83128000001</v>
      </c>
      <c r="BA295" s="51">
        <v>117681.03109999999</v>
      </c>
      <c r="BB295" s="52">
        <f t="shared" si="68"/>
        <v>-15536.80018000002</v>
      </c>
      <c r="BD295" s="70">
        <f t="shared" si="69"/>
        <v>8046189.7949092528</v>
      </c>
      <c r="BE295" s="51"/>
      <c r="BF295" s="127">
        <v>6</v>
      </c>
      <c r="BG295" s="51"/>
      <c r="BH295" s="106" t="s">
        <v>280</v>
      </c>
      <c r="BI295" s="88">
        <v>4460</v>
      </c>
      <c r="BJ295" s="88">
        <v>8634383.2828947045</v>
      </c>
      <c r="BK295" s="88">
        <v>2091715.9061465685</v>
      </c>
      <c r="BL295" s="88">
        <v>-911918</v>
      </c>
      <c r="BN295" s="97">
        <f t="shared" si="70"/>
        <v>7722465.2828947045</v>
      </c>
      <c r="BP295" s="88">
        <v>-15536.80018000002</v>
      </c>
      <c r="BR295" s="97">
        <f t="shared" si="71"/>
        <v>7706928.4827147042</v>
      </c>
      <c r="BT295" s="110">
        <v>922</v>
      </c>
      <c r="BU295" s="53"/>
    </row>
    <row r="296" spans="1:73" x14ac:dyDescent="0.2">
      <c r="A296" s="6">
        <v>924</v>
      </c>
      <c r="B296" s="6" t="s">
        <v>281</v>
      </c>
      <c r="C296" s="7">
        <v>3166</v>
      </c>
      <c r="D296" s="7">
        <v>9055725.1474089529</v>
      </c>
      <c r="E296" s="7">
        <v>2774604.0545228762</v>
      </c>
      <c r="F296" s="53">
        <v>-319209</v>
      </c>
      <c r="H296" s="37">
        <f t="shared" si="60"/>
        <v>8736516.1474089529</v>
      </c>
      <c r="I296" s="134"/>
      <c r="J296" s="61">
        <v>1943149.9129436777</v>
      </c>
      <c r="K296" s="136"/>
      <c r="L296" s="61">
        <f t="shared" si="72"/>
        <v>10679666.060352631</v>
      </c>
      <c r="N296" s="67">
        <f t="shared" si="73"/>
        <v>1002166.697818242</v>
      </c>
      <c r="O296" s="34">
        <f t="shared" si="61"/>
        <v>0.10355636929288208</v>
      </c>
      <c r="P296" s="61">
        <f t="shared" ref="P296:P309" si="75">N296/C296</f>
        <v>316.5403341182066</v>
      </c>
      <c r="R296" s="50">
        <v>28767.739999999998</v>
      </c>
      <c r="S296" s="51">
        <v>61353</v>
      </c>
      <c r="T296" s="52">
        <f t="shared" si="63"/>
        <v>32585.260000000002</v>
      </c>
      <c r="V296" s="70">
        <f t="shared" si="74"/>
        <v>10712251.320352631</v>
      </c>
      <c r="W296" s="51"/>
      <c r="X296" s="6">
        <v>924</v>
      </c>
      <c r="Y296" s="6" t="s">
        <v>281</v>
      </c>
      <c r="Z296" s="7">
        <v>3166</v>
      </c>
      <c r="AA296" s="7">
        <v>9064604.7047180086</v>
      </c>
      <c r="AB296" s="7">
        <v>2784472.3449888621</v>
      </c>
      <c r="AC296" s="53">
        <v>-319209</v>
      </c>
      <c r="AE296" s="37">
        <v>8745395.7047180086</v>
      </c>
      <c r="AF296" s="134"/>
      <c r="AG296" s="136">
        <v>1943149.9129436777</v>
      </c>
      <c r="AI296" s="67">
        <v>1011046.2551272977</v>
      </c>
      <c r="AJ296" s="34">
        <v>0.10447391596236905</v>
      </c>
      <c r="AK296" s="61">
        <v>319.3449953023682</v>
      </c>
      <c r="AM296" s="6">
        <v>924</v>
      </c>
      <c r="AN296" s="6" t="s">
        <v>281</v>
      </c>
      <c r="AO296" s="7">
        <v>3166</v>
      </c>
      <c r="AP296" s="7">
        <v>10952858.324150477</v>
      </c>
      <c r="AQ296" s="7">
        <v>2824887.047281696</v>
      </c>
      <c r="AR296" s="53">
        <v>-319209</v>
      </c>
      <c r="AT296" s="37">
        <f t="shared" si="64"/>
        <v>10633649.324150477</v>
      </c>
      <c r="AV296" s="67">
        <f t="shared" si="65"/>
        <v>956149.9616160877</v>
      </c>
      <c r="AW296" s="34">
        <f t="shared" si="66"/>
        <v>9.8801345863967757E-2</v>
      </c>
      <c r="AX296" s="61">
        <f t="shared" si="67"/>
        <v>302.00567328366634</v>
      </c>
      <c r="AZ296" s="50">
        <v>30360.781999999999</v>
      </c>
      <c r="BA296" s="51">
        <v>44881.156000000003</v>
      </c>
      <c r="BB296" s="52">
        <f t="shared" si="68"/>
        <v>14520.374000000003</v>
      </c>
      <c r="BD296" s="70">
        <f t="shared" si="69"/>
        <v>10648169.698150476</v>
      </c>
      <c r="BE296" s="51"/>
      <c r="BF296" s="127">
        <v>16</v>
      </c>
      <c r="BG296" s="51"/>
      <c r="BH296" s="106" t="s">
        <v>281</v>
      </c>
      <c r="BI296" s="88">
        <v>3216</v>
      </c>
      <c r="BJ296" s="88">
        <v>9996708.3625343889</v>
      </c>
      <c r="BK296" s="88">
        <v>2601858.9345431821</v>
      </c>
      <c r="BL296" s="88">
        <v>-319209</v>
      </c>
      <c r="BN296" s="97">
        <f t="shared" si="70"/>
        <v>9677499.3625343889</v>
      </c>
      <c r="BP296" s="88">
        <v>14520.374000000003</v>
      </c>
      <c r="BR296" s="97">
        <f t="shared" si="71"/>
        <v>9692019.7365343887</v>
      </c>
      <c r="BT296" s="110">
        <v>924</v>
      </c>
      <c r="BU296" s="53"/>
    </row>
    <row r="297" spans="1:73" x14ac:dyDescent="0.2">
      <c r="A297" s="6">
        <v>925</v>
      </c>
      <c r="B297" s="6" t="s">
        <v>282</v>
      </c>
      <c r="C297" s="7">
        <v>3676</v>
      </c>
      <c r="D297" s="7">
        <v>8927682.379106177</v>
      </c>
      <c r="E297" s="7">
        <v>1223140.8339818544</v>
      </c>
      <c r="F297" s="53">
        <v>-71895</v>
      </c>
      <c r="H297" s="37">
        <f t="shared" si="60"/>
        <v>8855787.379106177</v>
      </c>
      <c r="I297" s="134"/>
      <c r="J297" s="61">
        <v>2176235.6724314825</v>
      </c>
      <c r="K297" s="136"/>
      <c r="L297" s="61">
        <f t="shared" si="72"/>
        <v>11032023.051537659</v>
      </c>
      <c r="N297" s="67">
        <f t="shared" si="73"/>
        <v>672535.65118570253</v>
      </c>
      <c r="O297" s="34">
        <f t="shared" si="61"/>
        <v>6.491978079560709E-2</v>
      </c>
      <c r="P297" s="61">
        <f t="shared" si="75"/>
        <v>182.95311512124661</v>
      </c>
      <c r="R297" s="50">
        <v>78559.107999999993</v>
      </c>
      <c r="S297" s="51">
        <v>147247.20000000001</v>
      </c>
      <c r="T297" s="52">
        <f t="shared" si="63"/>
        <v>68688.092000000019</v>
      </c>
      <c r="V297" s="70">
        <f t="shared" si="74"/>
        <v>11100711.143537659</v>
      </c>
      <c r="W297" s="51"/>
      <c r="X297" s="6">
        <v>925</v>
      </c>
      <c r="Y297" s="6" t="s">
        <v>282</v>
      </c>
      <c r="Z297" s="7">
        <v>3676</v>
      </c>
      <c r="AA297" s="7">
        <v>8891642.7249665186</v>
      </c>
      <c r="AB297" s="7">
        <v>1188255.6015459923</v>
      </c>
      <c r="AC297" s="53">
        <v>-71895</v>
      </c>
      <c r="AE297" s="37">
        <v>8819747.7249665186</v>
      </c>
      <c r="AF297" s="134"/>
      <c r="AG297" s="136">
        <v>2176235.6724314825</v>
      </c>
      <c r="AI297" s="67">
        <v>636495.9970460441</v>
      </c>
      <c r="AJ297" s="34">
        <v>6.1440877569330275E-2</v>
      </c>
      <c r="AK297" s="61">
        <v>173.14907427803158</v>
      </c>
      <c r="AM297" s="6">
        <v>925</v>
      </c>
      <c r="AN297" s="6" t="s">
        <v>282</v>
      </c>
      <c r="AO297" s="7">
        <v>3676</v>
      </c>
      <c r="AP297" s="7">
        <v>11182343.355304018</v>
      </c>
      <c r="AQ297" s="7">
        <v>1415493.2621029036</v>
      </c>
      <c r="AR297" s="53">
        <v>-71895</v>
      </c>
      <c r="AT297" s="37">
        <f t="shared" si="64"/>
        <v>11110448.355304018</v>
      </c>
      <c r="AV297" s="67">
        <f t="shared" si="65"/>
        <v>750960.95495206118</v>
      </c>
      <c r="AW297" s="34">
        <f t="shared" si="66"/>
        <v>7.249016538468378E-2</v>
      </c>
      <c r="AX297" s="61">
        <f t="shared" si="67"/>
        <v>204.28752855061512</v>
      </c>
      <c r="AZ297" s="50">
        <v>77485.995800000004</v>
      </c>
      <c r="BA297" s="51">
        <v>125403.23</v>
      </c>
      <c r="BB297" s="52">
        <f t="shared" si="68"/>
        <v>47917.234199999992</v>
      </c>
      <c r="BD297" s="70">
        <f t="shared" si="69"/>
        <v>11158365.589504018</v>
      </c>
      <c r="BE297" s="51"/>
      <c r="BF297" s="127">
        <v>11</v>
      </c>
      <c r="BG297" s="51"/>
      <c r="BH297" s="106" t="s">
        <v>282</v>
      </c>
      <c r="BI297" s="88">
        <v>3685</v>
      </c>
      <c r="BJ297" s="88">
        <v>10431382.400351956</v>
      </c>
      <c r="BK297" s="88">
        <v>1686094.1538906777</v>
      </c>
      <c r="BL297" s="88">
        <v>-71895</v>
      </c>
      <c r="BN297" s="97">
        <f t="shared" si="70"/>
        <v>10359487.400351956</v>
      </c>
      <c r="BP297" s="88">
        <v>47917.234199999992</v>
      </c>
      <c r="BR297" s="97">
        <f t="shared" si="71"/>
        <v>10407404.634551957</v>
      </c>
      <c r="BT297" s="110">
        <v>925</v>
      </c>
      <c r="BU297" s="53"/>
    </row>
    <row r="298" spans="1:73" x14ac:dyDescent="0.2">
      <c r="A298" s="6">
        <v>927</v>
      </c>
      <c r="B298" s="6" t="s">
        <v>283</v>
      </c>
      <c r="C298" s="7">
        <v>29211</v>
      </c>
      <c r="D298" s="7">
        <v>21041246.447327696</v>
      </c>
      <c r="E298" s="7">
        <v>-1183676.7643115148</v>
      </c>
      <c r="F298" s="53">
        <v>-2882621</v>
      </c>
      <c r="H298" s="37">
        <f t="shared" si="60"/>
        <v>18158625.447327696</v>
      </c>
      <c r="I298" s="134"/>
      <c r="J298" s="61">
        <v>10527225.744784592</v>
      </c>
      <c r="K298" s="136"/>
      <c r="L298" s="61">
        <f t="shared" si="72"/>
        <v>28685851.192112289</v>
      </c>
      <c r="N298" s="67">
        <f t="shared" si="73"/>
        <v>5575079.9510095119</v>
      </c>
      <c r="O298" s="34">
        <f t="shared" si="61"/>
        <v>0.2412329685083883</v>
      </c>
      <c r="P298" s="61">
        <f t="shared" si="75"/>
        <v>190.85549796342173</v>
      </c>
      <c r="R298" s="50">
        <v>736931.33400000015</v>
      </c>
      <c r="S298" s="51">
        <v>858123.95999999985</v>
      </c>
      <c r="T298" s="52">
        <f t="shared" si="63"/>
        <v>121192.6259999997</v>
      </c>
      <c r="V298" s="70">
        <f t="shared" si="74"/>
        <v>28807043.818112288</v>
      </c>
      <c r="W298" s="51"/>
      <c r="X298" s="6">
        <v>927</v>
      </c>
      <c r="Y298" s="6" t="s">
        <v>283</v>
      </c>
      <c r="Z298" s="7">
        <v>29211</v>
      </c>
      <c r="AA298" s="7">
        <v>21059620.348886989</v>
      </c>
      <c r="AB298" s="7">
        <v>-1156223.8264962453</v>
      </c>
      <c r="AC298" s="53">
        <v>-2882621</v>
      </c>
      <c r="AE298" s="37">
        <v>18176999.348886989</v>
      </c>
      <c r="AF298" s="134"/>
      <c r="AG298" s="136">
        <v>10527225.744784592</v>
      </c>
      <c r="AI298" s="67">
        <v>5593453.8525688052</v>
      </c>
      <c r="AJ298" s="34">
        <v>0.24202800478682346</v>
      </c>
      <c r="AK298" s="61">
        <v>191.48450421309798</v>
      </c>
      <c r="AM298" s="6">
        <v>927</v>
      </c>
      <c r="AN298" s="6" t="s">
        <v>283</v>
      </c>
      <c r="AO298" s="7">
        <v>29211</v>
      </c>
      <c r="AP298" s="7">
        <v>31020394.930273131</v>
      </c>
      <c r="AQ298" s="7">
        <v>-1154790.8511460344</v>
      </c>
      <c r="AR298" s="53">
        <v>-2882621</v>
      </c>
      <c r="AT298" s="37">
        <f t="shared" si="64"/>
        <v>28137773.930273131</v>
      </c>
      <c r="AV298" s="67">
        <f t="shared" si="65"/>
        <v>5027002.6891703531</v>
      </c>
      <c r="AW298" s="34">
        <f t="shared" si="66"/>
        <v>0.21751773823236889</v>
      </c>
      <c r="AX298" s="61">
        <f t="shared" si="67"/>
        <v>172.09279686318007</v>
      </c>
      <c r="AZ298" s="50">
        <v>703974.13220000011</v>
      </c>
      <c r="BA298" s="51">
        <v>589263.17759999994</v>
      </c>
      <c r="BB298" s="52">
        <f t="shared" si="68"/>
        <v>-114710.95460000017</v>
      </c>
      <c r="BD298" s="70">
        <f t="shared" si="69"/>
        <v>28023062.975673132</v>
      </c>
      <c r="BE298" s="51"/>
      <c r="BF298" s="127">
        <v>1</v>
      </c>
      <c r="BG298" s="51"/>
      <c r="BH298" s="106" t="s">
        <v>283</v>
      </c>
      <c r="BI298" s="88">
        <v>29054</v>
      </c>
      <c r="BJ298" s="88">
        <v>25993392.241102777</v>
      </c>
      <c r="BK298" s="88">
        <v>-1592623.9568455382</v>
      </c>
      <c r="BL298" s="88">
        <v>-2882621</v>
      </c>
      <c r="BN298" s="97">
        <f t="shared" si="70"/>
        <v>23110771.241102777</v>
      </c>
      <c r="BP298" s="88">
        <v>-114710.95460000017</v>
      </c>
      <c r="BR298" s="97">
        <f t="shared" si="71"/>
        <v>22996060.286502779</v>
      </c>
      <c r="BT298" s="110">
        <v>927</v>
      </c>
      <c r="BU298" s="53"/>
    </row>
    <row r="299" spans="1:73" x14ac:dyDescent="0.2">
      <c r="A299" s="6">
        <v>931</v>
      </c>
      <c r="B299" s="6" t="s">
        <v>284</v>
      </c>
      <c r="C299" s="7">
        <v>6264</v>
      </c>
      <c r="D299" s="7">
        <v>21527127.24146986</v>
      </c>
      <c r="E299" s="7">
        <v>5191168.5114083532</v>
      </c>
      <c r="F299" s="53">
        <v>-162388</v>
      </c>
      <c r="H299" s="37">
        <f t="shared" si="60"/>
        <v>21364739.24146986</v>
      </c>
      <c r="I299" s="134"/>
      <c r="J299" s="61">
        <v>3706491.6585224667</v>
      </c>
      <c r="K299" s="136"/>
      <c r="L299" s="61">
        <f t="shared" si="72"/>
        <v>25071230.899992328</v>
      </c>
      <c r="N299" s="67">
        <f t="shared" si="73"/>
        <v>1493268.7898502983</v>
      </c>
      <c r="O299" s="34">
        <f t="shared" si="61"/>
        <v>6.3333242409782761E-2</v>
      </c>
      <c r="P299" s="61">
        <f t="shared" si="75"/>
        <v>238.38901498248697</v>
      </c>
      <c r="R299" s="50">
        <v>182831.94</v>
      </c>
      <c r="S299" s="51">
        <v>110503.56999999999</v>
      </c>
      <c r="T299" s="52">
        <f t="shared" si="63"/>
        <v>-72328.37000000001</v>
      </c>
      <c r="V299" s="70">
        <f t="shared" si="74"/>
        <v>24998902.529992327</v>
      </c>
      <c r="W299" s="51"/>
      <c r="X299" s="6">
        <v>931</v>
      </c>
      <c r="Y299" s="6" t="s">
        <v>284</v>
      </c>
      <c r="Z299" s="7">
        <v>6264</v>
      </c>
      <c r="AA299" s="7">
        <v>21517224.308729872</v>
      </c>
      <c r="AB299" s="7">
        <v>5183248.7010304835</v>
      </c>
      <c r="AC299" s="53">
        <v>-162388</v>
      </c>
      <c r="AE299" s="37">
        <v>21354836.308729872</v>
      </c>
      <c r="AF299" s="134"/>
      <c r="AG299" s="136">
        <v>3706491.6585224667</v>
      </c>
      <c r="AI299" s="67">
        <v>1483365.8571103103</v>
      </c>
      <c r="AJ299" s="34">
        <v>6.2913234408509058E-2</v>
      </c>
      <c r="AK299" s="61">
        <v>236.80808702271875</v>
      </c>
      <c r="AM299" s="6">
        <v>931</v>
      </c>
      <c r="AN299" s="6" t="s">
        <v>284</v>
      </c>
      <c r="AO299" s="7">
        <v>6264</v>
      </c>
      <c r="AP299" s="7">
        <v>24984691.173114523</v>
      </c>
      <c r="AQ299" s="7">
        <v>5138775.3424664158</v>
      </c>
      <c r="AR299" s="53">
        <v>-162388</v>
      </c>
      <c r="AT299" s="37">
        <f t="shared" si="64"/>
        <v>24822303.173114523</v>
      </c>
      <c r="AV299" s="67">
        <f t="shared" si="65"/>
        <v>1244341.0629724935</v>
      </c>
      <c r="AW299" s="34">
        <f t="shared" si="66"/>
        <v>5.2775598550870592E-2</v>
      </c>
      <c r="AX299" s="61">
        <f t="shared" si="67"/>
        <v>198.64959498283739</v>
      </c>
      <c r="AZ299" s="50">
        <v>157282.05110000001</v>
      </c>
      <c r="BA299" s="51">
        <v>85868.211700000014</v>
      </c>
      <c r="BB299" s="52">
        <f t="shared" si="68"/>
        <v>-71413.839399999997</v>
      </c>
      <c r="BD299" s="70">
        <f t="shared" si="69"/>
        <v>24750889.333714522</v>
      </c>
      <c r="BE299" s="51"/>
      <c r="BF299" s="127">
        <v>13</v>
      </c>
      <c r="BG299" s="51"/>
      <c r="BH299" s="106" t="s">
        <v>284</v>
      </c>
      <c r="BI299" s="88">
        <v>6411</v>
      </c>
      <c r="BJ299" s="88">
        <v>23740350.11014203</v>
      </c>
      <c r="BK299" s="88">
        <v>5331446.3832236845</v>
      </c>
      <c r="BL299" s="88">
        <v>-162388</v>
      </c>
      <c r="BN299" s="97">
        <f t="shared" si="70"/>
        <v>23577962.11014203</v>
      </c>
      <c r="BP299" s="88">
        <v>-71413.839399999997</v>
      </c>
      <c r="BR299" s="97">
        <f t="shared" si="71"/>
        <v>23506548.270742029</v>
      </c>
      <c r="BT299" s="110">
        <v>931</v>
      </c>
      <c r="BU299" s="53"/>
    </row>
    <row r="300" spans="1:73" x14ac:dyDescent="0.2">
      <c r="A300" s="6">
        <v>934</v>
      </c>
      <c r="B300" s="6" t="s">
        <v>285</v>
      </c>
      <c r="C300" s="7">
        <v>2901</v>
      </c>
      <c r="D300" s="7">
        <v>7332507.8910928415</v>
      </c>
      <c r="E300" s="7">
        <v>2116847.6071807994</v>
      </c>
      <c r="F300" s="53">
        <v>-736054</v>
      </c>
      <c r="H300" s="37">
        <f t="shared" si="60"/>
        <v>6596453.8910928415</v>
      </c>
      <c r="I300" s="134"/>
      <c r="J300" s="61">
        <v>1549216.7351395818</v>
      </c>
      <c r="K300" s="136"/>
      <c r="L300" s="61">
        <f t="shared" si="72"/>
        <v>8145670.6262324229</v>
      </c>
      <c r="N300" s="67">
        <f t="shared" si="73"/>
        <v>386195.51989228837</v>
      </c>
      <c r="O300" s="34">
        <f t="shared" si="61"/>
        <v>4.9770830449180077E-2</v>
      </c>
      <c r="P300" s="61">
        <f t="shared" si="75"/>
        <v>133.12496376845513</v>
      </c>
      <c r="R300" s="50">
        <v>2730413.0100000007</v>
      </c>
      <c r="S300" s="51">
        <v>0</v>
      </c>
      <c r="T300" s="52">
        <f t="shared" si="63"/>
        <v>-2730413.0100000007</v>
      </c>
      <c r="V300" s="70">
        <f t="shared" si="74"/>
        <v>5415257.6162324222</v>
      </c>
      <c r="W300" s="51"/>
      <c r="X300" s="6">
        <v>934</v>
      </c>
      <c r="Y300" s="6" t="s">
        <v>285</v>
      </c>
      <c r="Z300" s="7">
        <v>2901</v>
      </c>
      <c r="AA300" s="7">
        <v>7324928.9938038234</v>
      </c>
      <c r="AB300" s="7">
        <v>2110173.0985921216</v>
      </c>
      <c r="AC300" s="53">
        <v>-736054</v>
      </c>
      <c r="AE300" s="37">
        <v>6588874.9938038234</v>
      </c>
      <c r="AF300" s="134"/>
      <c r="AG300" s="136">
        <v>1549216.7351395818</v>
      </c>
      <c r="AI300" s="67">
        <v>378616.62260327116</v>
      </c>
      <c r="AJ300" s="34">
        <v>4.8794102360597814E-2</v>
      </c>
      <c r="AK300" s="61">
        <v>130.5124517763775</v>
      </c>
      <c r="AM300" s="6">
        <v>934</v>
      </c>
      <c r="AN300" s="6" t="s">
        <v>285</v>
      </c>
      <c r="AO300" s="7">
        <v>2901</v>
      </c>
      <c r="AP300" s="7">
        <v>8938653.9914845657</v>
      </c>
      <c r="AQ300" s="7">
        <v>2256059.1259588138</v>
      </c>
      <c r="AR300" s="53">
        <v>-736054</v>
      </c>
      <c r="AT300" s="37">
        <f t="shared" si="64"/>
        <v>8202599.9914845657</v>
      </c>
      <c r="AV300" s="67">
        <f t="shared" si="65"/>
        <v>443124.88514443114</v>
      </c>
      <c r="AW300" s="34">
        <f t="shared" si="66"/>
        <v>5.7107585122911392E-2</v>
      </c>
      <c r="AX300" s="61">
        <f t="shared" si="67"/>
        <v>152.74901245930064</v>
      </c>
      <c r="AZ300" s="50">
        <v>2743558.6655999999</v>
      </c>
      <c r="BA300" s="51">
        <v>0</v>
      </c>
      <c r="BB300" s="52">
        <f t="shared" si="68"/>
        <v>-2743558.6655999999</v>
      </c>
      <c r="BD300" s="70">
        <f t="shared" si="69"/>
        <v>5459041.3258845657</v>
      </c>
      <c r="BE300" s="51"/>
      <c r="BF300" s="127">
        <v>14</v>
      </c>
      <c r="BG300" s="51"/>
      <c r="BH300" s="106" t="s">
        <v>285</v>
      </c>
      <c r="BI300" s="88">
        <v>2974</v>
      </c>
      <c r="BJ300" s="88">
        <v>8495529.1063401345</v>
      </c>
      <c r="BK300" s="88">
        <v>2243358.8476149547</v>
      </c>
      <c r="BL300" s="88">
        <v>-736054</v>
      </c>
      <c r="BN300" s="97">
        <f t="shared" si="70"/>
        <v>7759475.1063401345</v>
      </c>
      <c r="BP300" s="88">
        <v>-2743558.6655999999</v>
      </c>
      <c r="BR300" s="97">
        <f t="shared" si="71"/>
        <v>5015916.4407401346</v>
      </c>
      <c r="BT300" s="110">
        <v>934</v>
      </c>
      <c r="BU300" s="53"/>
    </row>
    <row r="301" spans="1:73" x14ac:dyDescent="0.2">
      <c r="A301" s="6">
        <v>935</v>
      </c>
      <c r="B301" s="6" t="s">
        <v>286</v>
      </c>
      <c r="C301" s="7">
        <v>3150</v>
      </c>
      <c r="D301" s="7">
        <v>8389253.0473391023</v>
      </c>
      <c r="E301" s="7">
        <v>2222271.1178601445</v>
      </c>
      <c r="F301" s="53">
        <v>-211926</v>
      </c>
      <c r="H301" s="37">
        <f t="shared" si="60"/>
        <v>8177327.0473391023</v>
      </c>
      <c r="I301" s="134"/>
      <c r="J301" s="61">
        <v>1728225.4417817856</v>
      </c>
      <c r="K301" s="136"/>
      <c r="L301" s="61">
        <f t="shared" si="72"/>
        <v>9905552.4891208876</v>
      </c>
      <c r="N301" s="67">
        <f t="shared" si="73"/>
        <v>449116.78808034956</v>
      </c>
      <c r="O301" s="34">
        <f t="shared" si="61"/>
        <v>4.7493241880863318E-2</v>
      </c>
      <c r="P301" s="61">
        <f t="shared" si="75"/>
        <v>142.57675812074589</v>
      </c>
      <c r="R301" s="50">
        <v>136408.16999999998</v>
      </c>
      <c r="S301" s="51">
        <v>1432933.4000000001</v>
      </c>
      <c r="T301" s="52">
        <f t="shared" si="63"/>
        <v>1296525.2300000002</v>
      </c>
      <c r="V301" s="70">
        <f t="shared" si="74"/>
        <v>11202077.719120888</v>
      </c>
      <c r="W301" s="51"/>
      <c r="X301" s="6">
        <v>935</v>
      </c>
      <c r="Y301" s="6" t="s">
        <v>286</v>
      </c>
      <c r="Z301" s="7">
        <v>3150</v>
      </c>
      <c r="AA301" s="7">
        <v>8403290.1841367316</v>
      </c>
      <c r="AB301" s="7">
        <v>2237292.5759735103</v>
      </c>
      <c r="AC301" s="53">
        <v>-211926</v>
      </c>
      <c r="AE301" s="37">
        <v>8191364.1841367316</v>
      </c>
      <c r="AF301" s="134"/>
      <c r="AG301" s="136">
        <v>1728225.4417817856</v>
      </c>
      <c r="AI301" s="67">
        <v>463153.92487797886</v>
      </c>
      <c r="AJ301" s="34">
        <v>4.8977642266104106E-2</v>
      </c>
      <c r="AK301" s="61">
        <v>147.0329920247552</v>
      </c>
      <c r="AM301" s="6">
        <v>935</v>
      </c>
      <c r="AN301" s="6" t="s">
        <v>286</v>
      </c>
      <c r="AO301" s="7">
        <v>3150</v>
      </c>
      <c r="AP301" s="7">
        <v>10117585.076038864</v>
      </c>
      <c r="AQ301" s="7">
        <v>2320195.1985850958</v>
      </c>
      <c r="AR301" s="53">
        <v>-211926</v>
      </c>
      <c r="AT301" s="37">
        <f t="shared" si="64"/>
        <v>9905659.0760388635</v>
      </c>
      <c r="AV301" s="67">
        <f t="shared" si="65"/>
        <v>449223.37499832548</v>
      </c>
      <c r="AW301" s="34">
        <f t="shared" si="66"/>
        <v>4.7504513243705047E-2</v>
      </c>
      <c r="AX301" s="61">
        <f t="shared" si="67"/>
        <v>142.61059523756364</v>
      </c>
      <c r="AZ301" s="50">
        <v>152199.92020000002</v>
      </c>
      <c r="BA301" s="51">
        <v>1487678.318</v>
      </c>
      <c r="BB301" s="52">
        <f t="shared" si="68"/>
        <v>1335478.3977999999</v>
      </c>
      <c r="BD301" s="70">
        <f t="shared" si="69"/>
        <v>11241137.473838864</v>
      </c>
      <c r="BE301" s="51"/>
      <c r="BF301" s="127">
        <v>8</v>
      </c>
      <c r="BG301" s="51"/>
      <c r="BH301" s="106" t="s">
        <v>286</v>
      </c>
      <c r="BI301" s="88">
        <v>3207</v>
      </c>
      <c r="BJ301" s="88">
        <v>9668361.701040538</v>
      </c>
      <c r="BK301" s="88">
        <v>2273799.3798387502</v>
      </c>
      <c r="BL301" s="88">
        <v>-211926</v>
      </c>
      <c r="BN301" s="97">
        <f t="shared" si="70"/>
        <v>9456435.701040538</v>
      </c>
      <c r="BP301" s="88">
        <v>1335478.3977999999</v>
      </c>
      <c r="BR301" s="97">
        <f t="shared" si="71"/>
        <v>10791914.098840538</v>
      </c>
      <c r="BT301" s="110">
        <v>935</v>
      </c>
      <c r="BU301" s="53"/>
    </row>
    <row r="302" spans="1:73" x14ac:dyDescent="0.2">
      <c r="A302" s="6">
        <v>936</v>
      </c>
      <c r="B302" s="6" t="s">
        <v>287</v>
      </c>
      <c r="C302" s="7">
        <v>6739</v>
      </c>
      <c r="D302" s="7">
        <v>20472950.25246603</v>
      </c>
      <c r="E302" s="7">
        <v>5002236.4557392169</v>
      </c>
      <c r="F302" s="53">
        <v>270900</v>
      </c>
      <c r="H302" s="37">
        <f t="shared" si="60"/>
        <v>20743850.25246603</v>
      </c>
      <c r="I302" s="134"/>
      <c r="J302" s="61">
        <v>3902328.5127552762</v>
      </c>
      <c r="K302" s="136"/>
      <c r="L302" s="61">
        <f t="shared" si="72"/>
        <v>24646178.765221305</v>
      </c>
      <c r="N302" s="67">
        <f t="shared" si="73"/>
        <v>1806048.5146054924</v>
      </c>
      <c r="O302" s="34">
        <f t="shared" si="61"/>
        <v>7.9073477024361447E-2</v>
      </c>
      <c r="P302" s="61">
        <f t="shared" si="75"/>
        <v>267.99948280241762</v>
      </c>
      <c r="R302" s="50">
        <v>89398.137999999992</v>
      </c>
      <c r="S302" s="51">
        <v>139339.48000000001</v>
      </c>
      <c r="T302" s="52">
        <f t="shared" si="63"/>
        <v>49941.342000000019</v>
      </c>
      <c r="V302" s="70">
        <f t="shared" si="74"/>
        <v>24696120.107221305</v>
      </c>
      <c r="W302" s="51"/>
      <c r="X302" s="6">
        <v>936</v>
      </c>
      <c r="Y302" s="6" t="s">
        <v>287</v>
      </c>
      <c r="Z302" s="7">
        <v>6739</v>
      </c>
      <c r="AA302" s="7">
        <v>20429678.310327724</v>
      </c>
      <c r="AB302" s="7">
        <v>4961076.2432731716</v>
      </c>
      <c r="AC302" s="53">
        <v>270900</v>
      </c>
      <c r="AE302" s="37">
        <v>20700578.310327724</v>
      </c>
      <c r="AF302" s="134"/>
      <c r="AG302" s="136">
        <v>3902328.5127552762</v>
      </c>
      <c r="AI302" s="67">
        <v>1762776.5724671856</v>
      </c>
      <c r="AJ302" s="34">
        <v>7.7178919433686585E-2</v>
      </c>
      <c r="AK302" s="61">
        <v>261.57836065694994</v>
      </c>
      <c r="AM302" s="6">
        <v>936</v>
      </c>
      <c r="AN302" s="6" t="s">
        <v>287</v>
      </c>
      <c r="AO302" s="7">
        <v>6739</v>
      </c>
      <c r="AP302" s="7">
        <v>24187644.984889403</v>
      </c>
      <c r="AQ302" s="7">
        <v>5021308.0233971216</v>
      </c>
      <c r="AR302" s="53">
        <v>270900</v>
      </c>
      <c r="AT302" s="37">
        <f t="shared" si="64"/>
        <v>24458544.984889403</v>
      </c>
      <c r="AV302" s="67">
        <f t="shared" si="65"/>
        <v>1618414.7342735901</v>
      </c>
      <c r="AW302" s="34">
        <f t="shared" si="66"/>
        <v>7.0858384628956078E-2</v>
      </c>
      <c r="AX302" s="61">
        <f t="shared" si="67"/>
        <v>240.15651198599053</v>
      </c>
      <c r="AZ302" s="50">
        <v>50847.70968</v>
      </c>
      <c r="BA302" s="51">
        <v>129363.33200000001</v>
      </c>
      <c r="BB302" s="52">
        <f t="shared" si="68"/>
        <v>78515.622320000009</v>
      </c>
      <c r="BD302" s="70">
        <f t="shared" si="69"/>
        <v>24537060.607209403</v>
      </c>
      <c r="BE302" s="51"/>
      <c r="BF302" s="127">
        <v>6</v>
      </c>
      <c r="BG302" s="51"/>
      <c r="BH302" s="106" t="s">
        <v>287</v>
      </c>
      <c r="BI302" s="88">
        <v>6844</v>
      </c>
      <c r="BJ302" s="88">
        <v>22569230.250615813</v>
      </c>
      <c r="BK302" s="88">
        <v>5012167.7796127303</v>
      </c>
      <c r="BL302" s="88">
        <v>270900</v>
      </c>
      <c r="BN302" s="97">
        <f t="shared" si="70"/>
        <v>22840130.250615813</v>
      </c>
      <c r="BP302" s="88">
        <v>78515.622320000009</v>
      </c>
      <c r="BR302" s="97">
        <f t="shared" si="71"/>
        <v>22918645.872935813</v>
      </c>
      <c r="BT302" s="110">
        <v>936</v>
      </c>
      <c r="BU302" s="53"/>
    </row>
    <row r="303" spans="1:73" x14ac:dyDescent="0.2">
      <c r="A303" s="6">
        <v>946</v>
      </c>
      <c r="B303" s="6" t="s">
        <v>288</v>
      </c>
      <c r="C303" s="7">
        <v>6613</v>
      </c>
      <c r="D303" s="7">
        <v>16431533.922640489</v>
      </c>
      <c r="E303" s="7">
        <v>4346380.2603791486</v>
      </c>
      <c r="F303" s="53">
        <v>273552</v>
      </c>
      <c r="H303" s="37">
        <f t="shared" si="60"/>
        <v>16705085.922640489</v>
      </c>
      <c r="I303" s="134"/>
      <c r="J303" s="61">
        <v>3697789.6230718722</v>
      </c>
      <c r="K303" s="136"/>
      <c r="L303" s="61">
        <f t="shared" si="72"/>
        <v>20402875.545712363</v>
      </c>
      <c r="N303" s="67">
        <f t="shared" si="73"/>
        <v>1961635.238128785</v>
      </c>
      <c r="O303" s="34">
        <f t="shared" si="61"/>
        <v>0.10637219652314292</v>
      </c>
      <c r="P303" s="61">
        <f t="shared" si="75"/>
        <v>296.63318284118935</v>
      </c>
      <c r="R303" s="50">
        <v>245548.34000000003</v>
      </c>
      <c r="S303" s="51">
        <v>271316.60000000003</v>
      </c>
      <c r="T303" s="52">
        <f t="shared" si="63"/>
        <v>25768.260000000009</v>
      </c>
      <c r="V303" s="70">
        <f t="shared" si="74"/>
        <v>20428643.805712365</v>
      </c>
      <c r="W303" s="51"/>
      <c r="X303" s="6">
        <v>946</v>
      </c>
      <c r="Y303" s="6" t="s">
        <v>288</v>
      </c>
      <c r="Z303" s="7">
        <v>6613</v>
      </c>
      <c r="AA303" s="7">
        <v>16432337.501655251</v>
      </c>
      <c r="AB303" s="7">
        <v>4349245.5502276095</v>
      </c>
      <c r="AC303" s="53">
        <v>273552</v>
      </c>
      <c r="AE303" s="37">
        <v>16705889.501655251</v>
      </c>
      <c r="AF303" s="134"/>
      <c r="AG303" s="136">
        <v>3697789.6230718722</v>
      </c>
      <c r="AI303" s="67">
        <v>1962438.8171435446</v>
      </c>
      <c r="AJ303" s="34">
        <v>0.1064157716298796</v>
      </c>
      <c r="AK303" s="61">
        <v>296.75469788954251</v>
      </c>
      <c r="AM303" s="6">
        <v>946</v>
      </c>
      <c r="AN303" s="6" t="s">
        <v>288</v>
      </c>
      <c r="AO303" s="7">
        <v>6613</v>
      </c>
      <c r="AP303" s="7">
        <v>20054985.460609302</v>
      </c>
      <c r="AQ303" s="7">
        <v>4469953.1945675993</v>
      </c>
      <c r="AR303" s="53">
        <v>273552</v>
      </c>
      <c r="AT303" s="37">
        <f t="shared" si="64"/>
        <v>20328537.460609302</v>
      </c>
      <c r="AV303" s="67">
        <f t="shared" si="65"/>
        <v>1887297.153025724</v>
      </c>
      <c r="AW303" s="34">
        <f t="shared" si="66"/>
        <v>0.10234111814320929</v>
      </c>
      <c r="AX303" s="61">
        <f t="shared" si="67"/>
        <v>285.39197837981612</v>
      </c>
      <c r="AZ303" s="50">
        <v>325309.17895999999</v>
      </c>
      <c r="BA303" s="51">
        <v>385647.93310000002</v>
      </c>
      <c r="BB303" s="52">
        <f t="shared" si="68"/>
        <v>60338.754140000034</v>
      </c>
      <c r="BD303" s="70">
        <f t="shared" si="69"/>
        <v>20388876.214749303</v>
      </c>
      <c r="BE303" s="51"/>
      <c r="BF303" s="127">
        <v>15</v>
      </c>
      <c r="BG303" s="51"/>
      <c r="BH303" s="106" t="s">
        <v>288</v>
      </c>
      <c r="BI303" s="88">
        <v>6616</v>
      </c>
      <c r="BJ303" s="88">
        <v>18167688.307583578</v>
      </c>
      <c r="BK303" s="88">
        <v>4154767.5049202465</v>
      </c>
      <c r="BL303" s="88">
        <v>273552</v>
      </c>
      <c r="BN303" s="97">
        <f t="shared" si="70"/>
        <v>18441240.307583578</v>
      </c>
      <c r="BP303" s="88">
        <v>60338.754140000034</v>
      </c>
      <c r="BR303" s="97">
        <f t="shared" si="71"/>
        <v>18501579.061723579</v>
      </c>
      <c r="BT303" s="110">
        <v>946</v>
      </c>
      <c r="BU303" s="53"/>
    </row>
    <row r="304" spans="1:73" x14ac:dyDescent="0.2">
      <c r="A304" s="6">
        <v>976</v>
      </c>
      <c r="B304" s="6" t="s">
        <v>289</v>
      </c>
      <c r="C304" s="7">
        <v>4022</v>
      </c>
      <c r="D304" s="7">
        <v>17449260.088864285</v>
      </c>
      <c r="E304" s="7">
        <v>3481071.9408458644</v>
      </c>
      <c r="F304" s="53">
        <v>-596845</v>
      </c>
      <c r="H304" s="37">
        <f t="shared" si="60"/>
        <v>16852415.088864285</v>
      </c>
      <c r="I304" s="134"/>
      <c r="J304" s="61">
        <v>2307941.2983541531</v>
      </c>
      <c r="K304" s="136"/>
      <c r="L304" s="61">
        <f t="shared" si="72"/>
        <v>19160356.387218438</v>
      </c>
      <c r="N304" s="67">
        <f t="shared" si="73"/>
        <v>1229149.6262267716</v>
      </c>
      <c r="O304" s="34">
        <f t="shared" si="61"/>
        <v>6.8548070557120436E-2</v>
      </c>
      <c r="P304" s="61">
        <f t="shared" si="75"/>
        <v>305.60657041938629</v>
      </c>
      <c r="R304" s="50">
        <v>122706</v>
      </c>
      <c r="S304" s="51">
        <v>76350.399999999994</v>
      </c>
      <c r="T304" s="52">
        <f t="shared" si="63"/>
        <v>-46355.600000000006</v>
      </c>
      <c r="V304" s="70">
        <f t="shared" si="74"/>
        <v>19114000.787218437</v>
      </c>
      <c r="W304" s="51"/>
      <c r="X304" s="6">
        <v>976</v>
      </c>
      <c r="Y304" s="6" t="s">
        <v>289</v>
      </c>
      <c r="Z304" s="7">
        <v>4022</v>
      </c>
      <c r="AA304" s="7">
        <v>17498955.818075161</v>
      </c>
      <c r="AB304" s="7">
        <v>3532074.2909620334</v>
      </c>
      <c r="AC304" s="53">
        <v>-596845</v>
      </c>
      <c r="AE304" s="37">
        <v>16902110.818075161</v>
      </c>
      <c r="AF304" s="134"/>
      <c r="AG304" s="136">
        <v>2307941.2983541531</v>
      </c>
      <c r="AI304" s="67">
        <v>1278845.3554376476</v>
      </c>
      <c r="AJ304" s="34">
        <v>7.1319536519968293E-2</v>
      </c>
      <c r="AK304" s="61">
        <v>317.96254486266724</v>
      </c>
      <c r="AM304" s="6">
        <v>976</v>
      </c>
      <c r="AN304" s="6" t="s">
        <v>289</v>
      </c>
      <c r="AO304" s="7">
        <v>4022</v>
      </c>
      <c r="AP304" s="7">
        <v>19412028.65270447</v>
      </c>
      <c r="AQ304" s="7">
        <v>3262713.6405749521</v>
      </c>
      <c r="AR304" s="53">
        <v>-596845</v>
      </c>
      <c r="AT304" s="37">
        <f t="shared" si="64"/>
        <v>18815183.65270447</v>
      </c>
      <c r="AV304" s="67">
        <f t="shared" si="65"/>
        <v>883976.89171280339</v>
      </c>
      <c r="AW304" s="34">
        <f t="shared" si="66"/>
        <v>4.92982376197817E-2</v>
      </c>
      <c r="AX304" s="61">
        <f t="shared" si="67"/>
        <v>219.78540321054285</v>
      </c>
      <c r="AZ304" s="50">
        <v>125469.2317</v>
      </c>
      <c r="BA304" s="51">
        <v>143883.70599999998</v>
      </c>
      <c r="BB304" s="52">
        <f t="shared" si="68"/>
        <v>18414.474299999973</v>
      </c>
      <c r="BD304" s="70">
        <f t="shared" si="69"/>
        <v>18833598.127004471</v>
      </c>
      <c r="BE304" s="51"/>
      <c r="BF304" s="127">
        <v>19</v>
      </c>
      <c r="BG304" s="51"/>
      <c r="BH304" s="106" t="s">
        <v>289</v>
      </c>
      <c r="BI304" s="88">
        <v>4118</v>
      </c>
      <c r="BJ304" s="88">
        <v>18528051.760991666</v>
      </c>
      <c r="BK304" s="88">
        <v>3401968.7242515199</v>
      </c>
      <c r="BL304" s="88">
        <v>-596845</v>
      </c>
      <c r="BN304" s="97">
        <f t="shared" si="70"/>
        <v>17931206.760991666</v>
      </c>
      <c r="BP304" s="88">
        <v>18414.474299999973</v>
      </c>
      <c r="BR304" s="97">
        <f t="shared" si="71"/>
        <v>17949621.235291667</v>
      </c>
      <c r="BT304" s="110">
        <v>976</v>
      </c>
      <c r="BU304" s="53"/>
    </row>
    <row r="305" spans="1:73" x14ac:dyDescent="0.2">
      <c r="A305" s="6">
        <v>977</v>
      </c>
      <c r="B305" s="6" t="s">
        <v>290</v>
      </c>
      <c r="C305" s="7">
        <v>15212</v>
      </c>
      <c r="D305" s="7">
        <v>34866118.515178986</v>
      </c>
      <c r="E305" s="7">
        <v>9696758.915086491</v>
      </c>
      <c r="F305" s="53">
        <v>245714</v>
      </c>
      <c r="H305" s="37">
        <f t="shared" si="60"/>
        <v>35111832.515178986</v>
      </c>
      <c r="I305" s="134"/>
      <c r="J305" s="61">
        <v>6513041.7189702783</v>
      </c>
      <c r="K305" s="136"/>
      <c r="L305" s="61">
        <f t="shared" si="72"/>
        <v>41624874.234149262</v>
      </c>
      <c r="N305" s="67">
        <f t="shared" si="73"/>
        <v>4277187.7511835694</v>
      </c>
      <c r="O305" s="34">
        <f t="shared" si="61"/>
        <v>0.11452349941767874</v>
      </c>
      <c r="P305" s="61">
        <f t="shared" si="75"/>
        <v>281.171953141176</v>
      </c>
      <c r="R305" s="50">
        <v>233141.40000000005</v>
      </c>
      <c r="S305" s="51">
        <v>477462.68</v>
      </c>
      <c r="T305" s="52">
        <f t="shared" si="63"/>
        <v>244321.27999999994</v>
      </c>
      <c r="V305" s="70">
        <f t="shared" si="74"/>
        <v>41869195.514149264</v>
      </c>
      <c r="W305" s="51"/>
      <c r="X305" s="6">
        <v>977</v>
      </c>
      <c r="Y305" s="6" t="s">
        <v>290</v>
      </c>
      <c r="Z305" s="7">
        <v>15212</v>
      </c>
      <c r="AA305" s="7">
        <v>34875935.44869794</v>
      </c>
      <c r="AB305" s="7">
        <v>9711330.9131577276</v>
      </c>
      <c r="AC305" s="53">
        <v>245714</v>
      </c>
      <c r="AE305" s="37">
        <v>35121649.44869794</v>
      </c>
      <c r="AF305" s="134"/>
      <c r="AG305" s="136">
        <v>6513041.7189702783</v>
      </c>
      <c r="AI305" s="67">
        <v>4287004.6847025231</v>
      </c>
      <c r="AJ305" s="34">
        <v>0.1147863519379662</v>
      </c>
      <c r="AK305" s="61">
        <v>281.81729455052084</v>
      </c>
      <c r="AM305" s="6">
        <v>977</v>
      </c>
      <c r="AN305" s="6" t="s">
        <v>290</v>
      </c>
      <c r="AO305" s="7">
        <v>15212</v>
      </c>
      <c r="AP305" s="7">
        <v>41076142.098022237</v>
      </c>
      <c r="AQ305" s="7">
        <v>9762434.5822461732</v>
      </c>
      <c r="AR305" s="53">
        <v>245714</v>
      </c>
      <c r="AT305" s="37">
        <f t="shared" si="64"/>
        <v>41321856.098022237</v>
      </c>
      <c r="AV305" s="67">
        <f t="shared" si="65"/>
        <v>3974169.6150565445</v>
      </c>
      <c r="AW305" s="34">
        <f t="shared" si="66"/>
        <v>0.10641006148718653</v>
      </c>
      <c r="AX305" s="61">
        <f t="shared" si="67"/>
        <v>261.25227550989644</v>
      </c>
      <c r="AZ305" s="50">
        <v>174930.90568000003</v>
      </c>
      <c r="BA305" s="51">
        <v>382941.86340000003</v>
      </c>
      <c r="BB305" s="52">
        <f t="shared" si="68"/>
        <v>208010.95772000001</v>
      </c>
      <c r="BD305" s="70">
        <f t="shared" si="69"/>
        <v>41529867.055742234</v>
      </c>
      <c r="BE305" s="51"/>
      <c r="BF305" s="127">
        <v>17</v>
      </c>
      <c r="BG305" s="51"/>
      <c r="BH305" s="106" t="s">
        <v>290</v>
      </c>
      <c r="BI305" s="88">
        <v>15251</v>
      </c>
      <c r="BJ305" s="88">
        <v>37101972.482965693</v>
      </c>
      <c r="BK305" s="88">
        <v>8597813.0174485818</v>
      </c>
      <c r="BL305" s="88">
        <v>245714</v>
      </c>
      <c r="BN305" s="97">
        <f t="shared" si="70"/>
        <v>37347686.482965693</v>
      </c>
      <c r="BP305" s="88">
        <v>208010.95772000001</v>
      </c>
      <c r="BR305" s="97">
        <f t="shared" si="71"/>
        <v>37555697.440685689</v>
      </c>
      <c r="BT305" s="110">
        <v>977</v>
      </c>
      <c r="BU305" s="53"/>
    </row>
    <row r="306" spans="1:73" x14ac:dyDescent="0.2">
      <c r="A306" s="6">
        <v>980</v>
      </c>
      <c r="B306" s="6" t="s">
        <v>291</v>
      </c>
      <c r="C306" s="7">
        <v>32983</v>
      </c>
      <c r="D306" s="7">
        <v>37910402.169139124</v>
      </c>
      <c r="E306" s="7">
        <v>6760443.7701530261</v>
      </c>
      <c r="F306" s="53">
        <v>-3833874</v>
      </c>
      <c r="H306" s="37">
        <f t="shared" si="60"/>
        <v>34076528.169139124</v>
      </c>
      <c r="I306" s="134"/>
      <c r="J306" s="61">
        <v>11503980.847449301</v>
      </c>
      <c r="K306" s="136"/>
      <c r="L306" s="61">
        <f t="shared" si="72"/>
        <v>45580509.016588427</v>
      </c>
      <c r="N306" s="67">
        <f t="shared" si="73"/>
        <v>5605243.317730777</v>
      </c>
      <c r="O306" s="34">
        <f t="shared" si="61"/>
        <v>0.14021778766791174</v>
      </c>
      <c r="P306" s="61">
        <f t="shared" si="75"/>
        <v>169.94340471548304</v>
      </c>
      <c r="R306" s="50">
        <v>1575449.6020000002</v>
      </c>
      <c r="S306" s="51">
        <v>683063.40000000026</v>
      </c>
      <c r="T306" s="52">
        <f t="shared" si="63"/>
        <v>-892386.20199999993</v>
      </c>
      <c r="V306" s="70">
        <f t="shared" si="74"/>
        <v>44688122.814588428</v>
      </c>
      <c r="W306" s="51"/>
      <c r="X306" s="6">
        <v>980</v>
      </c>
      <c r="Y306" s="6" t="s">
        <v>291</v>
      </c>
      <c r="Z306" s="7">
        <v>32983</v>
      </c>
      <c r="AA306" s="7">
        <v>37950015.222628891</v>
      </c>
      <c r="AB306" s="7">
        <v>6810311.7073467225</v>
      </c>
      <c r="AC306" s="53">
        <v>-3833874</v>
      </c>
      <c r="AE306" s="37">
        <v>34116141.222628891</v>
      </c>
      <c r="AF306" s="134"/>
      <c r="AG306" s="136">
        <v>11503980.847449301</v>
      </c>
      <c r="AI306" s="67">
        <v>5644856.371220544</v>
      </c>
      <c r="AJ306" s="34">
        <v>0.14120872675980373</v>
      </c>
      <c r="AK306" s="61">
        <v>171.14441898009713</v>
      </c>
      <c r="AM306" s="6">
        <v>980</v>
      </c>
      <c r="AN306" s="6" t="s">
        <v>291</v>
      </c>
      <c r="AO306" s="7">
        <v>32983</v>
      </c>
      <c r="AP306" s="7">
        <v>48591936.387507111</v>
      </c>
      <c r="AQ306" s="7">
        <v>6571235.9884388559</v>
      </c>
      <c r="AR306" s="53">
        <v>-3833874</v>
      </c>
      <c r="AT306" s="37">
        <f t="shared" si="64"/>
        <v>44758062.387507111</v>
      </c>
      <c r="AV306" s="67">
        <f t="shared" si="65"/>
        <v>4782796.6886494607</v>
      </c>
      <c r="AW306" s="34">
        <f t="shared" si="66"/>
        <v>0.11964389992249973</v>
      </c>
      <c r="AX306" s="61">
        <f t="shared" si="67"/>
        <v>145.00793404631054</v>
      </c>
      <c r="AZ306" s="50">
        <v>1478460.520578</v>
      </c>
      <c r="BA306" s="51">
        <v>710508.30050000001</v>
      </c>
      <c r="BB306" s="52">
        <f t="shared" si="68"/>
        <v>-767952.22007799998</v>
      </c>
      <c r="BD306" s="70">
        <f t="shared" si="69"/>
        <v>43990110.167429112</v>
      </c>
      <c r="BE306" s="51"/>
      <c r="BF306" s="127">
        <v>6</v>
      </c>
      <c r="BG306" s="51"/>
      <c r="BH306" s="106" t="s">
        <v>291</v>
      </c>
      <c r="BI306" s="88">
        <v>32878</v>
      </c>
      <c r="BJ306" s="88">
        <v>43809139.69885765</v>
      </c>
      <c r="BK306" s="88">
        <v>6578511.9860629551</v>
      </c>
      <c r="BL306" s="88">
        <v>-3833874</v>
      </c>
      <c r="BN306" s="97">
        <f t="shared" si="70"/>
        <v>39975265.69885765</v>
      </c>
      <c r="BP306" s="88">
        <v>-767952.22007799998</v>
      </c>
      <c r="BR306" s="97">
        <f t="shared" si="71"/>
        <v>39207313.478779651</v>
      </c>
      <c r="BT306" s="110">
        <v>980</v>
      </c>
      <c r="BU306" s="53"/>
    </row>
    <row r="307" spans="1:73" x14ac:dyDescent="0.2">
      <c r="A307" s="6">
        <v>981</v>
      </c>
      <c r="B307" s="6" t="s">
        <v>292</v>
      </c>
      <c r="C307" s="7">
        <v>2357</v>
      </c>
      <c r="D307" s="7">
        <v>4200402.1816535145</v>
      </c>
      <c r="E307" s="7">
        <v>1761524.7683540848</v>
      </c>
      <c r="F307" s="53">
        <v>-490002</v>
      </c>
      <c r="H307" s="37">
        <f t="shared" si="60"/>
        <v>3710400.1816535145</v>
      </c>
      <c r="I307" s="134"/>
      <c r="J307" s="61">
        <v>1366156.37993694</v>
      </c>
      <c r="K307" s="136"/>
      <c r="L307" s="61">
        <f t="shared" si="72"/>
        <v>5076556.5615904545</v>
      </c>
      <c r="N307" s="67">
        <f t="shared" si="73"/>
        <v>393487.06688652281</v>
      </c>
      <c r="O307" s="34">
        <f t="shared" si="61"/>
        <v>8.4023324302899216E-2</v>
      </c>
      <c r="P307" s="61">
        <f t="shared" si="75"/>
        <v>166.94402498367535</v>
      </c>
      <c r="R307" s="50">
        <v>59989.600000000006</v>
      </c>
      <c r="S307" s="51">
        <v>4158.37</v>
      </c>
      <c r="T307" s="52">
        <f t="shared" si="63"/>
        <v>-55831.23</v>
      </c>
      <c r="V307" s="70">
        <f t="shared" si="74"/>
        <v>5020725.3315904541</v>
      </c>
      <c r="W307" s="51"/>
      <c r="X307" s="6">
        <v>981</v>
      </c>
      <c r="Y307" s="6" t="s">
        <v>292</v>
      </c>
      <c r="Z307" s="7">
        <v>2357</v>
      </c>
      <c r="AA307" s="7">
        <v>4210622.6141909976</v>
      </c>
      <c r="AB307" s="7">
        <v>1772478.3744453187</v>
      </c>
      <c r="AC307" s="53">
        <v>-490002</v>
      </c>
      <c r="AE307" s="37">
        <v>3720620.6141909976</v>
      </c>
      <c r="AF307" s="134"/>
      <c r="AG307" s="136">
        <v>1366156.37993694</v>
      </c>
      <c r="AI307" s="67">
        <v>403707.49942400586</v>
      </c>
      <c r="AJ307" s="34">
        <v>8.6205746013497633E-2</v>
      </c>
      <c r="AK307" s="61">
        <v>171.28022886041828</v>
      </c>
      <c r="AM307" s="6">
        <v>981</v>
      </c>
      <c r="AN307" s="6" t="s">
        <v>292</v>
      </c>
      <c r="AO307" s="7">
        <v>2357</v>
      </c>
      <c r="AP307" s="7">
        <v>5586476.7655436583</v>
      </c>
      <c r="AQ307" s="7">
        <v>1855964.3735822777</v>
      </c>
      <c r="AR307" s="53">
        <v>-490002</v>
      </c>
      <c r="AT307" s="37">
        <f t="shared" si="64"/>
        <v>5096474.7655436583</v>
      </c>
      <c r="AV307" s="67">
        <f t="shared" si="65"/>
        <v>413405.27083972655</v>
      </c>
      <c r="AW307" s="34">
        <f t="shared" si="66"/>
        <v>8.8276561197147566E-2</v>
      </c>
      <c r="AX307" s="61">
        <f t="shared" si="67"/>
        <v>175.39468427650681</v>
      </c>
      <c r="AZ307" s="50">
        <v>40591.0455</v>
      </c>
      <c r="BA307" s="51">
        <v>0</v>
      </c>
      <c r="BB307" s="52">
        <f t="shared" si="68"/>
        <v>-40591.0455</v>
      </c>
      <c r="BD307" s="70">
        <f t="shared" si="69"/>
        <v>5055883.7200436583</v>
      </c>
      <c r="BE307" s="51"/>
      <c r="BF307" s="127">
        <v>5</v>
      </c>
      <c r="BG307" s="51"/>
      <c r="BH307" s="106" t="s">
        <v>292</v>
      </c>
      <c r="BI307" s="88">
        <v>2372</v>
      </c>
      <c r="BJ307" s="88">
        <v>5173071.4947039317</v>
      </c>
      <c r="BK307" s="88">
        <v>1734208.8044841089</v>
      </c>
      <c r="BL307" s="88">
        <v>-490002</v>
      </c>
      <c r="BN307" s="97">
        <f t="shared" si="70"/>
        <v>4683069.4947039317</v>
      </c>
      <c r="BP307" s="88">
        <v>-40591.0455</v>
      </c>
      <c r="BR307" s="97">
        <f t="shared" si="71"/>
        <v>4642478.4492039317</v>
      </c>
      <c r="BT307" s="110">
        <v>981</v>
      </c>
      <c r="BU307" s="53"/>
    </row>
    <row r="308" spans="1:73" x14ac:dyDescent="0.2">
      <c r="A308" s="6">
        <v>989</v>
      </c>
      <c r="B308" s="6" t="s">
        <v>293</v>
      </c>
      <c r="C308" s="7">
        <v>5703</v>
      </c>
      <c r="D308" s="7">
        <v>15921370.668830553</v>
      </c>
      <c r="E308" s="7">
        <v>4213563.8008932713</v>
      </c>
      <c r="F308" s="53">
        <v>-266723</v>
      </c>
      <c r="H308" s="37">
        <f t="shared" si="60"/>
        <v>15654647.668830553</v>
      </c>
      <c r="I308" s="134"/>
      <c r="J308" s="61">
        <v>3218022.89049841</v>
      </c>
      <c r="K308" s="136"/>
      <c r="L308" s="61">
        <f t="shared" si="72"/>
        <v>18872670.559328962</v>
      </c>
      <c r="N308" s="67">
        <f t="shared" si="73"/>
        <v>723751.2072366029</v>
      </c>
      <c r="O308" s="34">
        <f t="shared" si="61"/>
        <v>3.9878473929807992E-2</v>
      </c>
      <c r="P308" s="61">
        <f t="shared" si="75"/>
        <v>126.9071027944245</v>
      </c>
      <c r="R308" s="50">
        <v>38884.168000000005</v>
      </c>
      <c r="S308" s="51">
        <v>147383.54</v>
      </c>
      <c r="T308" s="52">
        <f t="shared" si="63"/>
        <v>108499.372</v>
      </c>
      <c r="V308" s="70">
        <f t="shared" si="74"/>
        <v>18981169.931328963</v>
      </c>
      <c r="W308" s="51"/>
      <c r="X308" s="6">
        <v>989</v>
      </c>
      <c r="Y308" s="6" t="s">
        <v>293</v>
      </c>
      <c r="Z308" s="7">
        <v>5703</v>
      </c>
      <c r="AA308" s="7">
        <v>15922893.79410968</v>
      </c>
      <c r="AB308" s="7">
        <v>4216871.1408148119</v>
      </c>
      <c r="AC308" s="53">
        <v>-266723</v>
      </c>
      <c r="AE308" s="37">
        <v>15656170.79410968</v>
      </c>
      <c r="AF308" s="134"/>
      <c r="AG308" s="136">
        <v>3218022.89049841</v>
      </c>
      <c r="AI308" s="67">
        <v>725274.33251573145</v>
      </c>
      <c r="AJ308" s="34">
        <v>3.9962397674774823E-2</v>
      </c>
      <c r="AK308" s="61">
        <v>127.17417719020365</v>
      </c>
      <c r="AM308" s="6">
        <v>989</v>
      </c>
      <c r="AN308" s="6" t="s">
        <v>293</v>
      </c>
      <c r="AO308" s="7">
        <v>5703</v>
      </c>
      <c r="AP308" s="7">
        <v>18957085.547712408</v>
      </c>
      <c r="AQ308" s="7">
        <v>4202670.5278982986</v>
      </c>
      <c r="AR308" s="53">
        <v>-266723</v>
      </c>
      <c r="AT308" s="37">
        <f t="shared" si="64"/>
        <v>18690362.547712408</v>
      </c>
      <c r="AV308" s="67">
        <f t="shared" si="65"/>
        <v>541443.19562004879</v>
      </c>
      <c r="AW308" s="34">
        <f t="shared" si="66"/>
        <v>2.9833357298908635E-2</v>
      </c>
      <c r="AX308" s="61">
        <f t="shared" si="67"/>
        <v>94.940065863589126</v>
      </c>
      <c r="AZ308" s="50">
        <v>35073.303379999998</v>
      </c>
      <c r="BA308" s="51">
        <v>137283.53600000002</v>
      </c>
      <c r="BB308" s="52">
        <f t="shared" si="68"/>
        <v>102210.23262000002</v>
      </c>
      <c r="BD308" s="70">
        <f t="shared" si="69"/>
        <v>18792572.780332409</v>
      </c>
      <c r="BE308" s="51"/>
      <c r="BF308" s="127">
        <v>14</v>
      </c>
      <c r="BG308" s="51"/>
      <c r="BH308" s="106" t="s">
        <v>293</v>
      </c>
      <c r="BI308" s="88">
        <v>5906</v>
      </c>
      <c r="BJ308" s="88">
        <v>18415642.352092359</v>
      </c>
      <c r="BK308" s="88">
        <v>4168875.5978993229</v>
      </c>
      <c r="BL308" s="88">
        <v>-266723</v>
      </c>
      <c r="BN308" s="97">
        <f t="shared" si="70"/>
        <v>18148919.352092359</v>
      </c>
      <c r="BP308" s="88">
        <v>102210.23262000002</v>
      </c>
      <c r="BR308" s="97">
        <f t="shared" si="71"/>
        <v>18251129.58471236</v>
      </c>
      <c r="BT308" s="110">
        <v>989</v>
      </c>
      <c r="BU308" s="53"/>
    </row>
    <row r="309" spans="1:73" x14ac:dyDescent="0.2">
      <c r="A309" s="6">
        <v>992</v>
      </c>
      <c r="B309" s="6" t="s">
        <v>294</v>
      </c>
      <c r="C309" s="7">
        <v>18851</v>
      </c>
      <c r="D309" s="7">
        <v>38703355.786613524</v>
      </c>
      <c r="E309" s="7">
        <v>5321368.2380435392</v>
      </c>
      <c r="F309" s="53">
        <v>-1077026</v>
      </c>
      <c r="H309" s="37">
        <f t="shared" si="60"/>
        <v>37626329.786613524</v>
      </c>
      <c r="I309" s="134"/>
      <c r="J309" s="61">
        <v>8239452.3285076115</v>
      </c>
      <c r="K309" s="136"/>
      <c r="L309" s="61">
        <f t="shared" si="72"/>
        <v>45865782.115121134</v>
      </c>
      <c r="N309" s="67">
        <f t="shared" si="73"/>
        <v>3757391.2623497546</v>
      </c>
      <c r="O309" s="34">
        <f t="shared" si="61"/>
        <v>8.9231414125682751E-2</v>
      </c>
      <c r="P309" s="61">
        <f t="shared" si="75"/>
        <v>199.32052741763061</v>
      </c>
      <c r="R309" s="50">
        <v>248234.23800000004</v>
      </c>
      <c r="S309" s="51">
        <v>147247.20000000001</v>
      </c>
      <c r="T309" s="52">
        <f t="shared" si="63"/>
        <v>-100987.03800000003</v>
      </c>
      <c r="V309" s="70">
        <f t="shared" si="74"/>
        <v>45764795.077121131</v>
      </c>
      <c r="W309" s="51"/>
      <c r="X309" s="6">
        <v>992</v>
      </c>
      <c r="Y309" s="6" t="s">
        <v>294</v>
      </c>
      <c r="Z309" s="7">
        <v>18851</v>
      </c>
      <c r="AA309" s="7">
        <v>38661073.551846907</v>
      </c>
      <c r="AB309" s="7">
        <v>5284974.8062396683</v>
      </c>
      <c r="AC309" s="53">
        <v>-1077026</v>
      </c>
      <c r="AE309" s="37">
        <v>37584047.551846907</v>
      </c>
      <c r="AF309" s="134"/>
      <c r="AG309" s="136">
        <v>8239452.3285076115</v>
      </c>
      <c r="AI309" s="67">
        <v>3715109.0275831372</v>
      </c>
      <c r="AJ309" s="34">
        <v>8.822728563940424E-2</v>
      </c>
      <c r="AK309" s="61">
        <v>197.07755703056267</v>
      </c>
      <c r="AM309" s="6">
        <v>992</v>
      </c>
      <c r="AN309" s="6" t="s">
        <v>294</v>
      </c>
      <c r="AO309" s="7">
        <v>18851</v>
      </c>
      <c r="AP309" s="7">
        <v>46612082.826758184</v>
      </c>
      <c r="AQ309" s="7">
        <v>5445208.7415992497</v>
      </c>
      <c r="AR309" s="53">
        <v>-1077026</v>
      </c>
      <c r="AT309" s="37">
        <f t="shared" si="64"/>
        <v>45535056.826758184</v>
      </c>
      <c r="AV309" s="67">
        <f t="shared" si="65"/>
        <v>3426665.9739868045</v>
      </c>
      <c r="AW309" s="34">
        <f t="shared" si="66"/>
        <v>8.1377271954368141E-2</v>
      </c>
      <c r="AX309" s="61">
        <f t="shared" si="67"/>
        <v>181.77635000725715</v>
      </c>
      <c r="AZ309" s="50">
        <v>203756.48813800002</v>
      </c>
      <c r="BA309" s="51">
        <v>116162.992</v>
      </c>
      <c r="BB309" s="52">
        <f t="shared" si="68"/>
        <v>-87593.496138000017</v>
      </c>
      <c r="BD309" s="70">
        <f t="shared" si="69"/>
        <v>45447463.330620185</v>
      </c>
      <c r="BE309" s="51"/>
      <c r="BF309" s="127">
        <v>13</v>
      </c>
      <c r="BG309" s="51"/>
      <c r="BH309" s="106" t="s">
        <v>294</v>
      </c>
      <c r="BI309" s="88">
        <v>19144</v>
      </c>
      <c r="BJ309" s="88">
        <v>43185416.852771379</v>
      </c>
      <c r="BK309" s="88">
        <v>5206454.9365640478</v>
      </c>
      <c r="BL309" s="88">
        <v>-1077026</v>
      </c>
      <c r="BN309" s="97">
        <f t="shared" si="70"/>
        <v>42108390.852771379</v>
      </c>
      <c r="BP309" s="88">
        <v>-87593.496138000017</v>
      </c>
      <c r="BR309" s="97">
        <f t="shared" si="71"/>
        <v>42020797.35663338</v>
      </c>
      <c r="BT309" s="110">
        <v>992</v>
      </c>
      <c r="BU309" s="53"/>
    </row>
    <row r="310" spans="1:73" x14ac:dyDescent="0.2">
      <c r="R310" s="85"/>
      <c r="S310" s="85"/>
      <c r="AZ310" s="85"/>
      <c r="BA310" s="85"/>
    </row>
  </sheetData>
  <sortState ref="BE15:BG309">
    <sortCondition ref="BE15:BE309"/>
  </sortState>
  <mergeCells count="2">
    <mergeCell ref="AZ10:BB10"/>
    <mergeCell ref="R10:T10"/>
  </mergeCells>
  <pageMargins left="0.25" right="0.25" top="0.75" bottom="0.75" header="0.3" footer="0.3"/>
  <pageSetup paperSize="9" scale="4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000AE223E22E49AE9A6766EBE498ED" ma:contentTypeVersion="10" ma:contentTypeDescription="Create a new document." ma:contentTypeScope="" ma:versionID="d7e8b765804009ffa242c20df8c27fdc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049baba0ac119d1677cc03d6ad4e2ee4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FEADB2-1798-455F-8DF3-E71EEA2139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8ba95-7023-46b8-8863-14b2a5814243"/>
    <ds:schemaRef ds:uri="c40c7b59-5744-49aa-9631-c4247212e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9B3CE1-F27E-4191-B0F2-ED3A344954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792A3D-00C6-4A1E-AAC5-47B70A5F3A92}">
  <ds:schemaRefs>
    <ds:schemaRef ds:uri="http://schemas.microsoft.com/office/2006/metadata/properties"/>
    <ds:schemaRef ds:uri="0778ba95-7023-46b8-8863-14b2a5814243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40c7b59-5744-49aa-9631-c4247212e49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Taul1!Tulostusotsikot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Lehtonen Sanna</dc:creator>
  <cp:lastModifiedBy>Lehtonen Sanna</cp:lastModifiedBy>
  <cp:lastPrinted>2019-09-10T22:30:49Z</cp:lastPrinted>
  <dcterms:created xsi:type="dcterms:W3CDTF">2017-05-10T21:37:52Z</dcterms:created>
  <dcterms:modified xsi:type="dcterms:W3CDTF">2019-09-12T06:29:39Z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0x01010066000AE223E22E49AE9A6766EBE498ED</vt:lpwstr>
  </property>
</Properties>
</file>