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"/>
    </mc:Choice>
  </mc:AlternateContent>
  <xr:revisionPtr revIDLastSave="0" documentId="8_{4CF82CBE-279A-453F-B6ED-CF021F3638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vio120521_VOS2022" sheetId="1" r:id="rId1"/>
    <sheet name="arvio120521_VOS2022 (SWE)" sheetId="2" r:id="rId2"/>
  </sheets>
  <definedNames>
    <definedName name="_xlnm.Print_Titles" localSheetId="0">arvio120521_VOS2022!$1:$11</definedName>
    <definedName name="_xlnm.Print_Titles" localSheetId="1">'arvio120521_VOS2022 (SWE)'!$1:$11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06" i="2" l="1"/>
  <c r="AP306" i="2"/>
  <c r="AJ306" i="2"/>
  <c r="H306" i="2"/>
  <c r="N306" i="2" s="1"/>
  <c r="AQ305" i="2"/>
  <c r="AP305" i="2"/>
  <c r="AJ305" i="2"/>
  <c r="H305" i="2"/>
  <c r="N305" i="2" s="1"/>
  <c r="AJ304" i="2"/>
  <c r="AP304" i="2" s="1"/>
  <c r="AQ304" i="2" s="1"/>
  <c r="N304" i="2"/>
  <c r="O304" i="2" s="1"/>
  <c r="H304" i="2"/>
  <c r="AJ303" i="2"/>
  <c r="AP303" i="2" s="1"/>
  <c r="AQ303" i="2" s="1"/>
  <c r="R303" i="2"/>
  <c r="O303" i="2"/>
  <c r="N303" i="2"/>
  <c r="H303" i="2"/>
  <c r="AP302" i="2"/>
  <c r="AQ302" i="2" s="1"/>
  <c r="AJ302" i="2"/>
  <c r="N302" i="2"/>
  <c r="R302" i="2" s="1"/>
  <c r="H302" i="2"/>
  <c r="AQ301" i="2"/>
  <c r="AP301" i="2"/>
  <c r="AJ301" i="2"/>
  <c r="H301" i="2"/>
  <c r="N301" i="2" s="1"/>
  <c r="AJ300" i="2"/>
  <c r="AP300" i="2" s="1"/>
  <c r="AQ300" i="2" s="1"/>
  <c r="N300" i="2"/>
  <c r="H300" i="2"/>
  <c r="AJ299" i="2"/>
  <c r="AP299" i="2" s="1"/>
  <c r="AQ299" i="2" s="1"/>
  <c r="R299" i="2"/>
  <c r="O299" i="2"/>
  <c r="N299" i="2"/>
  <c r="H299" i="2"/>
  <c r="AP298" i="2"/>
  <c r="AQ298" i="2" s="1"/>
  <c r="AJ298" i="2"/>
  <c r="N298" i="2"/>
  <c r="R298" i="2" s="1"/>
  <c r="H298" i="2"/>
  <c r="AQ297" i="2"/>
  <c r="AP297" i="2"/>
  <c r="AJ297" i="2"/>
  <c r="H297" i="2"/>
  <c r="N297" i="2" s="1"/>
  <c r="AJ296" i="2"/>
  <c r="AP296" i="2" s="1"/>
  <c r="AQ296" i="2" s="1"/>
  <c r="N296" i="2"/>
  <c r="H296" i="2"/>
  <c r="AJ295" i="2"/>
  <c r="AP295" i="2" s="1"/>
  <c r="AQ295" i="2" s="1"/>
  <c r="R295" i="2"/>
  <c r="O295" i="2"/>
  <c r="N295" i="2"/>
  <c r="H295" i="2"/>
  <c r="AP294" i="2"/>
  <c r="AQ294" i="2" s="1"/>
  <c r="AJ294" i="2"/>
  <c r="N294" i="2"/>
  <c r="R294" i="2" s="1"/>
  <c r="H294" i="2"/>
  <c r="AQ293" i="2"/>
  <c r="AP293" i="2"/>
  <c r="AJ293" i="2"/>
  <c r="H293" i="2"/>
  <c r="N293" i="2" s="1"/>
  <c r="AJ292" i="2"/>
  <c r="AP292" i="2" s="1"/>
  <c r="AQ292" i="2" s="1"/>
  <c r="N292" i="2"/>
  <c r="H292" i="2"/>
  <c r="AJ291" i="2"/>
  <c r="AP291" i="2" s="1"/>
  <c r="AQ291" i="2" s="1"/>
  <c r="O291" i="2"/>
  <c r="N291" i="2"/>
  <c r="R291" i="2" s="1"/>
  <c r="H291" i="2"/>
  <c r="AP290" i="2"/>
  <c r="AQ290" i="2" s="1"/>
  <c r="AJ290" i="2"/>
  <c r="N290" i="2"/>
  <c r="R290" i="2" s="1"/>
  <c r="H290" i="2"/>
  <c r="AP289" i="2"/>
  <c r="AQ289" i="2" s="1"/>
  <c r="AJ289" i="2"/>
  <c r="H289" i="2"/>
  <c r="N289" i="2" s="1"/>
  <c r="AJ288" i="2"/>
  <c r="AP288" i="2" s="1"/>
  <c r="AQ288" i="2" s="1"/>
  <c r="N288" i="2"/>
  <c r="H288" i="2"/>
  <c r="AJ287" i="2"/>
  <c r="AP287" i="2" s="1"/>
  <c r="AQ287" i="2" s="1"/>
  <c r="R287" i="2"/>
  <c r="O287" i="2"/>
  <c r="N287" i="2"/>
  <c r="H287" i="2"/>
  <c r="AP286" i="2"/>
  <c r="AQ286" i="2" s="1"/>
  <c r="AJ286" i="2"/>
  <c r="H286" i="2"/>
  <c r="N286" i="2" s="1"/>
  <c r="AP285" i="2"/>
  <c r="AQ285" i="2" s="1"/>
  <c r="AJ285" i="2"/>
  <c r="H285" i="2"/>
  <c r="N285" i="2" s="1"/>
  <c r="AP284" i="2"/>
  <c r="AQ284" i="2" s="1"/>
  <c r="AJ284" i="2"/>
  <c r="N284" i="2"/>
  <c r="H284" i="2"/>
  <c r="AJ283" i="2"/>
  <c r="AP283" i="2" s="1"/>
  <c r="AQ283" i="2" s="1"/>
  <c r="T283" i="2"/>
  <c r="R283" i="2"/>
  <c r="S283" i="2" s="1"/>
  <c r="O283" i="2"/>
  <c r="N283" i="2"/>
  <c r="H283" i="2"/>
  <c r="AP282" i="2"/>
  <c r="AQ282" i="2" s="1"/>
  <c r="AJ282" i="2"/>
  <c r="H282" i="2"/>
  <c r="N282" i="2" s="1"/>
  <c r="AP281" i="2"/>
  <c r="AQ281" i="2" s="1"/>
  <c r="AJ281" i="2"/>
  <c r="H281" i="2"/>
  <c r="N281" i="2" s="1"/>
  <c r="AJ280" i="2"/>
  <c r="AP280" i="2" s="1"/>
  <c r="AQ280" i="2" s="1"/>
  <c r="N280" i="2"/>
  <c r="H280" i="2"/>
  <c r="AJ279" i="2"/>
  <c r="AP279" i="2" s="1"/>
  <c r="AQ279" i="2" s="1"/>
  <c r="N279" i="2"/>
  <c r="O279" i="2" s="1"/>
  <c r="H279" i="2"/>
  <c r="AP278" i="2"/>
  <c r="AQ278" i="2" s="1"/>
  <c r="AJ278" i="2"/>
  <c r="H278" i="2"/>
  <c r="N278" i="2" s="1"/>
  <c r="AQ277" i="2"/>
  <c r="AP277" i="2"/>
  <c r="AJ277" i="2"/>
  <c r="H277" i="2"/>
  <c r="N277" i="2" s="1"/>
  <c r="AJ276" i="2"/>
  <c r="AP276" i="2" s="1"/>
  <c r="AQ276" i="2" s="1"/>
  <c r="N276" i="2"/>
  <c r="H276" i="2"/>
  <c r="AJ275" i="2"/>
  <c r="AP275" i="2" s="1"/>
  <c r="AQ275" i="2" s="1"/>
  <c r="T275" i="2"/>
  <c r="O275" i="2"/>
  <c r="N275" i="2"/>
  <c r="R275" i="2" s="1"/>
  <c r="S275" i="2" s="1"/>
  <c r="H275" i="2"/>
  <c r="AP274" i="2"/>
  <c r="AQ274" i="2" s="1"/>
  <c r="AJ274" i="2"/>
  <c r="H274" i="2"/>
  <c r="N274" i="2" s="1"/>
  <c r="AQ273" i="2"/>
  <c r="AP273" i="2"/>
  <c r="AJ273" i="2"/>
  <c r="H273" i="2"/>
  <c r="N273" i="2" s="1"/>
  <c r="AP272" i="2"/>
  <c r="AQ272" i="2" s="1"/>
  <c r="AJ272" i="2"/>
  <c r="N272" i="2"/>
  <c r="H272" i="2"/>
  <c r="AJ271" i="2"/>
  <c r="AP271" i="2" s="1"/>
  <c r="N271" i="2"/>
  <c r="O271" i="2" s="1"/>
  <c r="H271" i="2"/>
  <c r="AP270" i="2"/>
  <c r="AQ270" i="2" s="1"/>
  <c r="AJ270" i="2"/>
  <c r="H270" i="2"/>
  <c r="N270" i="2" s="1"/>
  <c r="AQ269" i="2"/>
  <c r="AP269" i="2"/>
  <c r="AJ269" i="2"/>
  <c r="H269" i="2"/>
  <c r="N269" i="2" s="1"/>
  <c r="AJ268" i="2"/>
  <c r="AP268" i="2" s="1"/>
  <c r="AQ268" i="2" s="1"/>
  <c r="N268" i="2"/>
  <c r="H268" i="2"/>
  <c r="AJ267" i="2"/>
  <c r="AP267" i="2" s="1"/>
  <c r="AQ267" i="2" s="1"/>
  <c r="N267" i="2"/>
  <c r="R267" i="2" s="1"/>
  <c r="H267" i="2"/>
  <c r="AP266" i="2"/>
  <c r="AQ266" i="2" s="1"/>
  <c r="AJ266" i="2"/>
  <c r="R266" i="2"/>
  <c r="O266" i="2"/>
  <c r="N266" i="2"/>
  <c r="H266" i="2"/>
  <c r="AP265" i="2"/>
  <c r="AQ265" i="2" s="1"/>
  <c r="AJ265" i="2"/>
  <c r="H265" i="2"/>
  <c r="N265" i="2" s="1"/>
  <c r="AJ264" i="2"/>
  <c r="AP264" i="2" s="1"/>
  <c r="AQ264" i="2" s="1"/>
  <c r="N264" i="2"/>
  <c r="H264" i="2"/>
  <c r="AJ263" i="2"/>
  <c r="AP263" i="2" s="1"/>
  <c r="AQ263" i="2" s="1"/>
  <c r="O263" i="2"/>
  <c r="N263" i="2"/>
  <c r="R263" i="2" s="1"/>
  <c r="H263" i="2"/>
  <c r="AP262" i="2"/>
  <c r="AQ262" i="2" s="1"/>
  <c r="AJ262" i="2"/>
  <c r="R262" i="2"/>
  <c r="O262" i="2"/>
  <c r="N262" i="2"/>
  <c r="H262" i="2"/>
  <c r="AQ261" i="2"/>
  <c r="AP261" i="2"/>
  <c r="AJ261" i="2"/>
  <c r="H261" i="2"/>
  <c r="N261" i="2" s="1"/>
  <c r="AJ260" i="2"/>
  <c r="AP260" i="2" s="1"/>
  <c r="AQ260" i="2" s="1"/>
  <c r="N260" i="2"/>
  <c r="H260" i="2"/>
  <c r="AJ259" i="2"/>
  <c r="AP259" i="2" s="1"/>
  <c r="AQ259" i="2" s="1"/>
  <c r="N259" i="2"/>
  <c r="O259" i="2" s="1"/>
  <c r="H259" i="2"/>
  <c r="AP258" i="2"/>
  <c r="AQ258" i="2" s="1"/>
  <c r="AJ258" i="2"/>
  <c r="R258" i="2"/>
  <c r="H258" i="2"/>
  <c r="N258" i="2" s="1"/>
  <c r="O258" i="2" s="1"/>
  <c r="AP257" i="2"/>
  <c r="AQ257" i="2" s="1"/>
  <c r="AJ257" i="2"/>
  <c r="H257" i="2"/>
  <c r="N257" i="2" s="1"/>
  <c r="AJ256" i="2"/>
  <c r="AP256" i="2" s="1"/>
  <c r="AQ256" i="2" s="1"/>
  <c r="N256" i="2"/>
  <c r="H256" i="2"/>
  <c r="AJ255" i="2"/>
  <c r="AP255" i="2" s="1"/>
  <c r="AQ255" i="2" s="1"/>
  <c r="N255" i="2"/>
  <c r="R255" i="2" s="1"/>
  <c r="H255" i="2"/>
  <c r="AP254" i="2"/>
  <c r="AQ254" i="2" s="1"/>
  <c r="AJ254" i="2"/>
  <c r="N254" i="2"/>
  <c r="O254" i="2" s="1"/>
  <c r="H254" i="2"/>
  <c r="AP253" i="2"/>
  <c r="AQ253" i="2" s="1"/>
  <c r="AJ253" i="2"/>
  <c r="H253" i="2"/>
  <c r="N253" i="2" s="1"/>
  <c r="AJ252" i="2"/>
  <c r="AP252" i="2" s="1"/>
  <c r="AQ252" i="2" s="1"/>
  <c r="N252" i="2"/>
  <c r="H252" i="2"/>
  <c r="AJ251" i="2"/>
  <c r="AP251" i="2" s="1"/>
  <c r="AQ251" i="2" s="1"/>
  <c r="N251" i="2"/>
  <c r="H251" i="2"/>
  <c r="AP250" i="2"/>
  <c r="AQ250" i="2" s="1"/>
  <c r="AJ250" i="2"/>
  <c r="H250" i="2"/>
  <c r="N250" i="2" s="1"/>
  <c r="AQ249" i="2"/>
  <c r="AP249" i="2"/>
  <c r="AJ249" i="2"/>
  <c r="H249" i="2"/>
  <c r="N249" i="2" s="1"/>
  <c r="AP248" i="2"/>
  <c r="AQ248" i="2" s="1"/>
  <c r="AJ248" i="2"/>
  <c r="N248" i="2"/>
  <c r="H248" i="2"/>
  <c r="AJ247" i="2"/>
  <c r="AP247" i="2" s="1"/>
  <c r="AQ247" i="2" s="1"/>
  <c r="N247" i="2"/>
  <c r="R247" i="2" s="1"/>
  <c r="H247" i="2"/>
  <c r="AP246" i="2"/>
  <c r="AQ246" i="2" s="1"/>
  <c r="AJ246" i="2"/>
  <c r="H246" i="2"/>
  <c r="N246" i="2" s="1"/>
  <c r="AP245" i="2"/>
  <c r="AQ245" i="2" s="1"/>
  <c r="AJ245" i="2"/>
  <c r="H245" i="2"/>
  <c r="N245" i="2" s="1"/>
  <c r="AQ244" i="2"/>
  <c r="AP244" i="2"/>
  <c r="AJ244" i="2"/>
  <c r="N244" i="2"/>
  <c r="H244" i="2"/>
  <c r="AJ243" i="2"/>
  <c r="AP243" i="2" s="1"/>
  <c r="AQ243" i="2" s="1"/>
  <c r="N243" i="2"/>
  <c r="H243" i="2"/>
  <c r="AP242" i="2"/>
  <c r="AQ242" i="2" s="1"/>
  <c r="AJ242" i="2"/>
  <c r="N242" i="2"/>
  <c r="R242" i="2" s="1"/>
  <c r="H242" i="2"/>
  <c r="AP241" i="2"/>
  <c r="AQ241" i="2" s="1"/>
  <c r="AJ241" i="2"/>
  <c r="H241" i="2"/>
  <c r="N241" i="2" s="1"/>
  <c r="AJ240" i="2"/>
  <c r="AP240" i="2" s="1"/>
  <c r="AQ240" i="2" s="1"/>
  <c r="N240" i="2"/>
  <c r="H240" i="2"/>
  <c r="AJ239" i="2"/>
  <c r="AP239" i="2" s="1"/>
  <c r="AQ239" i="2" s="1"/>
  <c r="S239" i="2"/>
  <c r="R239" i="2"/>
  <c r="T239" i="2" s="1"/>
  <c r="O239" i="2"/>
  <c r="N239" i="2"/>
  <c r="H239" i="2"/>
  <c r="AP238" i="2"/>
  <c r="AQ238" i="2" s="1"/>
  <c r="AJ238" i="2"/>
  <c r="H238" i="2"/>
  <c r="N238" i="2" s="1"/>
  <c r="AP237" i="2"/>
  <c r="AQ237" i="2" s="1"/>
  <c r="AJ237" i="2"/>
  <c r="H237" i="2"/>
  <c r="N237" i="2" s="1"/>
  <c r="AP236" i="2"/>
  <c r="AQ236" i="2" s="1"/>
  <c r="AJ236" i="2"/>
  <c r="N236" i="2"/>
  <c r="H236" i="2"/>
  <c r="AJ235" i="2"/>
  <c r="AP235" i="2" s="1"/>
  <c r="AQ235" i="2" s="1"/>
  <c r="N235" i="2"/>
  <c r="O235" i="2" s="1"/>
  <c r="H235" i="2"/>
  <c r="AP234" i="2"/>
  <c r="AQ234" i="2" s="1"/>
  <c r="AJ234" i="2"/>
  <c r="H234" i="2"/>
  <c r="N234" i="2" s="1"/>
  <c r="AQ233" i="2"/>
  <c r="AP233" i="2"/>
  <c r="AJ233" i="2"/>
  <c r="H233" i="2"/>
  <c r="N233" i="2" s="1"/>
  <c r="AJ232" i="2"/>
  <c r="AP232" i="2" s="1"/>
  <c r="AQ232" i="2" s="1"/>
  <c r="H232" i="2"/>
  <c r="N232" i="2" s="1"/>
  <c r="AQ231" i="2"/>
  <c r="AJ231" i="2"/>
  <c r="AP231" i="2" s="1"/>
  <c r="O231" i="2"/>
  <c r="N231" i="2"/>
  <c r="R231" i="2" s="1"/>
  <c r="H231" i="2"/>
  <c r="AJ230" i="2"/>
  <c r="AP230" i="2" s="1"/>
  <c r="AQ230" i="2" s="1"/>
  <c r="H230" i="2"/>
  <c r="N230" i="2" s="1"/>
  <c r="O230" i="2" s="1"/>
  <c r="AP229" i="2"/>
  <c r="AQ229" i="2" s="1"/>
  <c r="AJ229" i="2"/>
  <c r="H229" i="2"/>
  <c r="N229" i="2" s="1"/>
  <c r="AP228" i="2"/>
  <c r="AQ228" i="2" s="1"/>
  <c r="AJ228" i="2"/>
  <c r="H228" i="2"/>
  <c r="N228" i="2" s="1"/>
  <c r="AQ227" i="2"/>
  <c r="AJ227" i="2"/>
  <c r="AP227" i="2" s="1"/>
  <c r="N227" i="2"/>
  <c r="R227" i="2" s="1"/>
  <c r="H227" i="2"/>
  <c r="AJ226" i="2"/>
  <c r="AP226" i="2" s="1"/>
  <c r="AQ226" i="2" s="1"/>
  <c r="H226" i="2"/>
  <c r="N226" i="2" s="1"/>
  <c r="AP225" i="2"/>
  <c r="AQ225" i="2" s="1"/>
  <c r="AJ225" i="2"/>
  <c r="H225" i="2"/>
  <c r="N225" i="2" s="1"/>
  <c r="O225" i="2" s="1"/>
  <c r="AJ224" i="2"/>
  <c r="AP224" i="2" s="1"/>
  <c r="AQ224" i="2" s="1"/>
  <c r="H224" i="2"/>
  <c r="N224" i="2" s="1"/>
  <c r="AJ223" i="2"/>
  <c r="AP223" i="2" s="1"/>
  <c r="AQ223" i="2" s="1"/>
  <c r="H223" i="2"/>
  <c r="N223" i="2" s="1"/>
  <c r="AJ222" i="2"/>
  <c r="AP222" i="2" s="1"/>
  <c r="AQ222" i="2" s="1"/>
  <c r="N222" i="2"/>
  <c r="R222" i="2" s="1"/>
  <c r="H222" i="2"/>
  <c r="AP221" i="2"/>
  <c r="AQ221" i="2" s="1"/>
  <c r="AJ221" i="2"/>
  <c r="H221" i="2"/>
  <c r="N221" i="2" s="1"/>
  <c r="O221" i="2" s="1"/>
  <c r="AP220" i="2"/>
  <c r="AQ220" i="2" s="1"/>
  <c r="AJ220" i="2"/>
  <c r="N220" i="2"/>
  <c r="O220" i="2" s="1"/>
  <c r="H220" i="2"/>
  <c r="AJ219" i="2"/>
  <c r="AP219" i="2" s="1"/>
  <c r="AQ219" i="2" s="1"/>
  <c r="H219" i="2"/>
  <c r="N219" i="2" s="1"/>
  <c r="AP218" i="2"/>
  <c r="AQ218" i="2" s="1"/>
  <c r="AJ218" i="2"/>
  <c r="N218" i="2"/>
  <c r="R218" i="2" s="1"/>
  <c r="H218" i="2"/>
  <c r="AJ217" i="2"/>
  <c r="AP217" i="2" s="1"/>
  <c r="AQ217" i="2" s="1"/>
  <c r="R217" i="2"/>
  <c r="T217" i="2" s="1"/>
  <c r="O217" i="2"/>
  <c r="H217" i="2"/>
  <c r="N217" i="2" s="1"/>
  <c r="AJ216" i="2"/>
  <c r="AP216" i="2" s="1"/>
  <c r="AQ216" i="2" s="1"/>
  <c r="H216" i="2"/>
  <c r="N216" i="2" s="1"/>
  <c r="AJ215" i="2"/>
  <c r="AP215" i="2" s="1"/>
  <c r="AQ215" i="2" s="1"/>
  <c r="H215" i="2"/>
  <c r="N215" i="2" s="1"/>
  <c r="AJ214" i="2"/>
  <c r="AP214" i="2" s="1"/>
  <c r="AQ214" i="2" s="1"/>
  <c r="R214" i="2"/>
  <c r="N214" i="2"/>
  <c r="O214" i="2" s="1"/>
  <c r="H214" i="2"/>
  <c r="AP213" i="2"/>
  <c r="AQ213" i="2" s="1"/>
  <c r="AJ213" i="2"/>
  <c r="R213" i="2"/>
  <c r="T213" i="2" s="1"/>
  <c r="H213" i="2"/>
  <c r="N213" i="2" s="1"/>
  <c r="O213" i="2" s="1"/>
  <c r="AJ212" i="2"/>
  <c r="AP212" i="2" s="1"/>
  <c r="AQ212" i="2" s="1"/>
  <c r="N212" i="2"/>
  <c r="O212" i="2" s="1"/>
  <c r="H212" i="2"/>
  <c r="AJ211" i="2"/>
  <c r="AP211" i="2" s="1"/>
  <c r="AQ211" i="2" s="1"/>
  <c r="H211" i="2"/>
  <c r="N211" i="2" s="1"/>
  <c r="AP210" i="2"/>
  <c r="AQ210" i="2" s="1"/>
  <c r="AJ210" i="2"/>
  <c r="N210" i="2"/>
  <c r="R210" i="2" s="1"/>
  <c r="H210" i="2"/>
  <c r="AJ209" i="2"/>
  <c r="AP209" i="2" s="1"/>
  <c r="O209" i="2"/>
  <c r="H209" i="2"/>
  <c r="N209" i="2" s="1"/>
  <c r="AJ208" i="2"/>
  <c r="AP208" i="2" s="1"/>
  <c r="AQ208" i="2" s="1"/>
  <c r="H208" i="2"/>
  <c r="N208" i="2" s="1"/>
  <c r="AQ207" i="2"/>
  <c r="AJ207" i="2"/>
  <c r="AP207" i="2" s="1"/>
  <c r="H207" i="2"/>
  <c r="N207" i="2" s="1"/>
  <c r="AJ206" i="2"/>
  <c r="AP206" i="2" s="1"/>
  <c r="AQ206" i="2" s="1"/>
  <c r="R206" i="2"/>
  <c r="O206" i="2"/>
  <c r="N206" i="2"/>
  <c r="H206" i="2"/>
  <c r="AP205" i="2"/>
  <c r="AQ205" i="2" s="1"/>
  <c r="AJ205" i="2"/>
  <c r="R205" i="2"/>
  <c r="T205" i="2" s="1"/>
  <c r="H205" i="2"/>
  <c r="N205" i="2" s="1"/>
  <c r="O205" i="2" s="1"/>
  <c r="AP204" i="2"/>
  <c r="AQ204" i="2" s="1"/>
  <c r="AJ204" i="2"/>
  <c r="N204" i="2"/>
  <c r="O204" i="2" s="1"/>
  <c r="H204" i="2"/>
  <c r="AJ203" i="2"/>
  <c r="AP203" i="2" s="1"/>
  <c r="AQ203" i="2" s="1"/>
  <c r="O203" i="2"/>
  <c r="H203" i="2"/>
  <c r="N203" i="2" s="1"/>
  <c r="R203" i="2" s="1"/>
  <c r="AP202" i="2"/>
  <c r="AQ202" i="2" s="1"/>
  <c r="AJ202" i="2"/>
  <c r="N202" i="2"/>
  <c r="R202" i="2" s="1"/>
  <c r="H202" i="2"/>
  <c r="AJ201" i="2"/>
  <c r="AP201" i="2" s="1"/>
  <c r="AQ201" i="2" s="1"/>
  <c r="R201" i="2"/>
  <c r="T201" i="2" s="1"/>
  <c r="O201" i="2"/>
  <c r="H201" i="2"/>
  <c r="N201" i="2" s="1"/>
  <c r="AQ200" i="2"/>
  <c r="AP200" i="2"/>
  <c r="AJ200" i="2"/>
  <c r="H200" i="2"/>
  <c r="N200" i="2" s="1"/>
  <c r="AJ199" i="2"/>
  <c r="AP199" i="2" s="1"/>
  <c r="AQ199" i="2" s="1"/>
  <c r="H199" i="2"/>
  <c r="N199" i="2" s="1"/>
  <c r="AJ198" i="2"/>
  <c r="AP198" i="2" s="1"/>
  <c r="AQ198" i="2" s="1"/>
  <c r="N198" i="2"/>
  <c r="H198" i="2"/>
  <c r="AP197" i="2"/>
  <c r="AQ197" i="2" s="1"/>
  <c r="AJ197" i="2"/>
  <c r="R197" i="2"/>
  <c r="T197" i="2" s="1"/>
  <c r="H197" i="2"/>
  <c r="N197" i="2" s="1"/>
  <c r="O197" i="2" s="1"/>
  <c r="AJ196" i="2"/>
  <c r="AP196" i="2" s="1"/>
  <c r="AQ196" i="2" s="1"/>
  <c r="N196" i="2"/>
  <c r="O196" i="2" s="1"/>
  <c r="H196" i="2"/>
  <c r="AJ195" i="2"/>
  <c r="AP195" i="2" s="1"/>
  <c r="AQ195" i="2" s="1"/>
  <c r="N195" i="2"/>
  <c r="R195" i="2" s="1"/>
  <c r="H195" i="2"/>
  <c r="AP194" i="2"/>
  <c r="AQ194" i="2" s="1"/>
  <c r="AJ194" i="2"/>
  <c r="N194" i="2"/>
  <c r="H194" i="2"/>
  <c r="AJ193" i="2"/>
  <c r="AP193" i="2" s="1"/>
  <c r="AQ193" i="2" s="1"/>
  <c r="H193" i="2"/>
  <c r="N193" i="2" s="1"/>
  <c r="O193" i="2" s="1"/>
  <c r="AJ192" i="2"/>
  <c r="AP192" i="2" s="1"/>
  <c r="AQ192" i="2" s="1"/>
  <c r="H192" i="2"/>
  <c r="N192" i="2" s="1"/>
  <c r="AJ191" i="2"/>
  <c r="AP191" i="2" s="1"/>
  <c r="AQ191" i="2" s="1"/>
  <c r="R191" i="2"/>
  <c r="N191" i="2"/>
  <c r="O191" i="2" s="1"/>
  <c r="H191" i="2"/>
  <c r="AP190" i="2"/>
  <c r="AQ190" i="2" s="1"/>
  <c r="AJ190" i="2"/>
  <c r="H190" i="2"/>
  <c r="N190" i="2" s="1"/>
  <c r="AP189" i="2"/>
  <c r="AQ189" i="2" s="1"/>
  <c r="AJ189" i="2"/>
  <c r="H189" i="2"/>
  <c r="N189" i="2" s="1"/>
  <c r="O189" i="2" s="1"/>
  <c r="AJ188" i="2"/>
  <c r="AP188" i="2" s="1"/>
  <c r="AQ188" i="2" s="1"/>
  <c r="H188" i="2"/>
  <c r="N188" i="2" s="1"/>
  <c r="AJ187" i="2"/>
  <c r="AP187" i="2" s="1"/>
  <c r="AQ187" i="2" s="1"/>
  <c r="R187" i="2"/>
  <c r="N187" i="2"/>
  <c r="O187" i="2" s="1"/>
  <c r="H187" i="2"/>
  <c r="AQ186" i="2"/>
  <c r="AP186" i="2"/>
  <c r="AJ186" i="2"/>
  <c r="H186" i="2"/>
  <c r="N186" i="2" s="1"/>
  <c r="AP185" i="2"/>
  <c r="AQ185" i="2" s="1"/>
  <c r="AJ185" i="2"/>
  <c r="H185" i="2"/>
  <c r="N185" i="2" s="1"/>
  <c r="O185" i="2" s="1"/>
  <c r="AJ184" i="2"/>
  <c r="AP184" i="2" s="1"/>
  <c r="AQ184" i="2" s="1"/>
  <c r="H184" i="2"/>
  <c r="N184" i="2" s="1"/>
  <c r="AJ183" i="2"/>
  <c r="AP183" i="2" s="1"/>
  <c r="AQ183" i="2" s="1"/>
  <c r="R183" i="2"/>
  <c r="N183" i="2"/>
  <c r="O183" i="2" s="1"/>
  <c r="H183" i="2"/>
  <c r="AP182" i="2"/>
  <c r="AQ182" i="2" s="1"/>
  <c r="AJ182" i="2"/>
  <c r="H182" i="2"/>
  <c r="N182" i="2" s="1"/>
  <c r="AP181" i="2"/>
  <c r="AQ181" i="2" s="1"/>
  <c r="AJ181" i="2"/>
  <c r="H181" i="2"/>
  <c r="N181" i="2" s="1"/>
  <c r="O181" i="2" s="1"/>
  <c r="AJ180" i="2"/>
  <c r="AP180" i="2" s="1"/>
  <c r="AQ180" i="2" s="1"/>
  <c r="H180" i="2"/>
  <c r="N180" i="2" s="1"/>
  <c r="AJ179" i="2"/>
  <c r="AP179" i="2" s="1"/>
  <c r="AQ179" i="2" s="1"/>
  <c r="R179" i="2"/>
  <c r="N179" i="2"/>
  <c r="O179" i="2" s="1"/>
  <c r="H179" i="2"/>
  <c r="AP178" i="2"/>
  <c r="AQ178" i="2" s="1"/>
  <c r="AJ178" i="2"/>
  <c r="H178" i="2"/>
  <c r="N178" i="2" s="1"/>
  <c r="AP177" i="2"/>
  <c r="AQ177" i="2" s="1"/>
  <c r="AJ177" i="2"/>
  <c r="H177" i="2"/>
  <c r="N177" i="2" s="1"/>
  <c r="O177" i="2" s="1"/>
  <c r="AJ176" i="2"/>
  <c r="AP176" i="2" s="1"/>
  <c r="AQ176" i="2" s="1"/>
  <c r="N176" i="2"/>
  <c r="R176" i="2" s="1"/>
  <c r="H176" i="2"/>
  <c r="AJ175" i="2"/>
  <c r="AP175" i="2" s="1"/>
  <c r="AQ175" i="2" s="1"/>
  <c r="R175" i="2"/>
  <c r="N175" i="2"/>
  <c r="O175" i="2" s="1"/>
  <c r="H175" i="2"/>
  <c r="AP174" i="2"/>
  <c r="AQ174" i="2" s="1"/>
  <c r="AJ174" i="2"/>
  <c r="H174" i="2"/>
  <c r="N174" i="2" s="1"/>
  <c r="AP173" i="2"/>
  <c r="AQ173" i="2" s="1"/>
  <c r="AJ173" i="2"/>
  <c r="H173" i="2"/>
  <c r="N173" i="2" s="1"/>
  <c r="O173" i="2" s="1"/>
  <c r="AJ172" i="2"/>
  <c r="AP172" i="2" s="1"/>
  <c r="AQ172" i="2" s="1"/>
  <c r="H172" i="2"/>
  <c r="N172" i="2" s="1"/>
  <c r="AJ171" i="2"/>
  <c r="AP171" i="2" s="1"/>
  <c r="AQ171" i="2" s="1"/>
  <c r="R171" i="2"/>
  <c r="N171" i="2"/>
  <c r="O171" i="2" s="1"/>
  <c r="H171" i="2"/>
  <c r="AP170" i="2"/>
  <c r="AQ170" i="2" s="1"/>
  <c r="AJ170" i="2"/>
  <c r="H170" i="2"/>
  <c r="N170" i="2" s="1"/>
  <c r="AP169" i="2"/>
  <c r="AQ169" i="2" s="1"/>
  <c r="AJ169" i="2"/>
  <c r="H169" i="2"/>
  <c r="N169" i="2" s="1"/>
  <c r="O169" i="2" s="1"/>
  <c r="AJ168" i="2"/>
  <c r="AP168" i="2" s="1"/>
  <c r="AQ168" i="2" s="1"/>
  <c r="O168" i="2"/>
  <c r="N168" i="2"/>
  <c r="R168" i="2" s="1"/>
  <c r="H168" i="2"/>
  <c r="AJ167" i="2"/>
  <c r="AP167" i="2" s="1"/>
  <c r="AQ167" i="2" s="1"/>
  <c r="R167" i="2"/>
  <c r="N167" i="2"/>
  <c r="O167" i="2" s="1"/>
  <c r="H167" i="2"/>
  <c r="AP166" i="2"/>
  <c r="AQ166" i="2" s="1"/>
  <c r="AJ166" i="2"/>
  <c r="H166" i="2"/>
  <c r="N166" i="2" s="1"/>
  <c r="AP165" i="2"/>
  <c r="AQ165" i="2" s="1"/>
  <c r="AJ165" i="2"/>
  <c r="H165" i="2"/>
  <c r="N165" i="2" s="1"/>
  <c r="O165" i="2" s="1"/>
  <c r="AJ164" i="2"/>
  <c r="AP164" i="2" s="1"/>
  <c r="AQ164" i="2" s="1"/>
  <c r="H164" i="2"/>
  <c r="N164" i="2" s="1"/>
  <c r="AJ163" i="2"/>
  <c r="AP163" i="2" s="1"/>
  <c r="AQ163" i="2" s="1"/>
  <c r="R163" i="2"/>
  <c r="N163" i="2"/>
  <c r="O163" i="2" s="1"/>
  <c r="H163" i="2"/>
  <c r="AQ162" i="2"/>
  <c r="AP162" i="2"/>
  <c r="R162" i="2" s="1"/>
  <c r="AJ162" i="2"/>
  <c r="H162" i="2"/>
  <c r="N162" i="2" s="1"/>
  <c r="O162" i="2" s="1"/>
  <c r="AP161" i="2"/>
  <c r="AQ161" i="2" s="1"/>
  <c r="AJ161" i="2"/>
  <c r="H161" i="2"/>
  <c r="N161" i="2" s="1"/>
  <c r="O161" i="2" s="1"/>
  <c r="AJ160" i="2"/>
  <c r="AP160" i="2" s="1"/>
  <c r="AQ160" i="2" s="1"/>
  <c r="N160" i="2"/>
  <c r="R160" i="2" s="1"/>
  <c r="H160" i="2"/>
  <c r="AJ159" i="2"/>
  <c r="AP159" i="2" s="1"/>
  <c r="AQ159" i="2" s="1"/>
  <c r="N159" i="2"/>
  <c r="O159" i="2" s="1"/>
  <c r="H159" i="2"/>
  <c r="AJ158" i="2"/>
  <c r="AP158" i="2" s="1"/>
  <c r="AQ158" i="2" s="1"/>
  <c r="H158" i="2"/>
  <c r="N158" i="2" s="1"/>
  <c r="AP157" i="2"/>
  <c r="AQ157" i="2" s="1"/>
  <c r="AJ157" i="2"/>
  <c r="T157" i="2"/>
  <c r="S157" i="2"/>
  <c r="R157" i="2"/>
  <c r="H157" i="2"/>
  <c r="N157" i="2" s="1"/>
  <c r="O157" i="2" s="1"/>
  <c r="AJ156" i="2"/>
  <c r="AP156" i="2" s="1"/>
  <c r="AQ156" i="2" s="1"/>
  <c r="H156" i="2"/>
  <c r="N156" i="2" s="1"/>
  <c r="AJ155" i="2"/>
  <c r="AP155" i="2" s="1"/>
  <c r="AQ155" i="2" s="1"/>
  <c r="R155" i="2"/>
  <c r="N155" i="2"/>
  <c r="O155" i="2" s="1"/>
  <c r="H155" i="2"/>
  <c r="AP154" i="2"/>
  <c r="AQ154" i="2" s="1"/>
  <c r="AJ154" i="2"/>
  <c r="H154" i="2"/>
  <c r="N154" i="2" s="1"/>
  <c r="O154" i="2" s="1"/>
  <c r="AP153" i="2"/>
  <c r="AQ153" i="2" s="1"/>
  <c r="AJ153" i="2"/>
  <c r="R153" i="2"/>
  <c r="H153" i="2"/>
  <c r="N153" i="2" s="1"/>
  <c r="O153" i="2" s="1"/>
  <c r="AJ152" i="2"/>
  <c r="AP152" i="2" s="1"/>
  <c r="AQ152" i="2" s="1"/>
  <c r="N152" i="2"/>
  <c r="O152" i="2" s="1"/>
  <c r="H152" i="2"/>
  <c r="AJ151" i="2"/>
  <c r="AP151" i="2" s="1"/>
  <c r="AQ151" i="2" s="1"/>
  <c r="R151" i="2"/>
  <c r="N151" i="2"/>
  <c r="O151" i="2" s="1"/>
  <c r="H151" i="2"/>
  <c r="AJ150" i="2"/>
  <c r="AP150" i="2" s="1"/>
  <c r="AQ150" i="2" s="1"/>
  <c r="H150" i="2"/>
  <c r="N150" i="2" s="1"/>
  <c r="O150" i="2" s="1"/>
  <c r="AP149" i="2"/>
  <c r="AQ149" i="2" s="1"/>
  <c r="AJ149" i="2"/>
  <c r="O149" i="2"/>
  <c r="H149" i="2"/>
  <c r="N149" i="2" s="1"/>
  <c r="R149" i="2" s="1"/>
  <c r="AJ148" i="2"/>
  <c r="AP148" i="2" s="1"/>
  <c r="AQ148" i="2" s="1"/>
  <c r="H148" i="2"/>
  <c r="N148" i="2" s="1"/>
  <c r="AQ147" i="2"/>
  <c r="AJ147" i="2"/>
  <c r="AP147" i="2" s="1"/>
  <c r="R147" i="2"/>
  <c r="N147" i="2"/>
  <c r="O147" i="2" s="1"/>
  <c r="H147" i="2"/>
  <c r="AP146" i="2"/>
  <c r="AQ146" i="2" s="1"/>
  <c r="AJ146" i="2"/>
  <c r="H146" i="2"/>
  <c r="N146" i="2" s="1"/>
  <c r="AP145" i="2"/>
  <c r="AQ145" i="2" s="1"/>
  <c r="AJ145" i="2"/>
  <c r="H145" i="2"/>
  <c r="N145" i="2" s="1"/>
  <c r="R145" i="2" s="1"/>
  <c r="AJ144" i="2"/>
  <c r="AP144" i="2" s="1"/>
  <c r="AQ144" i="2" s="1"/>
  <c r="H144" i="2"/>
  <c r="N144" i="2" s="1"/>
  <c r="AJ143" i="2"/>
  <c r="AP143" i="2" s="1"/>
  <c r="AQ143" i="2" s="1"/>
  <c r="R143" i="2"/>
  <c r="N143" i="2"/>
  <c r="O143" i="2" s="1"/>
  <c r="H143" i="2"/>
  <c r="AJ142" i="2"/>
  <c r="AP142" i="2" s="1"/>
  <c r="AQ142" i="2" s="1"/>
  <c r="H142" i="2"/>
  <c r="N142" i="2" s="1"/>
  <c r="O142" i="2" s="1"/>
  <c r="AP141" i="2"/>
  <c r="AQ141" i="2" s="1"/>
  <c r="AJ141" i="2"/>
  <c r="T141" i="2"/>
  <c r="S141" i="2"/>
  <c r="R141" i="2"/>
  <c r="O141" i="2"/>
  <c r="H141" i="2"/>
  <c r="N141" i="2" s="1"/>
  <c r="AJ140" i="2"/>
  <c r="AP140" i="2" s="1"/>
  <c r="AQ140" i="2" s="1"/>
  <c r="N140" i="2"/>
  <c r="R140" i="2" s="1"/>
  <c r="H140" i="2"/>
  <c r="AQ139" i="2"/>
  <c r="AJ139" i="2"/>
  <c r="AP139" i="2" s="1"/>
  <c r="R139" i="2"/>
  <c r="N139" i="2"/>
  <c r="O139" i="2" s="1"/>
  <c r="H139" i="2"/>
  <c r="AP138" i="2"/>
  <c r="AQ138" i="2" s="1"/>
  <c r="AJ138" i="2"/>
  <c r="H138" i="2"/>
  <c r="N138" i="2" s="1"/>
  <c r="O138" i="2" s="1"/>
  <c r="AP137" i="2"/>
  <c r="AQ137" i="2" s="1"/>
  <c r="AJ137" i="2"/>
  <c r="R137" i="2"/>
  <c r="T137" i="2" s="1"/>
  <c r="O137" i="2"/>
  <c r="H137" i="2"/>
  <c r="N137" i="2" s="1"/>
  <c r="AP136" i="2"/>
  <c r="AQ136" i="2" s="1"/>
  <c r="AJ136" i="2"/>
  <c r="N136" i="2"/>
  <c r="R136" i="2" s="1"/>
  <c r="T136" i="2" s="1"/>
  <c r="H136" i="2"/>
  <c r="AQ135" i="2"/>
  <c r="AJ135" i="2"/>
  <c r="AP135" i="2" s="1"/>
  <c r="N135" i="2"/>
  <c r="O135" i="2" s="1"/>
  <c r="H135" i="2"/>
  <c r="AQ134" i="2"/>
  <c r="AP134" i="2"/>
  <c r="AJ134" i="2"/>
  <c r="H134" i="2"/>
  <c r="N134" i="2" s="1"/>
  <c r="AJ133" i="2"/>
  <c r="AP133" i="2" s="1"/>
  <c r="AQ133" i="2" s="1"/>
  <c r="H133" i="2"/>
  <c r="N133" i="2" s="1"/>
  <c r="AJ132" i="2"/>
  <c r="AP132" i="2" s="1"/>
  <c r="AQ132" i="2" s="1"/>
  <c r="R132" i="2"/>
  <c r="T132" i="2" s="1"/>
  <c r="H132" i="2"/>
  <c r="N132" i="2" s="1"/>
  <c r="O132" i="2" s="1"/>
  <c r="AJ131" i="2"/>
  <c r="AP131" i="2" s="1"/>
  <c r="AQ131" i="2" s="1"/>
  <c r="H131" i="2"/>
  <c r="N131" i="2" s="1"/>
  <c r="AQ130" i="2"/>
  <c r="AJ130" i="2"/>
  <c r="AP130" i="2" s="1"/>
  <c r="H130" i="2"/>
  <c r="N130" i="2" s="1"/>
  <c r="R130" i="2" s="1"/>
  <c r="AJ129" i="2"/>
  <c r="AP129" i="2" s="1"/>
  <c r="H129" i="2"/>
  <c r="N129" i="2" s="1"/>
  <c r="O129" i="2" s="1"/>
  <c r="AJ128" i="2"/>
  <c r="AP128" i="2" s="1"/>
  <c r="AQ128" i="2" s="1"/>
  <c r="S128" i="2"/>
  <c r="R128" i="2"/>
  <c r="T128" i="2" s="1"/>
  <c r="H128" i="2"/>
  <c r="N128" i="2" s="1"/>
  <c r="O128" i="2" s="1"/>
  <c r="AJ127" i="2"/>
  <c r="AP127" i="2" s="1"/>
  <c r="AQ127" i="2" s="1"/>
  <c r="N127" i="2"/>
  <c r="H127" i="2"/>
  <c r="AQ126" i="2"/>
  <c r="AJ126" i="2"/>
  <c r="AP126" i="2" s="1"/>
  <c r="H126" i="2"/>
  <c r="N126" i="2" s="1"/>
  <c r="R126" i="2" s="1"/>
  <c r="AP125" i="2"/>
  <c r="AQ125" i="2" s="1"/>
  <c r="AJ125" i="2"/>
  <c r="H125" i="2"/>
  <c r="N125" i="2" s="1"/>
  <c r="O125" i="2" s="1"/>
  <c r="AJ124" i="2"/>
  <c r="AP124" i="2" s="1"/>
  <c r="R124" i="2" s="1"/>
  <c r="O124" i="2"/>
  <c r="H124" i="2"/>
  <c r="N124" i="2" s="1"/>
  <c r="AJ123" i="2"/>
  <c r="AP123" i="2" s="1"/>
  <c r="AQ123" i="2" s="1"/>
  <c r="N123" i="2"/>
  <c r="H123" i="2"/>
  <c r="AJ122" i="2"/>
  <c r="AP122" i="2" s="1"/>
  <c r="AQ122" i="2" s="1"/>
  <c r="H122" i="2"/>
  <c r="N122" i="2" s="1"/>
  <c r="R122" i="2" s="1"/>
  <c r="AJ121" i="2"/>
  <c r="AP121" i="2" s="1"/>
  <c r="AQ121" i="2" s="1"/>
  <c r="H121" i="2"/>
  <c r="N121" i="2" s="1"/>
  <c r="O121" i="2" s="1"/>
  <c r="AQ120" i="2"/>
  <c r="AJ120" i="2"/>
  <c r="AP120" i="2" s="1"/>
  <c r="H120" i="2"/>
  <c r="N120" i="2" s="1"/>
  <c r="R120" i="2" s="1"/>
  <c r="AJ119" i="2"/>
  <c r="AP119" i="2" s="1"/>
  <c r="AQ119" i="2" s="1"/>
  <c r="N119" i="2"/>
  <c r="H119" i="2"/>
  <c r="AJ118" i="2"/>
  <c r="AP118" i="2" s="1"/>
  <c r="AQ118" i="2" s="1"/>
  <c r="O118" i="2"/>
  <c r="H118" i="2"/>
  <c r="N118" i="2" s="1"/>
  <c r="R118" i="2" s="1"/>
  <c r="AJ117" i="2"/>
  <c r="AP117" i="2" s="1"/>
  <c r="AQ117" i="2" s="1"/>
  <c r="H117" i="2"/>
  <c r="N117" i="2" s="1"/>
  <c r="O117" i="2" s="1"/>
  <c r="AJ116" i="2"/>
  <c r="AP116" i="2" s="1"/>
  <c r="AQ116" i="2" s="1"/>
  <c r="H116" i="2"/>
  <c r="N116" i="2" s="1"/>
  <c r="R116" i="2" s="1"/>
  <c r="AJ115" i="2"/>
  <c r="AP115" i="2" s="1"/>
  <c r="AQ115" i="2" s="1"/>
  <c r="H115" i="2"/>
  <c r="N115" i="2" s="1"/>
  <c r="AJ114" i="2"/>
  <c r="AP114" i="2" s="1"/>
  <c r="AQ114" i="2" s="1"/>
  <c r="H114" i="2"/>
  <c r="N114" i="2" s="1"/>
  <c r="O114" i="2" s="1"/>
  <c r="AP113" i="2"/>
  <c r="AQ113" i="2" s="1"/>
  <c r="AJ113" i="2"/>
  <c r="R113" i="2"/>
  <c r="S113" i="2" s="1"/>
  <c r="H113" i="2"/>
  <c r="N113" i="2" s="1"/>
  <c r="O113" i="2" s="1"/>
  <c r="AJ112" i="2"/>
  <c r="AP112" i="2" s="1"/>
  <c r="AQ112" i="2" s="1"/>
  <c r="R112" i="2"/>
  <c r="T112" i="2" s="1"/>
  <c r="O112" i="2"/>
  <c r="H112" i="2"/>
  <c r="N112" i="2" s="1"/>
  <c r="AJ111" i="2"/>
  <c r="AP111" i="2" s="1"/>
  <c r="AQ111" i="2" s="1"/>
  <c r="H111" i="2"/>
  <c r="N111" i="2" s="1"/>
  <c r="AQ110" i="2"/>
  <c r="AJ110" i="2"/>
  <c r="AP110" i="2" s="1"/>
  <c r="H110" i="2"/>
  <c r="N110" i="2" s="1"/>
  <c r="AJ109" i="2"/>
  <c r="AP109" i="2" s="1"/>
  <c r="AQ109" i="2" s="1"/>
  <c r="H109" i="2"/>
  <c r="N109" i="2" s="1"/>
  <c r="O109" i="2" s="1"/>
  <c r="AQ108" i="2"/>
  <c r="AJ108" i="2"/>
  <c r="AP108" i="2" s="1"/>
  <c r="R108" i="2"/>
  <c r="T108" i="2" s="1"/>
  <c r="O108" i="2"/>
  <c r="H108" i="2"/>
  <c r="N108" i="2" s="1"/>
  <c r="AJ107" i="2"/>
  <c r="AP107" i="2" s="1"/>
  <c r="AQ107" i="2" s="1"/>
  <c r="H107" i="2"/>
  <c r="N107" i="2" s="1"/>
  <c r="AJ106" i="2"/>
  <c r="AP106" i="2" s="1"/>
  <c r="AQ106" i="2" s="1"/>
  <c r="O106" i="2"/>
  <c r="H106" i="2"/>
  <c r="N106" i="2" s="1"/>
  <c r="AJ105" i="2"/>
  <c r="AP105" i="2" s="1"/>
  <c r="AQ105" i="2" s="1"/>
  <c r="H105" i="2"/>
  <c r="N105" i="2" s="1"/>
  <c r="O105" i="2" s="1"/>
  <c r="AJ104" i="2"/>
  <c r="AP104" i="2" s="1"/>
  <c r="AQ104" i="2" s="1"/>
  <c r="O104" i="2"/>
  <c r="H104" i="2"/>
  <c r="N104" i="2" s="1"/>
  <c r="AJ103" i="2"/>
  <c r="AP103" i="2" s="1"/>
  <c r="AQ103" i="2" s="1"/>
  <c r="N103" i="2"/>
  <c r="H103" i="2"/>
  <c r="AJ102" i="2"/>
  <c r="AP102" i="2" s="1"/>
  <c r="AQ102" i="2" s="1"/>
  <c r="H102" i="2"/>
  <c r="N102" i="2" s="1"/>
  <c r="R102" i="2" s="1"/>
  <c r="AP101" i="2"/>
  <c r="AQ101" i="2" s="1"/>
  <c r="AJ101" i="2"/>
  <c r="H101" i="2"/>
  <c r="N101" i="2" s="1"/>
  <c r="O101" i="2" s="1"/>
  <c r="AJ100" i="2"/>
  <c r="AP100" i="2" s="1"/>
  <c r="AQ100" i="2" s="1"/>
  <c r="H100" i="2"/>
  <c r="N100" i="2" s="1"/>
  <c r="R100" i="2" s="1"/>
  <c r="AJ99" i="2"/>
  <c r="AP99" i="2" s="1"/>
  <c r="AQ99" i="2" s="1"/>
  <c r="H99" i="2"/>
  <c r="N99" i="2" s="1"/>
  <c r="AQ98" i="2"/>
  <c r="AJ98" i="2"/>
  <c r="AP98" i="2" s="1"/>
  <c r="H98" i="2"/>
  <c r="N98" i="2" s="1"/>
  <c r="R98" i="2" s="1"/>
  <c r="AP97" i="2"/>
  <c r="AQ97" i="2" s="1"/>
  <c r="AJ97" i="2"/>
  <c r="H97" i="2"/>
  <c r="N97" i="2" s="1"/>
  <c r="O97" i="2" s="1"/>
  <c r="AQ96" i="2"/>
  <c r="AJ96" i="2"/>
  <c r="AP96" i="2" s="1"/>
  <c r="H96" i="2"/>
  <c r="N96" i="2" s="1"/>
  <c r="R96" i="2" s="1"/>
  <c r="AJ95" i="2"/>
  <c r="AP95" i="2" s="1"/>
  <c r="AQ95" i="2" s="1"/>
  <c r="H95" i="2"/>
  <c r="N95" i="2" s="1"/>
  <c r="AJ94" i="2"/>
  <c r="AP94" i="2" s="1"/>
  <c r="AQ94" i="2" s="1"/>
  <c r="O94" i="2"/>
  <c r="H94" i="2"/>
  <c r="N94" i="2" s="1"/>
  <c r="AP93" i="2"/>
  <c r="AQ93" i="2" s="1"/>
  <c r="AJ93" i="2"/>
  <c r="H93" i="2"/>
  <c r="N93" i="2" s="1"/>
  <c r="O93" i="2" s="1"/>
  <c r="AQ92" i="2"/>
  <c r="AJ92" i="2"/>
  <c r="AP92" i="2" s="1"/>
  <c r="H92" i="2"/>
  <c r="N92" i="2" s="1"/>
  <c r="R92" i="2" s="1"/>
  <c r="AJ91" i="2"/>
  <c r="AP91" i="2" s="1"/>
  <c r="AQ91" i="2" s="1"/>
  <c r="N91" i="2"/>
  <c r="H91" i="2"/>
  <c r="AJ90" i="2"/>
  <c r="AP90" i="2" s="1"/>
  <c r="AQ90" i="2" s="1"/>
  <c r="O90" i="2"/>
  <c r="H90" i="2"/>
  <c r="N90" i="2" s="1"/>
  <c r="AJ89" i="2"/>
  <c r="AP89" i="2" s="1"/>
  <c r="H89" i="2"/>
  <c r="N89" i="2" s="1"/>
  <c r="O89" i="2" s="1"/>
  <c r="AQ88" i="2"/>
  <c r="AJ88" i="2"/>
  <c r="AP88" i="2" s="1"/>
  <c r="O88" i="2"/>
  <c r="H88" i="2"/>
  <c r="N88" i="2" s="1"/>
  <c r="R88" i="2" s="1"/>
  <c r="AJ87" i="2"/>
  <c r="AP87" i="2" s="1"/>
  <c r="AQ87" i="2" s="1"/>
  <c r="H87" i="2"/>
  <c r="N87" i="2" s="1"/>
  <c r="AQ86" i="2"/>
  <c r="AJ86" i="2"/>
  <c r="AP86" i="2" s="1"/>
  <c r="O86" i="2"/>
  <c r="H86" i="2"/>
  <c r="N86" i="2" s="1"/>
  <c r="AJ85" i="2"/>
  <c r="AP85" i="2" s="1"/>
  <c r="H85" i="2"/>
  <c r="N85" i="2" s="1"/>
  <c r="O85" i="2" s="1"/>
  <c r="AJ84" i="2"/>
  <c r="AP84" i="2" s="1"/>
  <c r="AQ84" i="2" s="1"/>
  <c r="R84" i="2"/>
  <c r="T84" i="2" s="1"/>
  <c r="H84" i="2"/>
  <c r="N84" i="2" s="1"/>
  <c r="O84" i="2" s="1"/>
  <c r="AJ83" i="2"/>
  <c r="AP83" i="2" s="1"/>
  <c r="AQ83" i="2" s="1"/>
  <c r="H83" i="2"/>
  <c r="N83" i="2" s="1"/>
  <c r="AQ82" i="2"/>
  <c r="AJ82" i="2"/>
  <c r="AP82" i="2" s="1"/>
  <c r="H82" i="2"/>
  <c r="N82" i="2" s="1"/>
  <c r="R82" i="2" s="1"/>
  <c r="AJ81" i="2"/>
  <c r="AP81" i="2" s="1"/>
  <c r="H81" i="2"/>
  <c r="N81" i="2" s="1"/>
  <c r="O81" i="2" s="1"/>
  <c r="AJ80" i="2"/>
  <c r="AP80" i="2" s="1"/>
  <c r="AQ80" i="2" s="1"/>
  <c r="S80" i="2"/>
  <c r="R80" i="2"/>
  <c r="T80" i="2" s="1"/>
  <c r="O80" i="2"/>
  <c r="H80" i="2"/>
  <c r="N80" i="2" s="1"/>
  <c r="AJ79" i="2"/>
  <c r="AP79" i="2" s="1"/>
  <c r="AQ79" i="2" s="1"/>
  <c r="N79" i="2"/>
  <c r="H79" i="2"/>
  <c r="AQ78" i="2"/>
  <c r="AJ78" i="2"/>
  <c r="AP78" i="2" s="1"/>
  <c r="H78" i="2"/>
  <c r="N78" i="2" s="1"/>
  <c r="R78" i="2" s="1"/>
  <c r="AP77" i="2"/>
  <c r="AQ77" i="2" s="1"/>
  <c r="AJ77" i="2"/>
  <c r="H77" i="2"/>
  <c r="N77" i="2" s="1"/>
  <c r="O77" i="2" s="1"/>
  <c r="AJ76" i="2"/>
  <c r="AP76" i="2" s="1"/>
  <c r="R76" i="2" s="1"/>
  <c r="O76" i="2"/>
  <c r="H76" i="2"/>
  <c r="N76" i="2" s="1"/>
  <c r="AJ75" i="2"/>
  <c r="AP75" i="2" s="1"/>
  <c r="AQ75" i="2" s="1"/>
  <c r="T75" i="2"/>
  <c r="O75" i="2"/>
  <c r="N75" i="2"/>
  <c r="R75" i="2" s="1"/>
  <c r="S75" i="2" s="1"/>
  <c r="H75" i="2"/>
  <c r="AJ74" i="2"/>
  <c r="AP74" i="2" s="1"/>
  <c r="AQ74" i="2" s="1"/>
  <c r="O74" i="2"/>
  <c r="H74" i="2"/>
  <c r="N74" i="2" s="1"/>
  <c r="AQ73" i="2"/>
  <c r="AP73" i="2"/>
  <c r="AJ73" i="2"/>
  <c r="R73" i="2"/>
  <c r="S73" i="2" s="1"/>
  <c r="H73" i="2"/>
  <c r="N73" i="2" s="1"/>
  <c r="O73" i="2" s="1"/>
  <c r="AQ72" i="2"/>
  <c r="AJ72" i="2"/>
  <c r="AP72" i="2" s="1"/>
  <c r="R72" i="2"/>
  <c r="S72" i="2" s="1"/>
  <c r="N72" i="2"/>
  <c r="O72" i="2" s="1"/>
  <c r="H72" i="2"/>
  <c r="AJ71" i="2"/>
  <c r="AP71" i="2" s="1"/>
  <c r="AQ71" i="2" s="1"/>
  <c r="R71" i="2"/>
  <c r="S71" i="2" s="1"/>
  <c r="O71" i="2"/>
  <c r="N71" i="2"/>
  <c r="H71" i="2"/>
  <c r="AJ70" i="2"/>
  <c r="AP70" i="2" s="1"/>
  <c r="AQ70" i="2" s="1"/>
  <c r="H70" i="2"/>
  <c r="N70" i="2" s="1"/>
  <c r="O70" i="2" s="1"/>
  <c r="AJ69" i="2"/>
  <c r="AP69" i="2" s="1"/>
  <c r="H69" i="2"/>
  <c r="N69" i="2" s="1"/>
  <c r="O69" i="2" s="1"/>
  <c r="AJ68" i="2"/>
  <c r="AP68" i="2" s="1"/>
  <c r="AQ68" i="2" s="1"/>
  <c r="H68" i="2"/>
  <c r="N68" i="2" s="1"/>
  <c r="AJ67" i="2"/>
  <c r="AP67" i="2" s="1"/>
  <c r="AQ67" i="2" s="1"/>
  <c r="H67" i="2"/>
  <c r="N67" i="2" s="1"/>
  <c r="AJ66" i="2"/>
  <c r="AP66" i="2" s="1"/>
  <c r="AQ66" i="2" s="1"/>
  <c r="H66" i="2"/>
  <c r="N66" i="2" s="1"/>
  <c r="AQ65" i="2"/>
  <c r="AP65" i="2"/>
  <c r="AJ65" i="2"/>
  <c r="H65" i="2"/>
  <c r="N65" i="2" s="1"/>
  <c r="O65" i="2" s="1"/>
  <c r="AJ64" i="2"/>
  <c r="AP64" i="2" s="1"/>
  <c r="AQ64" i="2" s="1"/>
  <c r="O64" i="2"/>
  <c r="N64" i="2"/>
  <c r="R64" i="2" s="1"/>
  <c r="H64" i="2"/>
  <c r="AJ63" i="2"/>
  <c r="AP63" i="2" s="1"/>
  <c r="AQ63" i="2" s="1"/>
  <c r="H63" i="2"/>
  <c r="N63" i="2" s="1"/>
  <c r="AJ62" i="2"/>
  <c r="AP62" i="2" s="1"/>
  <c r="O62" i="2"/>
  <c r="H62" i="2"/>
  <c r="N62" i="2" s="1"/>
  <c r="AJ61" i="2"/>
  <c r="AP61" i="2" s="1"/>
  <c r="H61" i="2"/>
  <c r="N61" i="2" s="1"/>
  <c r="O61" i="2" s="1"/>
  <c r="AJ60" i="2"/>
  <c r="AP60" i="2" s="1"/>
  <c r="AQ60" i="2" s="1"/>
  <c r="H60" i="2"/>
  <c r="N60" i="2" s="1"/>
  <c r="AJ59" i="2"/>
  <c r="AP59" i="2" s="1"/>
  <c r="AQ59" i="2" s="1"/>
  <c r="N59" i="2"/>
  <c r="R59" i="2" s="1"/>
  <c r="H59" i="2"/>
  <c r="AJ58" i="2"/>
  <c r="AP58" i="2" s="1"/>
  <c r="AQ58" i="2" s="1"/>
  <c r="H58" i="2"/>
  <c r="N58" i="2" s="1"/>
  <c r="AJ57" i="2"/>
  <c r="AP57" i="2" s="1"/>
  <c r="H57" i="2"/>
  <c r="N57" i="2" s="1"/>
  <c r="O57" i="2" s="1"/>
  <c r="AJ56" i="2"/>
  <c r="AP56" i="2" s="1"/>
  <c r="AQ56" i="2" s="1"/>
  <c r="H56" i="2"/>
  <c r="N56" i="2" s="1"/>
  <c r="AJ55" i="2"/>
  <c r="AP55" i="2" s="1"/>
  <c r="AQ55" i="2" s="1"/>
  <c r="N55" i="2"/>
  <c r="O55" i="2" s="1"/>
  <c r="H55" i="2"/>
  <c r="AQ54" i="2"/>
  <c r="AP54" i="2"/>
  <c r="AJ54" i="2"/>
  <c r="O54" i="2"/>
  <c r="N54" i="2"/>
  <c r="R54" i="2" s="1"/>
  <c r="H54" i="2"/>
  <c r="AJ53" i="2"/>
  <c r="AP53" i="2" s="1"/>
  <c r="H53" i="2"/>
  <c r="N53" i="2" s="1"/>
  <c r="O53" i="2" s="1"/>
  <c r="AJ52" i="2"/>
  <c r="AP52" i="2" s="1"/>
  <c r="AQ52" i="2" s="1"/>
  <c r="H52" i="2"/>
  <c r="N52" i="2" s="1"/>
  <c r="AJ51" i="2"/>
  <c r="AP51" i="2" s="1"/>
  <c r="AQ51" i="2" s="1"/>
  <c r="N51" i="2"/>
  <c r="R51" i="2" s="1"/>
  <c r="H51" i="2"/>
  <c r="AJ50" i="2"/>
  <c r="AP50" i="2" s="1"/>
  <c r="AQ50" i="2" s="1"/>
  <c r="H50" i="2"/>
  <c r="N50" i="2" s="1"/>
  <c r="AJ49" i="2"/>
  <c r="AP49" i="2" s="1"/>
  <c r="H49" i="2"/>
  <c r="N49" i="2" s="1"/>
  <c r="O49" i="2" s="1"/>
  <c r="AJ48" i="2"/>
  <c r="AP48" i="2" s="1"/>
  <c r="AQ48" i="2" s="1"/>
  <c r="H48" i="2"/>
  <c r="N48" i="2" s="1"/>
  <c r="AQ47" i="2"/>
  <c r="AP47" i="2"/>
  <c r="AJ47" i="2"/>
  <c r="R47" i="2"/>
  <c r="S47" i="2" s="1"/>
  <c r="N47" i="2"/>
  <c r="O47" i="2" s="1"/>
  <c r="H47" i="2"/>
  <c r="AJ46" i="2"/>
  <c r="AP46" i="2" s="1"/>
  <c r="AQ46" i="2" s="1"/>
  <c r="H46" i="2"/>
  <c r="N46" i="2" s="1"/>
  <c r="AP45" i="2"/>
  <c r="R45" i="2" s="1"/>
  <c r="AJ45" i="2"/>
  <c r="O45" i="2"/>
  <c r="N45" i="2"/>
  <c r="H45" i="2"/>
  <c r="AJ44" i="2"/>
  <c r="AP44" i="2" s="1"/>
  <c r="AQ44" i="2" s="1"/>
  <c r="H44" i="2"/>
  <c r="N44" i="2" s="1"/>
  <c r="AQ43" i="2"/>
  <c r="AP43" i="2"/>
  <c r="AJ43" i="2"/>
  <c r="R43" i="2"/>
  <c r="S43" i="2" s="1"/>
  <c r="N43" i="2"/>
  <c r="O43" i="2" s="1"/>
  <c r="H43" i="2"/>
  <c r="AJ42" i="2"/>
  <c r="AP42" i="2" s="1"/>
  <c r="AQ42" i="2" s="1"/>
  <c r="H42" i="2"/>
  <c r="N42" i="2" s="1"/>
  <c r="AP41" i="2"/>
  <c r="R41" i="2" s="1"/>
  <c r="AJ41" i="2"/>
  <c r="O41" i="2"/>
  <c r="N41" i="2"/>
  <c r="H41" i="2"/>
  <c r="AJ40" i="2"/>
  <c r="AP40" i="2" s="1"/>
  <c r="AQ40" i="2" s="1"/>
  <c r="H40" i="2"/>
  <c r="N40" i="2" s="1"/>
  <c r="AQ39" i="2"/>
  <c r="AP39" i="2"/>
  <c r="AJ39" i="2"/>
  <c r="R39" i="2"/>
  <c r="S39" i="2" s="1"/>
  <c r="N39" i="2"/>
  <c r="O39" i="2" s="1"/>
  <c r="H39" i="2"/>
  <c r="AJ38" i="2"/>
  <c r="AP38" i="2" s="1"/>
  <c r="AQ38" i="2" s="1"/>
  <c r="H38" i="2"/>
  <c r="N38" i="2" s="1"/>
  <c r="AP37" i="2"/>
  <c r="R37" i="2" s="1"/>
  <c r="AJ37" i="2"/>
  <c r="O37" i="2"/>
  <c r="N37" i="2"/>
  <c r="H37" i="2"/>
  <c r="AJ36" i="2"/>
  <c r="AP36" i="2" s="1"/>
  <c r="AQ36" i="2" s="1"/>
  <c r="H36" i="2"/>
  <c r="N36" i="2" s="1"/>
  <c r="AQ35" i="2"/>
  <c r="AP35" i="2"/>
  <c r="AJ35" i="2"/>
  <c r="R35" i="2"/>
  <c r="T35" i="2" s="1"/>
  <c r="N35" i="2"/>
  <c r="O35" i="2" s="1"/>
  <c r="H35" i="2"/>
  <c r="AJ34" i="2"/>
  <c r="AP34" i="2" s="1"/>
  <c r="AQ34" i="2" s="1"/>
  <c r="H34" i="2"/>
  <c r="N34" i="2" s="1"/>
  <c r="AP33" i="2"/>
  <c r="R33" i="2" s="1"/>
  <c r="AJ33" i="2"/>
  <c r="O33" i="2"/>
  <c r="N33" i="2"/>
  <c r="H33" i="2"/>
  <c r="AJ32" i="2"/>
  <c r="AP32" i="2" s="1"/>
  <c r="AQ32" i="2" s="1"/>
  <c r="H32" i="2"/>
  <c r="N32" i="2" s="1"/>
  <c r="AQ31" i="2"/>
  <c r="AP31" i="2"/>
  <c r="AJ31" i="2"/>
  <c r="R31" i="2"/>
  <c r="S31" i="2" s="1"/>
  <c r="N31" i="2"/>
  <c r="O31" i="2" s="1"/>
  <c r="H31" i="2"/>
  <c r="AJ30" i="2"/>
  <c r="AP30" i="2" s="1"/>
  <c r="AQ30" i="2" s="1"/>
  <c r="H30" i="2"/>
  <c r="N30" i="2" s="1"/>
  <c r="AP29" i="2"/>
  <c r="R29" i="2" s="1"/>
  <c r="AJ29" i="2"/>
  <c r="O29" i="2"/>
  <c r="N29" i="2"/>
  <c r="H29" i="2"/>
  <c r="AJ28" i="2"/>
  <c r="AP28" i="2" s="1"/>
  <c r="AQ28" i="2" s="1"/>
  <c r="H28" i="2"/>
  <c r="N28" i="2" s="1"/>
  <c r="AQ27" i="2"/>
  <c r="AP27" i="2"/>
  <c r="AJ27" i="2"/>
  <c r="R27" i="2"/>
  <c r="S27" i="2" s="1"/>
  <c r="N27" i="2"/>
  <c r="O27" i="2" s="1"/>
  <c r="H27" i="2"/>
  <c r="AJ26" i="2"/>
  <c r="AP26" i="2" s="1"/>
  <c r="AQ26" i="2" s="1"/>
  <c r="H26" i="2"/>
  <c r="N26" i="2" s="1"/>
  <c r="AP25" i="2"/>
  <c r="R25" i="2" s="1"/>
  <c r="AJ25" i="2"/>
  <c r="O25" i="2"/>
  <c r="N25" i="2"/>
  <c r="H25" i="2"/>
  <c r="AJ24" i="2"/>
  <c r="AP24" i="2" s="1"/>
  <c r="AQ24" i="2" s="1"/>
  <c r="H24" i="2"/>
  <c r="N24" i="2" s="1"/>
  <c r="AQ23" i="2"/>
  <c r="AP23" i="2"/>
  <c r="AJ23" i="2"/>
  <c r="R23" i="2"/>
  <c r="T23" i="2" s="1"/>
  <c r="N23" i="2"/>
  <c r="O23" i="2" s="1"/>
  <c r="H23" i="2"/>
  <c r="AJ22" i="2"/>
  <c r="AP22" i="2" s="1"/>
  <c r="AQ22" i="2" s="1"/>
  <c r="H22" i="2"/>
  <c r="N22" i="2" s="1"/>
  <c r="AP21" i="2"/>
  <c r="R21" i="2" s="1"/>
  <c r="AJ21" i="2"/>
  <c r="O21" i="2"/>
  <c r="N21" i="2"/>
  <c r="H21" i="2"/>
  <c r="AJ20" i="2"/>
  <c r="AP20" i="2" s="1"/>
  <c r="AQ20" i="2" s="1"/>
  <c r="H20" i="2"/>
  <c r="N20" i="2" s="1"/>
  <c r="AQ19" i="2"/>
  <c r="AP19" i="2"/>
  <c r="AJ19" i="2"/>
  <c r="R19" i="2"/>
  <c r="S19" i="2" s="1"/>
  <c r="N19" i="2"/>
  <c r="O19" i="2" s="1"/>
  <c r="H19" i="2"/>
  <c r="AJ18" i="2"/>
  <c r="AP18" i="2" s="1"/>
  <c r="AQ18" i="2" s="1"/>
  <c r="H18" i="2"/>
  <c r="N18" i="2" s="1"/>
  <c r="AP17" i="2"/>
  <c r="R17" i="2" s="1"/>
  <c r="AJ17" i="2"/>
  <c r="O17" i="2"/>
  <c r="N17" i="2"/>
  <c r="H17" i="2"/>
  <c r="AJ16" i="2"/>
  <c r="AP16" i="2" s="1"/>
  <c r="AQ16" i="2" s="1"/>
  <c r="H16" i="2"/>
  <c r="N16" i="2" s="1"/>
  <c r="AQ15" i="2"/>
  <c r="AP15" i="2"/>
  <c r="AJ15" i="2"/>
  <c r="R15" i="2"/>
  <c r="S15" i="2" s="1"/>
  <c r="N15" i="2"/>
  <c r="O15" i="2" s="1"/>
  <c r="H15" i="2"/>
  <c r="AJ14" i="2"/>
  <c r="AP14" i="2" s="1"/>
  <c r="H14" i="2"/>
  <c r="H12" i="2" s="1"/>
  <c r="AN12" i="2"/>
  <c r="AL12" i="2"/>
  <c r="AH12" i="2"/>
  <c r="AG12" i="2"/>
  <c r="AF12" i="2"/>
  <c r="AE12" i="2"/>
  <c r="Z12" i="2"/>
  <c r="AA12" i="2" s="1"/>
  <c r="X12" i="2"/>
  <c r="W12" i="2"/>
  <c r="V12" i="2"/>
  <c r="L12" i="2"/>
  <c r="J12" i="2"/>
  <c r="F12" i="2"/>
  <c r="E12" i="2"/>
  <c r="D12" i="2"/>
  <c r="C12" i="2"/>
  <c r="AQ49" i="1"/>
  <c r="AJ306" i="1"/>
  <c r="AP306" i="1" s="1"/>
  <c r="AQ306" i="1" s="1"/>
  <c r="AJ15" i="1"/>
  <c r="AP15" i="1" s="1"/>
  <c r="AQ15" i="1" s="1"/>
  <c r="AJ16" i="1"/>
  <c r="AP16" i="1" s="1"/>
  <c r="AQ16" i="1" s="1"/>
  <c r="AJ17" i="1"/>
  <c r="AP17" i="1" s="1"/>
  <c r="AQ17" i="1" s="1"/>
  <c r="AJ18" i="1"/>
  <c r="AP18" i="1" s="1"/>
  <c r="AQ18" i="1" s="1"/>
  <c r="AJ19" i="1"/>
  <c r="AP19" i="1" s="1"/>
  <c r="AQ19" i="1" s="1"/>
  <c r="AJ20" i="1"/>
  <c r="AP20" i="1" s="1"/>
  <c r="AQ20" i="1" s="1"/>
  <c r="AJ21" i="1"/>
  <c r="AP21" i="1" s="1"/>
  <c r="AQ21" i="1" s="1"/>
  <c r="AJ22" i="1"/>
  <c r="AP22" i="1" s="1"/>
  <c r="AQ22" i="1" s="1"/>
  <c r="AJ23" i="1"/>
  <c r="AP23" i="1" s="1"/>
  <c r="AQ23" i="1" s="1"/>
  <c r="AJ24" i="1"/>
  <c r="AP24" i="1" s="1"/>
  <c r="AQ24" i="1" s="1"/>
  <c r="AJ25" i="1"/>
  <c r="AP25" i="1" s="1"/>
  <c r="AJ26" i="1"/>
  <c r="AP26" i="1" s="1"/>
  <c r="AQ26" i="1" s="1"/>
  <c r="AJ27" i="1"/>
  <c r="AP27" i="1" s="1"/>
  <c r="AQ27" i="1" s="1"/>
  <c r="AJ28" i="1"/>
  <c r="AP28" i="1" s="1"/>
  <c r="AQ28" i="1" s="1"/>
  <c r="AJ29" i="1"/>
  <c r="AP29" i="1" s="1"/>
  <c r="AQ29" i="1" s="1"/>
  <c r="AJ30" i="1"/>
  <c r="AP30" i="1" s="1"/>
  <c r="AQ30" i="1" s="1"/>
  <c r="AJ31" i="1"/>
  <c r="AP31" i="1" s="1"/>
  <c r="AQ31" i="1" s="1"/>
  <c r="AJ32" i="1"/>
  <c r="AP32" i="1" s="1"/>
  <c r="AQ32" i="1" s="1"/>
  <c r="AJ33" i="1"/>
  <c r="AP33" i="1" s="1"/>
  <c r="AQ33" i="1" s="1"/>
  <c r="AJ34" i="1"/>
  <c r="AP34" i="1" s="1"/>
  <c r="AQ34" i="1" s="1"/>
  <c r="AJ35" i="1"/>
  <c r="AP35" i="1" s="1"/>
  <c r="AQ35" i="1" s="1"/>
  <c r="AJ36" i="1"/>
  <c r="AP36" i="1" s="1"/>
  <c r="AQ36" i="1" s="1"/>
  <c r="AJ37" i="1"/>
  <c r="AP37" i="1" s="1"/>
  <c r="AJ38" i="1"/>
  <c r="AP38" i="1" s="1"/>
  <c r="AQ38" i="1" s="1"/>
  <c r="AJ39" i="1"/>
  <c r="AP39" i="1" s="1"/>
  <c r="AQ39" i="1" s="1"/>
  <c r="AJ40" i="1"/>
  <c r="AP40" i="1" s="1"/>
  <c r="AQ40" i="1" s="1"/>
  <c r="AJ41" i="1"/>
  <c r="AP41" i="1" s="1"/>
  <c r="AQ41" i="1" s="1"/>
  <c r="AJ42" i="1"/>
  <c r="AP42" i="1" s="1"/>
  <c r="AQ42" i="1" s="1"/>
  <c r="AJ43" i="1"/>
  <c r="AP43" i="1" s="1"/>
  <c r="AQ43" i="1" s="1"/>
  <c r="AJ44" i="1"/>
  <c r="AP44" i="1" s="1"/>
  <c r="AQ44" i="1" s="1"/>
  <c r="AJ45" i="1"/>
  <c r="AP45" i="1" s="1"/>
  <c r="AQ45" i="1" s="1"/>
  <c r="AJ46" i="1"/>
  <c r="AP46" i="1" s="1"/>
  <c r="AQ46" i="1" s="1"/>
  <c r="AJ47" i="1"/>
  <c r="AP47" i="1" s="1"/>
  <c r="AQ47" i="1" s="1"/>
  <c r="AJ48" i="1"/>
  <c r="AP48" i="1" s="1"/>
  <c r="AQ48" i="1" s="1"/>
  <c r="AJ49" i="1"/>
  <c r="AP49" i="1" s="1"/>
  <c r="AJ50" i="1"/>
  <c r="AP50" i="1" s="1"/>
  <c r="AQ50" i="1" s="1"/>
  <c r="AJ51" i="1"/>
  <c r="AP51" i="1" s="1"/>
  <c r="AQ51" i="1" s="1"/>
  <c r="AJ52" i="1"/>
  <c r="AP52" i="1" s="1"/>
  <c r="AQ52" i="1" s="1"/>
  <c r="AJ53" i="1"/>
  <c r="AP53" i="1" s="1"/>
  <c r="AQ53" i="1" s="1"/>
  <c r="AJ54" i="1"/>
  <c r="AP54" i="1" s="1"/>
  <c r="AQ54" i="1" s="1"/>
  <c r="AJ55" i="1"/>
  <c r="AP55" i="1" s="1"/>
  <c r="AQ55" i="1" s="1"/>
  <c r="AJ56" i="1"/>
  <c r="AP56" i="1" s="1"/>
  <c r="AQ56" i="1" s="1"/>
  <c r="AJ57" i="1"/>
  <c r="AP57" i="1" s="1"/>
  <c r="AQ57" i="1" s="1"/>
  <c r="AJ58" i="1"/>
  <c r="AP58" i="1" s="1"/>
  <c r="AQ58" i="1" s="1"/>
  <c r="AJ59" i="1"/>
  <c r="AP59" i="1" s="1"/>
  <c r="AQ59" i="1" s="1"/>
  <c r="AJ60" i="1"/>
  <c r="AP60" i="1" s="1"/>
  <c r="AQ60" i="1" s="1"/>
  <c r="AJ61" i="1"/>
  <c r="AP61" i="1" s="1"/>
  <c r="AQ61" i="1" s="1"/>
  <c r="AJ62" i="1"/>
  <c r="AP62" i="1" s="1"/>
  <c r="AQ62" i="1" s="1"/>
  <c r="AJ63" i="1"/>
  <c r="AP63" i="1" s="1"/>
  <c r="AQ63" i="1" s="1"/>
  <c r="AJ64" i="1"/>
  <c r="AP64" i="1" s="1"/>
  <c r="AQ64" i="1" s="1"/>
  <c r="AJ65" i="1"/>
  <c r="AP65" i="1" s="1"/>
  <c r="AQ65" i="1" s="1"/>
  <c r="AJ66" i="1"/>
  <c r="AP66" i="1" s="1"/>
  <c r="AQ66" i="1" s="1"/>
  <c r="AJ67" i="1"/>
  <c r="AP67" i="1" s="1"/>
  <c r="AQ67" i="1" s="1"/>
  <c r="AJ68" i="1"/>
  <c r="AP68" i="1" s="1"/>
  <c r="AQ68" i="1" s="1"/>
  <c r="AJ69" i="1"/>
  <c r="AP69" i="1" s="1"/>
  <c r="AQ69" i="1" s="1"/>
  <c r="AJ70" i="1"/>
  <c r="AP70" i="1" s="1"/>
  <c r="AQ70" i="1" s="1"/>
  <c r="AJ71" i="1"/>
  <c r="AP71" i="1" s="1"/>
  <c r="AQ71" i="1" s="1"/>
  <c r="AJ72" i="1"/>
  <c r="AP72" i="1" s="1"/>
  <c r="AQ72" i="1" s="1"/>
  <c r="AJ73" i="1"/>
  <c r="AP73" i="1" s="1"/>
  <c r="AQ73" i="1" s="1"/>
  <c r="AJ74" i="1"/>
  <c r="AP74" i="1" s="1"/>
  <c r="AQ74" i="1" s="1"/>
  <c r="AJ75" i="1"/>
  <c r="AP75" i="1" s="1"/>
  <c r="AQ75" i="1" s="1"/>
  <c r="AJ76" i="1"/>
  <c r="AP76" i="1" s="1"/>
  <c r="AQ76" i="1" s="1"/>
  <c r="AJ77" i="1"/>
  <c r="AP77" i="1" s="1"/>
  <c r="AQ77" i="1" s="1"/>
  <c r="AJ78" i="1"/>
  <c r="AP78" i="1" s="1"/>
  <c r="AQ78" i="1" s="1"/>
  <c r="AJ79" i="1"/>
  <c r="AP79" i="1" s="1"/>
  <c r="AQ79" i="1" s="1"/>
  <c r="AJ80" i="1"/>
  <c r="AP80" i="1" s="1"/>
  <c r="AQ80" i="1" s="1"/>
  <c r="AJ81" i="1"/>
  <c r="AP81" i="1" s="1"/>
  <c r="AQ81" i="1" s="1"/>
  <c r="AJ82" i="1"/>
  <c r="AP82" i="1" s="1"/>
  <c r="AQ82" i="1" s="1"/>
  <c r="AJ83" i="1"/>
  <c r="AP83" i="1" s="1"/>
  <c r="AQ83" i="1" s="1"/>
  <c r="AJ84" i="1"/>
  <c r="AP84" i="1" s="1"/>
  <c r="AQ84" i="1" s="1"/>
  <c r="AJ85" i="1"/>
  <c r="AP85" i="1" s="1"/>
  <c r="AQ85" i="1" s="1"/>
  <c r="AJ86" i="1"/>
  <c r="AP86" i="1" s="1"/>
  <c r="AQ86" i="1" s="1"/>
  <c r="AJ87" i="1"/>
  <c r="AP87" i="1" s="1"/>
  <c r="AQ87" i="1" s="1"/>
  <c r="AJ88" i="1"/>
  <c r="AP88" i="1" s="1"/>
  <c r="AQ88" i="1" s="1"/>
  <c r="AJ89" i="1"/>
  <c r="AP89" i="1" s="1"/>
  <c r="AQ89" i="1" s="1"/>
  <c r="AJ90" i="1"/>
  <c r="AP90" i="1" s="1"/>
  <c r="AQ90" i="1" s="1"/>
  <c r="AJ91" i="1"/>
  <c r="AP91" i="1" s="1"/>
  <c r="AQ91" i="1" s="1"/>
  <c r="AJ92" i="1"/>
  <c r="AP92" i="1" s="1"/>
  <c r="AQ92" i="1" s="1"/>
  <c r="AJ93" i="1"/>
  <c r="AP93" i="1" s="1"/>
  <c r="AQ93" i="1" s="1"/>
  <c r="AJ94" i="1"/>
  <c r="AP94" i="1" s="1"/>
  <c r="AQ94" i="1" s="1"/>
  <c r="AJ95" i="1"/>
  <c r="AP95" i="1" s="1"/>
  <c r="AQ95" i="1" s="1"/>
  <c r="AJ96" i="1"/>
  <c r="AP96" i="1" s="1"/>
  <c r="AQ96" i="1" s="1"/>
  <c r="AJ97" i="1"/>
  <c r="AP97" i="1" s="1"/>
  <c r="AQ97" i="1" s="1"/>
  <c r="AJ98" i="1"/>
  <c r="AP98" i="1" s="1"/>
  <c r="AQ98" i="1" s="1"/>
  <c r="AJ99" i="1"/>
  <c r="AP99" i="1" s="1"/>
  <c r="AQ99" i="1" s="1"/>
  <c r="AJ100" i="1"/>
  <c r="AP100" i="1" s="1"/>
  <c r="AQ100" i="1" s="1"/>
  <c r="AJ101" i="1"/>
  <c r="AP101" i="1" s="1"/>
  <c r="AQ101" i="1" s="1"/>
  <c r="AJ102" i="1"/>
  <c r="AP102" i="1" s="1"/>
  <c r="AQ102" i="1" s="1"/>
  <c r="AJ103" i="1"/>
  <c r="AP103" i="1" s="1"/>
  <c r="AQ103" i="1" s="1"/>
  <c r="AJ104" i="1"/>
  <c r="AP104" i="1" s="1"/>
  <c r="AQ104" i="1" s="1"/>
  <c r="AJ105" i="1"/>
  <c r="AP105" i="1" s="1"/>
  <c r="AQ105" i="1" s="1"/>
  <c r="AJ106" i="1"/>
  <c r="AP106" i="1" s="1"/>
  <c r="AQ106" i="1" s="1"/>
  <c r="AJ107" i="1"/>
  <c r="AP107" i="1" s="1"/>
  <c r="AQ107" i="1" s="1"/>
  <c r="AJ108" i="1"/>
  <c r="AP108" i="1" s="1"/>
  <c r="AQ108" i="1" s="1"/>
  <c r="AJ109" i="1"/>
  <c r="AP109" i="1" s="1"/>
  <c r="AQ109" i="1" s="1"/>
  <c r="AJ110" i="1"/>
  <c r="AP110" i="1" s="1"/>
  <c r="AQ110" i="1" s="1"/>
  <c r="AJ111" i="1"/>
  <c r="AP111" i="1" s="1"/>
  <c r="AQ111" i="1" s="1"/>
  <c r="AJ112" i="1"/>
  <c r="AP112" i="1" s="1"/>
  <c r="AQ112" i="1" s="1"/>
  <c r="AJ113" i="1"/>
  <c r="AP113" i="1" s="1"/>
  <c r="AQ113" i="1" s="1"/>
  <c r="AJ114" i="1"/>
  <c r="AP114" i="1" s="1"/>
  <c r="AQ114" i="1" s="1"/>
  <c r="AJ115" i="1"/>
  <c r="AP115" i="1" s="1"/>
  <c r="AQ115" i="1" s="1"/>
  <c r="AJ116" i="1"/>
  <c r="AP116" i="1" s="1"/>
  <c r="AQ116" i="1" s="1"/>
  <c r="AJ117" i="1"/>
  <c r="AP117" i="1" s="1"/>
  <c r="AQ117" i="1" s="1"/>
  <c r="AJ118" i="1"/>
  <c r="AP118" i="1" s="1"/>
  <c r="AQ118" i="1" s="1"/>
  <c r="AJ119" i="1"/>
  <c r="AP119" i="1" s="1"/>
  <c r="AQ119" i="1" s="1"/>
  <c r="AJ120" i="1"/>
  <c r="AP120" i="1" s="1"/>
  <c r="AQ120" i="1" s="1"/>
  <c r="AJ121" i="1"/>
  <c r="AP121" i="1" s="1"/>
  <c r="AQ121" i="1" s="1"/>
  <c r="AJ122" i="1"/>
  <c r="AP122" i="1" s="1"/>
  <c r="AQ122" i="1" s="1"/>
  <c r="AJ123" i="1"/>
  <c r="AP123" i="1" s="1"/>
  <c r="AQ123" i="1" s="1"/>
  <c r="AJ124" i="1"/>
  <c r="AP124" i="1" s="1"/>
  <c r="AQ124" i="1" s="1"/>
  <c r="AJ125" i="1"/>
  <c r="AP125" i="1" s="1"/>
  <c r="AQ125" i="1" s="1"/>
  <c r="AJ126" i="1"/>
  <c r="AP126" i="1" s="1"/>
  <c r="AQ126" i="1" s="1"/>
  <c r="AJ127" i="1"/>
  <c r="AP127" i="1" s="1"/>
  <c r="AQ127" i="1" s="1"/>
  <c r="AJ128" i="1"/>
  <c r="AP128" i="1" s="1"/>
  <c r="AQ128" i="1" s="1"/>
  <c r="AJ129" i="1"/>
  <c r="AP129" i="1" s="1"/>
  <c r="AQ129" i="1" s="1"/>
  <c r="AJ130" i="1"/>
  <c r="AP130" i="1" s="1"/>
  <c r="AQ130" i="1" s="1"/>
  <c r="AJ131" i="1"/>
  <c r="AP131" i="1" s="1"/>
  <c r="AQ131" i="1" s="1"/>
  <c r="AJ132" i="1"/>
  <c r="AP132" i="1" s="1"/>
  <c r="AQ132" i="1" s="1"/>
  <c r="AJ133" i="1"/>
  <c r="AP133" i="1" s="1"/>
  <c r="AQ133" i="1" s="1"/>
  <c r="AJ134" i="1"/>
  <c r="AP134" i="1" s="1"/>
  <c r="AQ134" i="1" s="1"/>
  <c r="AJ135" i="1"/>
  <c r="AP135" i="1" s="1"/>
  <c r="AQ135" i="1" s="1"/>
  <c r="AJ136" i="1"/>
  <c r="AP136" i="1" s="1"/>
  <c r="AQ136" i="1" s="1"/>
  <c r="AJ137" i="1"/>
  <c r="AP137" i="1" s="1"/>
  <c r="AQ137" i="1" s="1"/>
  <c r="AJ138" i="1"/>
  <c r="AP138" i="1" s="1"/>
  <c r="AQ138" i="1" s="1"/>
  <c r="AJ139" i="1"/>
  <c r="AP139" i="1" s="1"/>
  <c r="AQ139" i="1" s="1"/>
  <c r="AJ140" i="1"/>
  <c r="AP140" i="1" s="1"/>
  <c r="AQ140" i="1" s="1"/>
  <c r="AJ141" i="1"/>
  <c r="AP141" i="1" s="1"/>
  <c r="AQ141" i="1" s="1"/>
  <c r="AJ142" i="1"/>
  <c r="AP142" i="1" s="1"/>
  <c r="AQ142" i="1" s="1"/>
  <c r="AJ143" i="1"/>
  <c r="AP143" i="1" s="1"/>
  <c r="AQ143" i="1" s="1"/>
  <c r="AJ144" i="1"/>
  <c r="AP144" i="1" s="1"/>
  <c r="AQ144" i="1" s="1"/>
  <c r="AJ145" i="1"/>
  <c r="AP145" i="1" s="1"/>
  <c r="AQ145" i="1" s="1"/>
  <c r="AJ146" i="1"/>
  <c r="AP146" i="1" s="1"/>
  <c r="AQ146" i="1" s="1"/>
  <c r="AJ147" i="1"/>
  <c r="AP147" i="1" s="1"/>
  <c r="AQ147" i="1" s="1"/>
  <c r="AJ148" i="1"/>
  <c r="AP148" i="1" s="1"/>
  <c r="AQ148" i="1" s="1"/>
  <c r="AJ149" i="1"/>
  <c r="AP149" i="1" s="1"/>
  <c r="AQ149" i="1" s="1"/>
  <c r="AJ150" i="1"/>
  <c r="AP150" i="1" s="1"/>
  <c r="AQ150" i="1" s="1"/>
  <c r="AJ151" i="1"/>
  <c r="AP151" i="1" s="1"/>
  <c r="AQ151" i="1" s="1"/>
  <c r="AJ152" i="1"/>
  <c r="AP152" i="1" s="1"/>
  <c r="AQ152" i="1" s="1"/>
  <c r="AJ153" i="1"/>
  <c r="AP153" i="1" s="1"/>
  <c r="AQ153" i="1" s="1"/>
  <c r="AJ154" i="1"/>
  <c r="AP154" i="1" s="1"/>
  <c r="AQ154" i="1" s="1"/>
  <c r="AJ155" i="1"/>
  <c r="AP155" i="1" s="1"/>
  <c r="AQ155" i="1" s="1"/>
  <c r="AJ156" i="1"/>
  <c r="AP156" i="1" s="1"/>
  <c r="AQ156" i="1" s="1"/>
  <c r="AJ157" i="1"/>
  <c r="AP157" i="1" s="1"/>
  <c r="AJ158" i="1"/>
  <c r="AP158" i="1" s="1"/>
  <c r="AQ158" i="1" s="1"/>
  <c r="AJ159" i="1"/>
  <c r="AP159" i="1" s="1"/>
  <c r="AQ159" i="1" s="1"/>
  <c r="AJ160" i="1"/>
  <c r="AP160" i="1" s="1"/>
  <c r="AQ160" i="1" s="1"/>
  <c r="AJ161" i="1"/>
  <c r="AP161" i="1" s="1"/>
  <c r="AQ161" i="1" s="1"/>
  <c r="AJ162" i="1"/>
  <c r="AP162" i="1" s="1"/>
  <c r="AQ162" i="1" s="1"/>
  <c r="AJ163" i="1"/>
  <c r="AP163" i="1" s="1"/>
  <c r="AQ163" i="1" s="1"/>
  <c r="AJ164" i="1"/>
  <c r="AP164" i="1" s="1"/>
  <c r="AQ164" i="1" s="1"/>
  <c r="AJ165" i="1"/>
  <c r="AP165" i="1" s="1"/>
  <c r="AQ165" i="1" s="1"/>
  <c r="AJ166" i="1"/>
  <c r="AP166" i="1" s="1"/>
  <c r="AQ166" i="1" s="1"/>
  <c r="AJ167" i="1"/>
  <c r="AP167" i="1" s="1"/>
  <c r="AQ167" i="1" s="1"/>
  <c r="AJ168" i="1"/>
  <c r="AP168" i="1" s="1"/>
  <c r="AQ168" i="1" s="1"/>
  <c r="AJ169" i="1"/>
  <c r="AP169" i="1" s="1"/>
  <c r="AJ170" i="1"/>
  <c r="AP170" i="1" s="1"/>
  <c r="AQ170" i="1" s="1"/>
  <c r="AJ171" i="1"/>
  <c r="AP171" i="1" s="1"/>
  <c r="AQ171" i="1" s="1"/>
  <c r="AJ172" i="1"/>
  <c r="AP172" i="1" s="1"/>
  <c r="AQ172" i="1" s="1"/>
  <c r="AJ173" i="1"/>
  <c r="AP173" i="1" s="1"/>
  <c r="AQ173" i="1" s="1"/>
  <c r="AJ174" i="1"/>
  <c r="AP174" i="1" s="1"/>
  <c r="AQ174" i="1" s="1"/>
  <c r="AJ175" i="1"/>
  <c r="AP175" i="1" s="1"/>
  <c r="AQ175" i="1" s="1"/>
  <c r="AJ176" i="1"/>
  <c r="AP176" i="1" s="1"/>
  <c r="AQ176" i="1" s="1"/>
  <c r="AJ177" i="1"/>
  <c r="AP177" i="1" s="1"/>
  <c r="AQ177" i="1" s="1"/>
  <c r="AJ178" i="1"/>
  <c r="AP178" i="1" s="1"/>
  <c r="AQ178" i="1" s="1"/>
  <c r="AJ179" i="1"/>
  <c r="AP179" i="1" s="1"/>
  <c r="AQ179" i="1" s="1"/>
  <c r="AJ180" i="1"/>
  <c r="AP180" i="1" s="1"/>
  <c r="AQ180" i="1" s="1"/>
  <c r="AJ181" i="1"/>
  <c r="AP181" i="1" s="1"/>
  <c r="AJ182" i="1"/>
  <c r="AP182" i="1" s="1"/>
  <c r="AQ182" i="1" s="1"/>
  <c r="AJ183" i="1"/>
  <c r="AP183" i="1" s="1"/>
  <c r="AQ183" i="1" s="1"/>
  <c r="AJ184" i="1"/>
  <c r="AP184" i="1" s="1"/>
  <c r="AQ184" i="1" s="1"/>
  <c r="AJ185" i="1"/>
  <c r="AP185" i="1" s="1"/>
  <c r="AQ185" i="1" s="1"/>
  <c r="AJ186" i="1"/>
  <c r="AP186" i="1" s="1"/>
  <c r="AQ186" i="1" s="1"/>
  <c r="AJ187" i="1"/>
  <c r="AP187" i="1" s="1"/>
  <c r="AQ187" i="1" s="1"/>
  <c r="AJ188" i="1"/>
  <c r="AP188" i="1" s="1"/>
  <c r="AQ188" i="1" s="1"/>
  <c r="AJ189" i="1"/>
  <c r="AP189" i="1" s="1"/>
  <c r="AQ189" i="1" s="1"/>
  <c r="AJ190" i="1"/>
  <c r="AP190" i="1" s="1"/>
  <c r="AQ190" i="1" s="1"/>
  <c r="AJ191" i="1"/>
  <c r="AP191" i="1" s="1"/>
  <c r="AQ191" i="1" s="1"/>
  <c r="AJ192" i="1"/>
  <c r="AP192" i="1" s="1"/>
  <c r="AQ192" i="1" s="1"/>
  <c r="AJ193" i="1"/>
  <c r="AP193" i="1" s="1"/>
  <c r="AQ193" i="1" s="1"/>
  <c r="AJ194" i="1"/>
  <c r="AP194" i="1" s="1"/>
  <c r="AQ194" i="1" s="1"/>
  <c r="AJ195" i="1"/>
  <c r="AP195" i="1" s="1"/>
  <c r="AQ195" i="1" s="1"/>
  <c r="AJ196" i="1"/>
  <c r="AP196" i="1" s="1"/>
  <c r="AQ196" i="1" s="1"/>
  <c r="AJ197" i="1"/>
  <c r="AP197" i="1" s="1"/>
  <c r="AQ197" i="1" s="1"/>
  <c r="AJ198" i="1"/>
  <c r="AP198" i="1" s="1"/>
  <c r="AQ198" i="1" s="1"/>
  <c r="AJ199" i="1"/>
  <c r="AP199" i="1" s="1"/>
  <c r="AQ199" i="1" s="1"/>
  <c r="AJ200" i="1"/>
  <c r="AP200" i="1" s="1"/>
  <c r="AQ200" i="1" s="1"/>
  <c r="AJ201" i="1"/>
  <c r="AP201" i="1" s="1"/>
  <c r="AQ201" i="1" s="1"/>
  <c r="AJ202" i="1"/>
  <c r="AP202" i="1" s="1"/>
  <c r="AQ202" i="1" s="1"/>
  <c r="AJ203" i="1"/>
  <c r="AP203" i="1" s="1"/>
  <c r="AQ203" i="1" s="1"/>
  <c r="AJ204" i="1"/>
  <c r="AP204" i="1" s="1"/>
  <c r="AQ204" i="1" s="1"/>
  <c r="AJ205" i="1"/>
  <c r="AP205" i="1" s="1"/>
  <c r="AQ205" i="1" s="1"/>
  <c r="AJ206" i="1"/>
  <c r="AP206" i="1" s="1"/>
  <c r="AQ206" i="1" s="1"/>
  <c r="AJ207" i="1"/>
  <c r="AP207" i="1" s="1"/>
  <c r="AQ207" i="1" s="1"/>
  <c r="AJ208" i="1"/>
  <c r="AP208" i="1" s="1"/>
  <c r="AQ208" i="1" s="1"/>
  <c r="AJ209" i="1"/>
  <c r="AP209" i="1" s="1"/>
  <c r="AQ209" i="1" s="1"/>
  <c r="AJ210" i="1"/>
  <c r="AP210" i="1" s="1"/>
  <c r="AQ210" i="1" s="1"/>
  <c r="AJ211" i="1"/>
  <c r="AP211" i="1" s="1"/>
  <c r="AQ211" i="1" s="1"/>
  <c r="AJ212" i="1"/>
  <c r="AP212" i="1" s="1"/>
  <c r="AQ212" i="1" s="1"/>
  <c r="AJ213" i="1"/>
  <c r="AP213" i="1" s="1"/>
  <c r="AQ213" i="1" s="1"/>
  <c r="AJ214" i="1"/>
  <c r="AP214" i="1" s="1"/>
  <c r="AQ214" i="1" s="1"/>
  <c r="AJ215" i="1"/>
  <c r="AP215" i="1" s="1"/>
  <c r="AQ215" i="1" s="1"/>
  <c r="AJ216" i="1"/>
  <c r="AP216" i="1" s="1"/>
  <c r="AQ216" i="1" s="1"/>
  <c r="AJ217" i="1"/>
  <c r="AP217" i="1" s="1"/>
  <c r="AQ217" i="1" s="1"/>
  <c r="AJ218" i="1"/>
  <c r="AP218" i="1" s="1"/>
  <c r="AQ218" i="1" s="1"/>
  <c r="AJ219" i="1"/>
  <c r="AP219" i="1" s="1"/>
  <c r="AQ219" i="1" s="1"/>
  <c r="AJ220" i="1"/>
  <c r="AP220" i="1" s="1"/>
  <c r="AQ220" i="1" s="1"/>
  <c r="AJ221" i="1"/>
  <c r="AP221" i="1" s="1"/>
  <c r="AQ221" i="1" s="1"/>
  <c r="AJ222" i="1"/>
  <c r="AP222" i="1" s="1"/>
  <c r="AQ222" i="1" s="1"/>
  <c r="AJ223" i="1"/>
  <c r="AP223" i="1" s="1"/>
  <c r="AQ223" i="1" s="1"/>
  <c r="AJ224" i="1"/>
  <c r="AP224" i="1" s="1"/>
  <c r="AQ224" i="1" s="1"/>
  <c r="AJ225" i="1"/>
  <c r="AP225" i="1" s="1"/>
  <c r="AQ225" i="1" s="1"/>
  <c r="AJ226" i="1"/>
  <c r="AP226" i="1" s="1"/>
  <c r="AQ226" i="1" s="1"/>
  <c r="AJ227" i="1"/>
  <c r="AP227" i="1" s="1"/>
  <c r="AQ227" i="1" s="1"/>
  <c r="AJ228" i="1"/>
  <c r="AP228" i="1" s="1"/>
  <c r="AQ228" i="1" s="1"/>
  <c r="AJ229" i="1"/>
  <c r="AP229" i="1" s="1"/>
  <c r="AQ229" i="1" s="1"/>
  <c r="AJ230" i="1"/>
  <c r="AP230" i="1" s="1"/>
  <c r="AQ230" i="1" s="1"/>
  <c r="AJ231" i="1"/>
  <c r="AP231" i="1" s="1"/>
  <c r="AQ231" i="1" s="1"/>
  <c r="AJ232" i="1"/>
  <c r="AP232" i="1" s="1"/>
  <c r="AQ232" i="1" s="1"/>
  <c r="AJ233" i="1"/>
  <c r="AP233" i="1" s="1"/>
  <c r="AQ233" i="1" s="1"/>
  <c r="AJ234" i="1"/>
  <c r="AP234" i="1" s="1"/>
  <c r="AQ234" i="1" s="1"/>
  <c r="AJ235" i="1"/>
  <c r="AP235" i="1" s="1"/>
  <c r="AQ235" i="1" s="1"/>
  <c r="AJ236" i="1"/>
  <c r="AP236" i="1" s="1"/>
  <c r="AQ236" i="1" s="1"/>
  <c r="AJ237" i="1"/>
  <c r="AP237" i="1" s="1"/>
  <c r="AQ237" i="1" s="1"/>
  <c r="AJ238" i="1"/>
  <c r="AP238" i="1" s="1"/>
  <c r="AQ238" i="1" s="1"/>
  <c r="AJ239" i="1"/>
  <c r="AP239" i="1" s="1"/>
  <c r="AQ239" i="1" s="1"/>
  <c r="AJ240" i="1"/>
  <c r="AP240" i="1" s="1"/>
  <c r="AQ240" i="1" s="1"/>
  <c r="AJ241" i="1"/>
  <c r="AP241" i="1" s="1"/>
  <c r="AQ241" i="1" s="1"/>
  <c r="AJ242" i="1"/>
  <c r="AP242" i="1" s="1"/>
  <c r="AQ242" i="1" s="1"/>
  <c r="AJ243" i="1"/>
  <c r="AP243" i="1" s="1"/>
  <c r="AQ243" i="1" s="1"/>
  <c r="AJ244" i="1"/>
  <c r="AP244" i="1" s="1"/>
  <c r="AQ244" i="1" s="1"/>
  <c r="AJ245" i="1"/>
  <c r="AP245" i="1" s="1"/>
  <c r="AQ245" i="1" s="1"/>
  <c r="AJ246" i="1"/>
  <c r="AP246" i="1" s="1"/>
  <c r="AQ246" i="1" s="1"/>
  <c r="AJ247" i="1"/>
  <c r="AP247" i="1" s="1"/>
  <c r="AQ247" i="1" s="1"/>
  <c r="AJ248" i="1"/>
  <c r="AP248" i="1" s="1"/>
  <c r="AQ248" i="1" s="1"/>
  <c r="AJ249" i="1"/>
  <c r="AP249" i="1" s="1"/>
  <c r="AQ249" i="1" s="1"/>
  <c r="AJ250" i="1"/>
  <c r="AP250" i="1" s="1"/>
  <c r="AQ250" i="1" s="1"/>
  <c r="AJ251" i="1"/>
  <c r="AP251" i="1" s="1"/>
  <c r="AQ251" i="1" s="1"/>
  <c r="AJ252" i="1"/>
  <c r="AP252" i="1" s="1"/>
  <c r="AQ252" i="1" s="1"/>
  <c r="AJ253" i="1"/>
  <c r="AP253" i="1" s="1"/>
  <c r="AQ253" i="1" s="1"/>
  <c r="AJ254" i="1"/>
  <c r="AP254" i="1" s="1"/>
  <c r="AQ254" i="1" s="1"/>
  <c r="AJ255" i="1"/>
  <c r="AP255" i="1" s="1"/>
  <c r="AQ255" i="1" s="1"/>
  <c r="AJ256" i="1"/>
  <c r="AP256" i="1" s="1"/>
  <c r="AQ256" i="1" s="1"/>
  <c r="AJ257" i="1"/>
  <c r="AP257" i="1" s="1"/>
  <c r="AQ257" i="1" s="1"/>
  <c r="AJ258" i="1"/>
  <c r="AP258" i="1" s="1"/>
  <c r="AQ258" i="1" s="1"/>
  <c r="AJ259" i="1"/>
  <c r="AP259" i="1" s="1"/>
  <c r="AQ259" i="1" s="1"/>
  <c r="AJ260" i="1"/>
  <c r="AP260" i="1" s="1"/>
  <c r="AQ260" i="1" s="1"/>
  <c r="AJ261" i="1"/>
  <c r="AP261" i="1" s="1"/>
  <c r="AQ261" i="1" s="1"/>
  <c r="AJ262" i="1"/>
  <c r="AP262" i="1" s="1"/>
  <c r="AQ262" i="1" s="1"/>
  <c r="AJ263" i="1"/>
  <c r="AP263" i="1" s="1"/>
  <c r="AQ263" i="1" s="1"/>
  <c r="AJ264" i="1"/>
  <c r="AP264" i="1" s="1"/>
  <c r="AQ264" i="1" s="1"/>
  <c r="AJ265" i="1"/>
  <c r="AP265" i="1" s="1"/>
  <c r="AQ265" i="1" s="1"/>
  <c r="AJ266" i="1"/>
  <c r="AP266" i="1" s="1"/>
  <c r="AQ266" i="1" s="1"/>
  <c r="AJ267" i="1"/>
  <c r="AP267" i="1" s="1"/>
  <c r="AQ267" i="1" s="1"/>
  <c r="AJ268" i="1"/>
  <c r="AP268" i="1" s="1"/>
  <c r="AQ268" i="1" s="1"/>
  <c r="AJ269" i="1"/>
  <c r="AP269" i="1" s="1"/>
  <c r="AQ269" i="1" s="1"/>
  <c r="AJ270" i="1"/>
  <c r="AP270" i="1" s="1"/>
  <c r="AQ270" i="1" s="1"/>
  <c r="AJ271" i="1"/>
  <c r="AP271" i="1" s="1"/>
  <c r="AQ271" i="1" s="1"/>
  <c r="AJ272" i="1"/>
  <c r="AP272" i="1" s="1"/>
  <c r="AQ272" i="1" s="1"/>
  <c r="AJ273" i="1"/>
  <c r="AP273" i="1" s="1"/>
  <c r="AQ273" i="1" s="1"/>
  <c r="AJ274" i="1"/>
  <c r="AP274" i="1" s="1"/>
  <c r="AQ274" i="1" s="1"/>
  <c r="AJ275" i="1"/>
  <c r="AP275" i="1" s="1"/>
  <c r="AQ275" i="1" s="1"/>
  <c r="AJ276" i="1"/>
  <c r="AP276" i="1" s="1"/>
  <c r="AQ276" i="1" s="1"/>
  <c r="AJ277" i="1"/>
  <c r="AP277" i="1" s="1"/>
  <c r="AQ277" i="1" s="1"/>
  <c r="AJ278" i="1"/>
  <c r="AP278" i="1" s="1"/>
  <c r="AQ278" i="1" s="1"/>
  <c r="AJ279" i="1"/>
  <c r="AP279" i="1" s="1"/>
  <c r="AQ279" i="1" s="1"/>
  <c r="AJ280" i="1"/>
  <c r="AP280" i="1" s="1"/>
  <c r="AQ280" i="1" s="1"/>
  <c r="AJ281" i="1"/>
  <c r="AP281" i="1" s="1"/>
  <c r="AQ281" i="1" s="1"/>
  <c r="AJ282" i="1"/>
  <c r="AP282" i="1" s="1"/>
  <c r="AQ282" i="1" s="1"/>
  <c r="AJ283" i="1"/>
  <c r="AP283" i="1" s="1"/>
  <c r="AQ283" i="1" s="1"/>
  <c r="AJ284" i="1"/>
  <c r="AP284" i="1" s="1"/>
  <c r="AQ284" i="1" s="1"/>
  <c r="AJ285" i="1"/>
  <c r="AP285" i="1" s="1"/>
  <c r="AQ285" i="1" s="1"/>
  <c r="AJ286" i="1"/>
  <c r="AP286" i="1" s="1"/>
  <c r="AQ286" i="1" s="1"/>
  <c r="AJ287" i="1"/>
  <c r="AP287" i="1" s="1"/>
  <c r="AQ287" i="1" s="1"/>
  <c r="AJ288" i="1"/>
  <c r="AP288" i="1" s="1"/>
  <c r="AQ288" i="1" s="1"/>
  <c r="AJ289" i="1"/>
  <c r="AP289" i="1" s="1"/>
  <c r="AQ289" i="1" s="1"/>
  <c r="AJ290" i="1"/>
  <c r="AP290" i="1" s="1"/>
  <c r="AQ290" i="1" s="1"/>
  <c r="AJ291" i="1"/>
  <c r="AP291" i="1" s="1"/>
  <c r="AQ291" i="1" s="1"/>
  <c r="AJ292" i="1"/>
  <c r="AP292" i="1" s="1"/>
  <c r="AQ292" i="1" s="1"/>
  <c r="AJ293" i="1"/>
  <c r="AP293" i="1" s="1"/>
  <c r="AQ293" i="1" s="1"/>
  <c r="AJ294" i="1"/>
  <c r="AP294" i="1" s="1"/>
  <c r="AQ294" i="1" s="1"/>
  <c r="AJ295" i="1"/>
  <c r="AP295" i="1" s="1"/>
  <c r="AQ295" i="1" s="1"/>
  <c r="AJ296" i="1"/>
  <c r="AP296" i="1" s="1"/>
  <c r="AQ296" i="1" s="1"/>
  <c r="AJ297" i="1"/>
  <c r="AP297" i="1" s="1"/>
  <c r="AQ297" i="1" s="1"/>
  <c r="AJ298" i="1"/>
  <c r="AP298" i="1" s="1"/>
  <c r="AQ298" i="1" s="1"/>
  <c r="AJ299" i="1"/>
  <c r="AP299" i="1" s="1"/>
  <c r="AQ299" i="1" s="1"/>
  <c r="AJ300" i="1"/>
  <c r="AP300" i="1" s="1"/>
  <c r="AQ300" i="1" s="1"/>
  <c r="AJ301" i="1"/>
  <c r="AP301" i="1" s="1"/>
  <c r="AJ302" i="1"/>
  <c r="AP302" i="1" s="1"/>
  <c r="AQ302" i="1" s="1"/>
  <c r="AJ303" i="1"/>
  <c r="AP303" i="1" s="1"/>
  <c r="AQ303" i="1" s="1"/>
  <c r="AJ304" i="1"/>
  <c r="AP304" i="1" s="1"/>
  <c r="AQ304" i="1" s="1"/>
  <c r="AJ305" i="1"/>
  <c r="AP305" i="1" s="1"/>
  <c r="AQ305" i="1" s="1"/>
  <c r="AJ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14" i="1"/>
  <c r="N14" i="1" s="1"/>
  <c r="AP14" i="1" l="1"/>
  <c r="AQ14" i="1" s="1"/>
  <c r="R46" i="2"/>
  <c r="O46" i="2"/>
  <c r="R68" i="2"/>
  <c r="O68" i="2"/>
  <c r="R99" i="2"/>
  <c r="O99" i="2"/>
  <c r="R184" i="2"/>
  <c r="O184" i="2"/>
  <c r="R18" i="2"/>
  <c r="O18" i="2"/>
  <c r="R34" i="2"/>
  <c r="O34" i="2"/>
  <c r="T51" i="2"/>
  <c r="S51" i="2"/>
  <c r="R60" i="2"/>
  <c r="O60" i="2"/>
  <c r="AQ69" i="2"/>
  <c r="R69" i="2"/>
  <c r="R83" i="2"/>
  <c r="O83" i="2"/>
  <c r="T96" i="2"/>
  <c r="S96" i="2"/>
  <c r="R131" i="2"/>
  <c r="O131" i="2"/>
  <c r="R22" i="2"/>
  <c r="O22" i="2"/>
  <c r="R38" i="2"/>
  <c r="O38" i="2"/>
  <c r="R56" i="2"/>
  <c r="O56" i="2"/>
  <c r="R61" i="2"/>
  <c r="AQ61" i="2"/>
  <c r="T88" i="2"/>
  <c r="S88" i="2"/>
  <c r="R28" i="2"/>
  <c r="O28" i="2"/>
  <c r="R52" i="2"/>
  <c r="O52" i="2"/>
  <c r="T76" i="2"/>
  <c r="S76" i="2"/>
  <c r="T92" i="2"/>
  <c r="S92" i="2"/>
  <c r="R148" i="2"/>
  <c r="O148" i="2"/>
  <c r="T21" i="2"/>
  <c r="S21" i="2"/>
  <c r="T37" i="2"/>
  <c r="S37" i="2"/>
  <c r="R44" i="2"/>
  <c r="O44" i="2"/>
  <c r="R16" i="2"/>
  <c r="O16" i="2"/>
  <c r="T25" i="2"/>
  <c r="S25" i="2"/>
  <c r="R32" i="2"/>
  <c r="O32" i="2"/>
  <c r="T41" i="2"/>
  <c r="S41" i="2"/>
  <c r="R48" i="2"/>
  <c r="O48" i="2"/>
  <c r="R53" i="2"/>
  <c r="AQ53" i="2"/>
  <c r="R66" i="2"/>
  <c r="R107" i="2"/>
  <c r="O107" i="2"/>
  <c r="R111" i="2"/>
  <c r="O111" i="2"/>
  <c r="R115" i="2"/>
  <c r="O115" i="2"/>
  <c r="T120" i="2"/>
  <c r="S120" i="2"/>
  <c r="T124" i="2"/>
  <c r="S124" i="2"/>
  <c r="AQ62" i="2"/>
  <c r="R62" i="2"/>
  <c r="R26" i="2"/>
  <c r="O26" i="2"/>
  <c r="R42" i="2"/>
  <c r="O42" i="2"/>
  <c r="AQ57" i="2"/>
  <c r="R57" i="2"/>
  <c r="AQ85" i="2"/>
  <c r="R85" i="2"/>
  <c r="AQ89" i="2"/>
  <c r="R89" i="2"/>
  <c r="T54" i="2"/>
  <c r="S54" i="2"/>
  <c r="O58" i="2"/>
  <c r="R58" i="2"/>
  <c r="O63" i="2"/>
  <c r="R63" i="2"/>
  <c r="R67" i="2"/>
  <c r="O67" i="2"/>
  <c r="T116" i="2"/>
  <c r="S116" i="2"/>
  <c r="R20" i="2"/>
  <c r="O20" i="2"/>
  <c r="T29" i="2"/>
  <c r="S29" i="2"/>
  <c r="R36" i="2"/>
  <c r="O36" i="2"/>
  <c r="T45" i="2"/>
  <c r="S45" i="2"/>
  <c r="AQ49" i="2"/>
  <c r="R49" i="2"/>
  <c r="AQ81" i="2"/>
  <c r="R81" i="2"/>
  <c r="AQ129" i="2"/>
  <c r="R129" i="2"/>
  <c r="T64" i="2"/>
  <c r="S64" i="2"/>
  <c r="R30" i="2"/>
  <c r="O30" i="2"/>
  <c r="R50" i="2"/>
  <c r="O50" i="2"/>
  <c r="AP12" i="2"/>
  <c r="AQ12" i="2" s="1"/>
  <c r="AQ14" i="2"/>
  <c r="T59" i="2"/>
  <c r="S59" i="2"/>
  <c r="R95" i="2"/>
  <c r="O95" i="2"/>
  <c r="R192" i="2"/>
  <c r="O192" i="2"/>
  <c r="R234" i="2"/>
  <c r="O234" i="2"/>
  <c r="T17" i="2"/>
  <c r="S17" i="2"/>
  <c r="R24" i="2"/>
  <c r="O24" i="2"/>
  <c r="T33" i="2"/>
  <c r="S33" i="2"/>
  <c r="R40" i="2"/>
  <c r="O40" i="2"/>
  <c r="R87" i="2"/>
  <c r="O87" i="2"/>
  <c r="T100" i="2"/>
  <c r="S100" i="2"/>
  <c r="R79" i="2"/>
  <c r="O79" i="2"/>
  <c r="T160" i="2"/>
  <c r="S160" i="2"/>
  <c r="S23" i="2"/>
  <c r="AQ17" i="2"/>
  <c r="AQ21" i="2"/>
  <c r="AQ25" i="2"/>
  <c r="AQ29" i="2"/>
  <c r="AQ33" i="2"/>
  <c r="AQ37" i="2"/>
  <c r="AQ41" i="2"/>
  <c r="AQ45" i="2"/>
  <c r="R74" i="2"/>
  <c r="R94" i="2"/>
  <c r="R104" i="2"/>
  <c r="R109" i="2"/>
  <c r="O176" i="2"/>
  <c r="S206" i="2"/>
  <c r="T206" i="2"/>
  <c r="T153" i="2"/>
  <c r="S153" i="2"/>
  <c r="N14" i="2"/>
  <c r="S35" i="2"/>
  <c r="O92" i="2"/>
  <c r="T15" i="2"/>
  <c r="T19" i="2"/>
  <c r="T27" i="2"/>
  <c r="T31" i="2"/>
  <c r="T39" i="2"/>
  <c r="T43" i="2"/>
  <c r="T47" i="2"/>
  <c r="R55" i="2"/>
  <c r="T72" i="2"/>
  <c r="T82" i="2"/>
  <c r="S82" i="2"/>
  <c r="R97" i="2"/>
  <c r="O102" i="2"/>
  <c r="S112" i="2"/>
  <c r="O120" i="2"/>
  <c r="T130" i="2"/>
  <c r="S130" i="2"/>
  <c r="R135" i="2"/>
  <c r="T143" i="2"/>
  <c r="S143" i="2"/>
  <c r="R150" i="2"/>
  <c r="R164" i="2"/>
  <c r="O164" i="2"/>
  <c r="R211" i="2"/>
  <c r="O211" i="2"/>
  <c r="R243" i="2"/>
  <c r="O243" i="2"/>
  <c r="T266" i="2"/>
  <c r="S266" i="2"/>
  <c r="R293" i="2"/>
  <c r="O293" i="2"/>
  <c r="T295" i="2"/>
  <c r="S295" i="2"/>
  <c r="T122" i="2"/>
  <c r="S122" i="2"/>
  <c r="O122" i="2"/>
  <c r="R77" i="2"/>
  <c r="O82" i="2"/>
  <c r="O100" i="2"/>
  <c r="R110" i="2"/>
  <c r="R125" i="2"/>
  <c r="O130" i="2"/>
  <c r="R270" i="2"/>
  <c r="O270" i="2"/>
  <c r="S84" i="2"/>
  <c r="S132" i="2"/>
  <c r="R90" i="2"/>
  <c r="R105" i="2"/>
  <c r="O110" i="2"/>
  <c r="R133" i="2"/>
  <c r="O133" i="2"/>
  <c r="S222" i="2"/>
  <c r="T222" i="2"/>
  <c r="T290" i="2"/>
  <c r="S290" i="2"/>
  <c r="T118" i="2"/>
  <c r="S118" i="2"/>
  <c r="R123" i="2"/>
  <c r="O123" i="2"/>
  <c r="R144" i="2"/>
  <c r="O144" i="2"/>
  <c r="T168" i="2"/>
  <c r="S168" i="2"/>
  <c r="R188" i="2"/>
  <c r="O188" i="2"/>
  <c r="R198" i="2"/>
  <c r="O198" i="2"/>
  <c r="R215" i="2"/>
  <c r="O215" i="2"/>
  <c r="T227" i="2"/>
  <c r="S227" i="2"/>
  <c r="T231" i="2"/>
  <c r="S231" i="2"/>
  <c r="R274" i="2"/>
  <c r="O274" i="2"/>
  <c r="R65" i="2"/>
  <c r="T98" i="2"/>
  <c r="S98" i="2"/>
  <c r="R103" i="2"/>
  <c r="O103" i="2"/>
  <c r="O158" i="2"/>
  <c r="R158" i="2"/>
  <c r="T195" i="2"/>
  <c r="S195" i="2"/>
  <c r="R219" i="2"/>
  <c r="O219" i="2"/>
  <c r="T258" i="2"/>
  <c r="S258" i="2"/>
  <c r="AJ12" i="2"/>
  <c r="O51" i="2"/>
  <c r="O59" i="2"/>
  <c r="T71" i="2"/>
  <c r="T73" i="2"/>
  <c r="T78" i="2"/>
  <c r="S78" i="2"/>
  <c r="R93" i="2"/>
  <c r="O98" i="2"/>
  <c r="S108" i="2"/>
  <c r="T113" i="2"/>
  <c r="O116" i="2"/>
  <c r="T126" i="2"/>
  <c r="S126" i="2"/>
  <c r="S145" i="2"/>
  <c r="T145" i="2"/>
  <c r="R172" i="2"/>
  <c r="O172" i="2"/>
  <c r="O195" i="2"/>
  <c r="T287" i="2"/>
  <c r="S287" i="2"/>
  <c r="R127" i="2"/>
  <c r="O127" i="2"/>
  <c r="AQ76" i="2"/>
  <c r="T102" i="2"/>
  <c r="S102" i="2"/>
  <c r="R117" i="2"/>
  <c r="S137" i="2"/>
  <c r="O66" i="2"/>
  <c r="O78" i="2"/>
  <c r="O96" i="2"/>
  <c r="R106" i="2"/>
  <c r="R121" i="2"/>
  <c r="O126" i="2"/>
  <c r="O134" i="2"/>
  <c r="R134" i="2"/>
  <c r="T155" i="2"/>
  <c r="S155" i="2"/>
  <c r="S162" i="2"/>
  <c r="T162" i="2"/>
  <c r="O228" i="2"/>
  <c r="R228" i="2"/>
  <c r="T291" i="2"/>
  <c r="S291" i="2"/>
  <c r="AQ124" i="2"/>
  <c r="O160" i="2"/>
  <c r="R86" i="2"/>
  <c r="R91" i="2"/>
  <c r="O91" i="2"/>
  <c r="R101" i="2"/>
  <c r="T139" i="2"/>
  <c r="S139" i="2"/>
  <c r="T149" i="2"/>
  <c r="S149" i="2"/>
  <c r="T203" i="2"/>
  <c r="S203" i="2"/>
  <c r="AQ209" i="2"/>
  <c r="R209" i="2"/>
  <c r="O232" i="2"/>
  <c r="R232" i="2"/>
  <c r="T255" i="2"/>
  <c r="S255" i="2"/>
  <c r="R282" i="2"/>
  <c r="O282" i="2"/>
  <c r="R180" i="2"/>
  <c r="O180" i="2"/>
  <c r="R70" i="2"/>
  <c r="R114" i="2"/>
  <c r="R119" i="2"/>
  <c r="O119" i="2"/>
  <c r="O146" i="2"/>
  <c r="R146" i="2"/>
  <c r="R156" i="2"/>
  <c r="O156" i="2"/>
  <c r="T176" i="2"/>
  <c r="S176" i="2"/>
  <c r="O272" i="2"/>
  <c r="R272" i="2"/>
  <c r="R165" i="2"/>
  <c r="R173" i="2"/>
  <c r="R181" i="2"/>
  <c r="R189" i="2"/>
  <c r="S218" i="2"/>
  <c r="T218" i="2"/>
  <c r="R245" i="2"/>
  <c r="O245" i="2"/>
  <c r="R251" i="2"/>
  <c r="O251" i="2"/>
  <c r="T263" i="2"/>
  <c r="S263" i="2"/>
  <c r="R278" i="2"/>
  <c r="O278" i="2"/>
  <c r="T298" i="2"/>
  <c r="S298" i="2"/>
  <c r="S210" i="2"/>
  <c r="T210" i="2"/>
  <c r="O216" i="2"/>
  <c r="R216" i="2"/>
  <c r="R246" i="2"/>
  <c r="O246" i="2"/>
  <c r="R249" i="2"/>
  <c r="O249" i="2"/>
  <c r="O264" i="2"/>
  <c r="R264" i="2"/>
  <c r="R305" i="2"/>
  <c r="O305" i="2"/>
  <c r="R161" i="2"/>
  <c r="T163" i="2"/>
  <c r="S163" i="2"/>
  <c r="R166" i="2"/>
  <c r="O166" i="2"/>
  <c r="T171" i="2"/>
  <c r="S171" i="2"/>
  <c r="R174" i="2"/>
  <c r="O174" i="2"/>
  <c r="T179" i="2"/>
  <c r="S179" i="2"/>
  <c r="R182" i="2"/>
  <c r="O182" i="2"/>
  <c r="T187" i="2"/>
  <c r="S187" i="2"/>
  <c r="R190" i="2"/>
  <c r="O190" i="2"/>
  <c r="S201" i="2"/>
  <c r="R207" i="2"/>
  <c r="O207" i="2"/>
  <c r="O222" i="2"/>
  <c r="R226" i="2"/>
  <c r="O226" i="2"/>
  <c r="R229" i="2"/>
  <c r="O229" i="2"/>
  <c r="T302" i="2"/>
  <c r="S302" i="2"/>
  <c r="R142" i="2"/>
  <c r="R169" i="2"/>
  <c r="R177" i="2"/>
  <c r="R185" i="2"/>
  <c r="R193" i="2"/>
  <c r="R238" i="2"/>
  <c r="O238" i="2"/>
  <c r="R241" i="2"/>
  <c r="O241" i="2"/>
  <c r="T267" i="2"/>
  <c r="S267" i="2"/>
  <c r="R297" i="2"/>
  <c r="O297" i="2"/>
  <c r="T299" i="2"/>
  <c r="S299" i="2"/>
  <c r="T140" i="2"/>
  <c r="S140" i="2"/>
  <c r="R199" i="2"/>
  <c r="O199" i="2"/>
  <c r="T294" i="2"/>
  <c r="S294" i="2"/>
  <c r="O136" i="2"/>
  <c r="R138" i="2"/>
  <c r="O140" i="2"/>
  <c r="T151" i="2"/>
  <c r="S151" i="2"/>
  <c r="S202" i="2"/>
  <c r="T202" i="2"/>
  <c r="O208" i="2"/>
  <c r="R208" i="2"/>
  <c r="R223" i="2"/>
  <c r="O223" i="2"/>
  <c r="T247" i="2"/>
  <c r="S247" i="2"/>
  <c r="R250" i="2"/>
  <c r="O250" i="2"/>
  <c r="T262" i="2"/>
  <c r="S262" i="2"/>
  <c r="R306" i="2"/>
  <c r="O306" i="2"/>
  <c r="S136" i="2"/>
  <c r="O145" i="2"/>
  <c r="R154" i="2"/>
  <c r="S217" i="2"/>
  <c r="O227" i="2"/>
  <c r="R230" i="2"/>
  <c r="O247" i="2"/>
  <c r="O268" i="2"/>
  <c r="R268" i="2"/>
  <c r="R286" i="2"/>
  <c r="O286" i="2"/>
  <c r="R289" i="2"/>
  <c r="O289" i="2"/>
  <c r="R159" i="2"/>
  <c r="R194" i="2"/>
  <c r="O194" i="2"/>
  <c r="O200" i="2"/>
  <c r="R200" i="2"/>
  <c r="T147" i="2"/>
  <c r="S147" i="2"/>
  <c r="R152" i="2"/>
  <c r="T167" i="2"/>
  <c r="S167" i="2"/>
  <c r="R170" i="2"/>
  <c r="O170" i="2"/>
  <c r="T175" i="2"/>
  <c r="S175" i="2"/>
  <c r="R178" i="2"/>
  <c r="O178" i="2"/>
  <c r="T183" i="2"/>
  <c r="S183" i="2"/>
  <c r="R186" i="2"/>
  <c r="O186" i="2"/>
  <c r="T191" i="2"/>
  <c r="S191" i="2"/>
  <c r="S214" i="2"/>
  <c r="T214" i="2"/>
  <c r="O224" i="2"/>
  <c r="R224" i="2"/>
  <c r="T242" i="2"/>
  <c r="S242" i="2"/>
  <c r="AQ271" i="2"/>
  <c r="R271" i="2"/>
  <c r="R301" i="2"/>
  <c r="O301" i="2"/>
  <c r="T303" i="2"/>
  <c r="S303" i="2"/>
  <c r="R225" i="2"/>
  <c r="R235" i="2"/>
  <c r="R237" i="2"/>
  <c r="O237" i="2"/>
  <c r="R254" i="2"/>
  <c r="O260" i="2"/>
  <c r="R260" i="2"/>
  <c r="R279" i="2"/>
  <c r="R285" i="2"/>
  <c r="O285" i="2"/>
  <c r="R253" i="2"/>
  <c r="O253" i="2"/>
  <c r="O276" i="2"/>
  <c r="R276" i="2"/>
  <c r="O255" i="2"/>
  <c r="R257" i="2"/>
  <c r="O257" i="2"/>
  <c r="O280" i="2"/>
  <c r="R280" i="2"/>
  <c r="O236" i="2"/>
  <c r="R236" i="2"/>
  <c r="R261" i="2"/>
  <c r="O261" i="2"/>
  <c r="O284" i="2"/>
  <c r="R284" i="2"/>
  <c r="R221" i="2"/>
  <c r="O240" i="2"/>
  <c r="R240" i="2"/>
  <c r="R259" i="2"/>
  <c r="R265" i="2"/>
  <c r="O265" i="2"/>
  <c r="O288" i="2"/>
  <c r="R288" i="2"/>
  <c r="S197" i="2"/>
  <c r="O202" i="2"/>
  <c r="S205" i="2"/>
  <c r="O210" i="2"/>
  <c r="S213" i="2"/>
  <c r="O218" i="2"/>
  <c r="R233" i="2"/>
  <c r="O242" i="2"/>
  <c r="O244" i="2"/>
  <c r="R244" i="2"/>
  <c r="O267" i="2"/>
  <c r="R269" i="2"/>
  <c r="O269" i="2"/>
  <c r="O290" i="2"/>
  <c r="O292" i="2"/>
  <c r="R292" i="2"/>
  <c r="O294" i="2"/>
  <c r="O296" i="2"/>
  <c r="R296" i="2"/>
  <c r="O298" i="2"/>
  <c r="O300" i="2"/>
  <c r="R300" i="2"/>
  <c r="O302" i="2"/>
  <c r="O233" i="2"/>
  <c r="O248" i="2"/>
  <c r="R248" i="2"/>
  <c r="R273" i="2"/>
  <c r="O273" i="2"/>
  <c r="O252" i="2"/>
  <c r="R252" i="2"/>
  <c r="R277" i="2"/>
  <c r="O277" i="2"/>
  <c r="R196" i="2"/>
  <c r="R204" i="2"/>
  <c r="R212" i="2"/>
  <c r="R220" i="2"/>
  <c r="O256" i="2"/>
  <c r="R256" i="2"/>
  <c r="R281" i="2"/>
  <c r="O281" i="2"/>
  <c r="R304" i="2"/>
  <c r="H12" i="1"/>
  <c r="AQ157" i="1"/>
  <c r="AQ301" i="1"/>
  <c r="AQ25" i="1"/>
  <c r="AQ169" i="1"/>
  <c r="AQ37" i="1"/>
  <c r="AQ181" i="1"/>
  <c r="O14" i="1"/>
  <c r="L12" i="1"/>
  <c r="R14" i="1" l="1"/>
  <c r="T233" i="2"/>
  <c r="S233" i="2"/>
  <c r="T306" i="2"/>
  <c r="S306" i="2"/>
  <c r="T192" i="2"/>
  <c r="S192" i="2"/>
  <c r="S256" i="2"/>
  <c r="T256" i="2"/>
  <c r="T286" i="2"/>
  <c r="S286" i="2"/>
  <c r="T246" i="2"/>
  <c r="S246" i="2"/>
  <c r="T251" i="2"/>
  <c r="S251" i="2"/>
  <c r="T282" i="2"/>
  <c r="S282" i="2"/>
  <c r="S117" i="2"/>
  <c r="T117" i="2"/>
  <c r="S103" i="2"/>
  <c r="T103" i="2"/>
  <c r="T270" i="2"/>
  <c r="S270" i="2"/>
  <c r="S129" i="2"/>
  <c r="T129" i="2"/>
  <c r="S89" i="2"/>
  <c r="T89" i="2"/>
  <c r="T53" i="2"/>
  <c r="S53" i="2"/>
  <c r="S44" i="2"/>
  <c r="T44" i="2"/>
  <c r="T52" i="2"/>
  <c r="S52" i="2"/>
  <c r="T22" i="2"/>
  <c r="S22" i="2"/>
  <c r="T46" i="2"/>
  <c r="S46" i="2"/>
  <c r="T261" i="2"/>
  <c r="S261" i="2"/>
  <c r="T152" i="2"/>
  <c r="S152" i="2"/>
  <c r="T268" i="2"/>
  <c r="S268" i="2"/>
  <c r="S142" i="2"/>
  <c r="T142" i="2"/>
  <c r="S190" i="2"/>
  <c r="T190" i="2"/>
  <c r="S166" i="2"/>
  <c r="T166" i="2"/>
  <c r="T216" i="2"/>
  <c r="S216" i="2"/>
  <c r="S101" i="2"/>
  <c r="T101" i="2"/>
  <c r="S198" i="2"/>
  <c r="T198" i="2"/>
  <c r="T293" i="2"/>
  <c r="S293" i="2"/>
  <c r="T135" i="2"/>
  <c r="S135" i="2"/>
  <c r="S40" i="2"/>
  <c r="T40" i="2"/>
  <c r="S95" i="2"/>
  <c r="T95" i="2"/>
  <c r="S20" i="2"/>
  <c r="T20" i="2"/>
  <c r="T224" i="2"/>
  <c r="S224" i="2"/>
  <c r="T273" i="2"/>
  <c r="S273" i="2"/>
  <c r="T55" i="2"/>
  <c r="S55" i="2"/>
  <c r="T269" i="2"/>
  <c r="S269" i="2"/>
  <c r="T285" i="2"/>
  <c r="S285" i="2"/>
  <c r="S186" i="2"/>
  <c r="T186" i="2"/>
  <c r="T245" i="2"/>
  <c r="S245" i="2"/>
  <c r="S125" i="2"/>
  <c r="T125" i="2"/>
  <c r="S81" i="2"/>
  <c r="T81" i="2"/>
  <c r="T34" i="2"/>
  <c r="S34" i="2"/>
  <c r="T250" i="2"/>
  <c r="S250" i="2"/>
  <c r="S146" i="2"/>
  <c r="T146" i="2"/>
  <c r="S91" i="2"/>
  <c r="T91" i="2"/>
  <c r="S204" i="2"/>
  <c r="T204" i="2"/>
  <c r="S300" i="2"/>
  <c r="T300" i="2"/>
  <c r="T244" i="2"/>
  <c r="S244" i="2"/>
  <c r="T280" i="2"/>
  <c r="S280" i="2"/>
  <c r="T260" i="2"/>
  <c r="S260" i="2"/>
  <c r="T200" i="2"/>
  <c r="S200" i="2"/>
  <c r="S230" i="2"/>
  <c r="T230" i="2"/>
  <c r="T161" i="2"/>
  <c r="S161" i="2"/>
  <c r="T86" i="2"/>
  <c r="S86" i="2"/>
  <c r="T104" i="2"/>
  <c r="S104" i="2"/>
  <c r="T49" i="2"/>
  <c r="S49" i="2"/>
  <c r="T57" i="2"/>
  <c r="S57" i="2"/>
  <c r="T18" i="2"/>
  <c r="S18" i="2"/>
  <c r="T277" i="2"/>
  <c r="S277" i="2"/>
  <c r="T281" i="2"/>
  <c r="S281" i="2"/>
  <c r="T288" i="2"/>
  <c r="S288" i="2"/>
  <c r="S48" i="2"/>
  <c r="T48" i="2"/>
  <c r="S131" i="2"/>
  <c r="T131" i="2"/>
  <c r="S212" i="2"/>
  <c r="T212" i="2"/>
  <c r="T279" i="2"/>
  <c r="S279" i="2"/>
  <c r="T232" i="2"/>
  <c r="S232" i="2"/>
  <c r="T65" i="2"/>
  <c r="S65" i="2"/>
  <c r="T110" i="2"/>
  <c r="S110" i="2"/>
  <c r="S109" i="2"/>
  <c r="T109" i="2"/>
  <c r="S196" i="2"/>
  <c r="T196" i="2"/>
  <c r="T265" i="2"/>
  <c r="S265" i="2"/>
  <c r="T229" i="2"/>
  <c r="S229" i="2"/>
  <c r="S182" i="2"/>
  <c r="T182" i="2"/>
  <c r="T189" i="2"/>
  <c r="S189" i="2"/>
  <c r="T209" i="2"/>
  <c r="S209" i="2"/>
  <c r="S127" i="2"/>
  <c r="T127" i="2"/>
  <c r="T274" i="2"/>
  <c r="S274" i="2"/>
  <c r="S133" i="2"/>
  <c r="T133" i="2"/>
  <c r="T243" i="2"/>
  <c r="S243" i="2"/>
  <c r="T94" i="2"/>
  <c r="S94" i="2"/>
  <c r="S24" i="2"/>
  <c r="T24" i="2"/>
  <c r="S67" i="2"/>
  <c r="T67" i="2"/>
  <c r="S115" i="2"/>
  <c r="T115" i="2"/>
  <c r="T240" i="2"/>
  <c r="S240" i="2"/>
  <c r="T177" i="2"/>
  <c r="S177" i="2"/>
  <c r="S220" i="2"/>
  <c r="T220" i="2"/>
  <c r="T236" i="2"/>
  <c r="S236" i="2"/>
  <c r="T301" i="2"/>
  <c r="S301" i="2"/>
  <c r="T297" i="2"/>
  <c r="S297" i="2"/>
  <c r="T156" i="2"/>
  <c r="S156" i="2"/>
  <c r="S85" i="2"/>
  <c r="T85" i="2"/>
  <c r="S28" i="2"/>
  <c r="T28" i="2"/>
  <c r="S271" i="2"/>
  <c r="T271" i="2"/>
  <c r="S138" i="2"/>
  <c r="T138" i="2"/>
  <c r="S134" i="2"/>
  <c r="T134" i="2"/>
  <c r="T188" i="2"/>
  <c r="S188" i="2"/>
  <c r="T259" i="2"/>
  <c r="S259" i="2"/>
  <c r="T254" i="2"/>
  <c r="S254" i="2"/>
  <c r="S178" i="2"/>
  <c r="T178" i="2"/>
  <c r="T241" i="2"/>
  <c r="S241" i="2"/>
  <c r="T305" i="2"/>
  <c r="S305" i="2"/>
  <c r="T181" i="2"/>
  <c r="S181" i="2"/>
  <c r="S119" i="2"/>
  <c r="T119" i="2"/>
  <c r="S121" i="2"/>
  <c r="T121" i="2"/>
  <c r="T219" i="2"/>
  <c r="S219" i="2"/>
  <c r="S77" i="2"/>
  <c r="T77" i="2"/>
  <c r="T74" i="2"/>
  <c r="S74" i="2"/>
  <c r="S63" i="2"/>
  <c r="T63" i="2"/>
  <c r="S32" i="2"/>
  <c r="T32" i="2"/>
  <c r="T148" i="2"/>
  <c r="S148" i="2"/>
  <c r="T61" i="2"/>
  <c r="S61" i="2"/>
  <c r="S83" i="2"/>
  <c r="T83" i="2"/>
  <c r="T184" i="2"/>
  <c r="S184" i="2"/>
  <c r="T257" i="2"/>
  <c r="S257" i="2"/>
  <c r="S194" i="2"/>
  <c r="T194" i="2"/>
  <c r="T264" i="2"/>
  <c r="S264" i="2"/>
  <c r="S93" i="2"/>
  <c r="T93" i="2"/>
  <c r="S105" i="2"/>
  <c r="T105" i="2"/>
  <c r="T211" i="2"/>
  <c r="S211" i="2"/>
  <c r="T50" i="2"/>
  <c r="S50" i="2"/>
  <c r="T42" i="2"/>
  <c r="S42" i="2"/>
  <c r="S111" i="2"/>
  <c r="T111" i="2"/>
  <c r="S154" i="2"/>
  <c r="T154" i="2"/>
  <c r="S226" i="2"/>
  <c r="T226" i="2"/>
  <c r="S296" i="2"/>
  <c r="T296" i="2"/>
  <c r="S173" i="2"/>
  <c r="T173" i="2"/>
  <c r="T106" i="2"/>
  <c r="S106" i="2"/>
  <c r="T144" i="2"/>
  <c r="S144" i="2"/>
  <c r="S97" i="2"/>
  <c r="T97" i="2"/>
  <c r="S252" i="2"/>
  <c r="T252" i="2"/>
  <c r="T237" i="2"/>
  <c r="S237" i="2"/>
  <c r="T208" i="2"/>
  <c r="S208" i="2"/>
  <c r="T165" i="2"/>
  <c r="S165" i="2"/>
  <c r="T90" i="2"/>
  <c r="S90" i="2"/>
  <c r="S304" i="2"/>
  <c r="T304" i="2"/>
  <c r="T221" i="2"/>
  <c r="S221" i="2"/>
  <c r="T276" i="2"/>
  <c r="S276" i="2"/>
  <c r="T235" i="2"/>
  <c r="S235" i="2"/>
  <c r="T193" i="2"/>
  <c r="S193" i="2"/>
  <c r="S174" i="2"/>
  <c r="T174" i="2"/>
  <c r="T272" i="2"/>
  <c r="S272" i="2"/>
  <c r="T228" i="2"/>
  <c r="S228" i="2"/>
  <c r="S158" i="2"/>
  <c r="T158" i="2"/>
  <c r="S123" i="2"/>
  <c r="T123" i="2"/>
  <c r="T164" i="2"/>
  <c r="S164" i="2"/>
  <c r="N12" i="2"/>
  <c r="R14" i="2"/>
  <c r="O14" i="2"/>
  <c r="S234" i="2"/>
  <c r="T234" i="2"/>
  <c r="T30" i="2"/>
  <c r="S30" i="2"/>
  <c r="S36" i="2"/>
  <c r="T36" i="2"/>
  <c r="T26" i="2"/>
  <c r="S26" i="2"/>
  <c r="S107" i="2"/>
  <c r="T107" i="2"/>
  <c r="S223" i="2"/>
  <c r="T223" i="2"/>
  <c r="T114" i="2"/>
  <c r="S114" i="2"/>
  <c r="S79" i="2"/>
  <c r="T79" i="2"/>
  <c r="T69" i="2"/>
  <c r="S69" i="2"/>
  <c r="T159" i="2"/>
  <c r="S159" i="2"/>
  <c r="S199" i="2"/>
  <c r="T199" i="2"/>
  <c r="T238" i="2"/>
  <c r="S238" i="2"/>
  <c r="T278" i="2"/>
  <c r="S278" i="2"/>
  <c r="T70" i="2"/>
  <c r="S70" i="2"/>
  <c r="T58" i="2"/>
  <c r="S58" i="2"/>
  <c r="S56" i="2"/>
  <c r="T56" i="2"/>
  <c r="S99" i="2"/>
  <c r="T99" i="2"/>
  <c r="S292" i="2"/>
  <c r="T292" i="2"/>
  <c r="T284" i="2"/>
  <c r="S284" i="2"/>
  <c r="T225" i="2"/>
  <c r="S225" i="2"/>
  <c r="S170" i="2"/>
  <c r="T170" i="2"/>
  <c r="T289" i="2"/>
  <c r="S289" i="2"/>
  <c r="T185" i="2"/>
  <c r="S185" i="2"/>
  <c r="S207" i="2"/>
  <c r="T207" i="2"/>
  <c r="T249" i="2"/>
  <c r="S249" i="2"/>
  <c r="T180" i="2"/>
  <c r="S180" i="2"/>
  <c r="T172" i="2"/>
  <c r="S172" i="2"/>
  <c r="S150" i="2"/>
  <c r="T150" i="2"/>
  <c r="T62" i="2"/>
  <c r="S62" i="2"/>
  <c r="T66" i="2"/>
  <c r="S66" i="2"/>
  <c r="S16" i="2"/>
  <c r="T16" i="2"/>
  <c r="T38" i="2"/>
  <c r="S38" i="2"/>
  <c r="T60" i="2"/>
  <c r="S60" i="2"/>
  <c r="T68" i="2"/>
  <c r="S68" i="2"/>
  <c r="S215" i="2"/>
  <c r="T215" i="2"/>
  <c r="S87" i="2"/>
  <c r="T87" i="2"/>
  <c r="T248" i="2"/>
  <c r="S248" i="2"/>
  <c r="T253" i="2"/>
  <c r="S253" i="2"/>
  <c r="T169" i="2"/>
  <c r="S169" i="2"/>
  <c r="N15" i="1"/>
  <c r="R15" i="1" s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T14" i="1" l="1"/>
  <c r="S14" i="1"/>
  <c r="T14" i="2"/>
  <c r="S14" i="2"/>
  <c r="R12" i="2"/>
  <c r="O12" i="2"/>
  <c r="O278" i="1"/>
  <c r="R278" i="1"/>
  <c r="O254" i="1"/>
  <c r="R254" i="1"/>
  <c r="O242" i="1"/>
  <c r="R242" i="1"/>
  <c r="O230" i="1"/>
  <c r="R230" i="1"/>
  <c r="O218" i="1"/>
  <c r="R218" i="1"/>
  <c r="O206" i="1"/>
  <c r="R206" i="1"/>
  <c r="O194" i="1"/>
  <c r="R194" i="1"/>
  <c r="O182" i="1"/>
  <c r="R182" i="1"/>
  <c r="O170" i="1"/>
  <c r="R170" i="1"/>
  <c r="O158" i="1"/>
  <c r="R158" i="1"/>
  <c r="O146" i="1"/>
  <c r="R146" i="1"/>
  <c r="O134" i="1"/>
  <c r="R134" i="1"/>
  <c r="O122" i="1"/>
  <c r="R122" i="1"/>
  <c r="O110" i="1"/>
  <c r="R110" i="1"/>
  <c r="O98" i="1"/>
  <c r="R98" i="1"/>
  <c r="O86" i="1"/>
  <c r="R86" i="1"/>
  <c r="O74" i="1"/>
  <c r="R74" i="1"/>
  <c r="O62" i="1"/>
  <c r="R62" i="1"/>
  <c r="O50" i="1"/>
  <c r="R50" i="1"/>
  <c r="O38" i="1"/>
  <c r="R38" i="1"/>
  <c r="O26" i="1"/>
  <c r="R26" i="1"/>
  <c r="O277" i="1"/>
  <c r="R277" i="1"/>
  <c r="O181" i="1"/>
  <c r="R181" i="1"/>
  <c r="O133" i="1"/>
  <c r="R133" i="1"/>
  <c r="O180" i="1"/>
  <c r="R180" i="1"/>
  <c r="O96" i="1"/>
  <c r="R96" i="1"/>
  <c r="O84" i="1"/>
  <c r="R84" i="1"/>
  <c r="O72" i="1"/>
  <c r="R72" i="1"/>
  <c r="O60" i="1"/>
  <c r="R60" i="1"/>
  <c r="O48" i="1"/>
  <c r="R48" i="1"/>
  <c r="O36" i="1"/>
  <c r="R36" i="1"/>
  <c r="O24" i="1"/>
  <c r="R24" i="1"/>
  <c r="O289" i="1"/>
  <c r="R289" i="1"/>
  <c r="O25" i="1"/>
  <c r="R25" i="1"/>
  <c r="O191" i="1"/>
  <c r="R191" i="1"/>
  <c r="O107" i="1"/>
  <c r="R107" i="1"/>
  <c r="O95" i="1"/>
  <c r="R95" i="1"/>
  <c r="O83" i="1"/>
  <c r="R83" i="1"/>
  <c r="O71" i="1"/>
  <c r="R71" i="1"/>
  <c r="O59" i="1"/>
  <c r="R59" i="1"/>
  <c r="O47" i="1"/>
  <c r="R47" i="1"/>
  <c r="O35" i="1"/>
  <c r="R35" i="1"/>
  <c r="O23" i="1"/>
  <c r="R23" i="1"/>
  <c r="O266" i="1"/>
  <c r="R266" i="1"/>
  <c r="O217" i="1"/>
  <c r="R217" i="1"/>
  <c r="O97" i="1"/>
  <c r="R97" i="1"/>
  <c r="O264" i="1"/>
  <c r="R264" i="1"/>
  <c r="O132" i="1"/>
  <c r="R132" i="1"/>
  <c r="O287" i="1"/>
  <c r="R287" i="1"/>
  <c r="O167" i="1"/>
  <c r="R167" i="1"/>
  <c r="O250" i="1"/>
  <c r="R250" i="1"/>
  <c r="O190" i="1"/>
  <c r="R190" i="1"/>
  <c r="O178" i="1"/>
  <c r="R178" i="1"/>
  <c r="O166" i="1"/>
  <c r="R166" i="1"/>
  <c r="O154" i="1"/>
  <c r="R154" i="1"/>
  <c r="O142" i="1"/>
  <c r="R142" i="1"/>
  <c r="O130" i="1"/>
  <c r="R130" i="1"/>
  <c r="O118" i="1"/>
  <c r="R118" i="1"/>
  <c r="O106" i="1"/>
  <c r="R106" i="1"/>
  <c r="O94" i="1"/>
  <c r="R94" i="1"/>
  <c r="O82" i="1"/>
  <c r="R82" i="1"/>
  <c r="O70" i="1"/>
  <c r="R70" i="1"/>
  <c r="O58" i="1"/>
  <c r="R58" i="1"/>
  <c r="O46" i="1"/>
  <c r="R46" i="1"/>
  <c r="O34" i="1"/>
  <c r="R34" i="1"/>
  <c r="O22" i="1"/>
  <c r="R22" i="1"/>
  <c r="O229" i="1"/>
  <c r="R229" i="1"/>
  <c r="O85" i="1"/>
  <c r="R85" i="1"/>
  <c r="O300" i="1"/>
  <c r="R300" i="1"/>
  <c r="O168" i="1"/>
  <c r="R168" i="1"/>
  <c r="O203" i="1"/>
  <c r="R203" i="1"/>
  <c r="O249" i="1"/>
  <c r="R249" i="1"/>
  <c r="O141" i="1"/>
  <c r="R141" i="1"/>
  <c r="O105" i="1"/>
  <c r="R105" i="1"/>
  <c r="O93" i="1"/>
  <c r="R93" i="1"/>
  <c r="O81" i="1"/>
  <c r="R81" i="1"/>
  <c r="O69" i="1"/>
  <c r="R69" i="1"/>
  <c r="O57" i="1"/>
  <c r="R57" i="1"/>
  <c r="O45" i="1"/>
  <c r="R45" i="1"/>
  <c r="O33" i="1"/>
  <c r="R33" i="1"/>
  <c r="O21" i="1"/>
  <c r="R21" i="1"/>
  <c r="O302" i="1"/>
  <c r="R302" i="1"/>
  <c r="O169" i="1"/>
  <c r="R169" i="1"/>
  <c r="O73" i="1"/>
  <c r="R73" i="1"/>
  <c r="O240" i="1"/>
  <c r="R240" i="1"/>
  <c r="O144" i="1"/>
  <c r="R144" i="1"/>
  <c r="O251" i="1"/>
  <c r="R251" i="1"/>
  <c r="O131" i="1"/>
  <c r="R131" i="1"/>
  <c r="O238" i="1"/>
  <c r="R238" i="1"/>
  <c r="O297" i="1"/>
  <c r="R297" i="1"/>
  <c r="O225" i="1"/>
  <c r="R225" i="1"/>
  <c r="O153" i="1"/>
  <c r="R153" i="1"/>
  <c r="O260" i="1"/>
  <c r="R260" i="1"/>
  <c r="O200" i="1"/>
  <c r="R200" i="1"/>
  <c r="O188" i="1"/>
  <c r="R188" i="1"/>
  <c r="O176" i="1"/>
  <c r="R176" i="1"/>
  <c r="O164" i="1"/>
  <c r="R164" i="1"/>
  <c r="O152" i="1"/>
  <c r="R152" i="1"/>
  <c r="O140" i="1"/>
  <c r="R140" i="1"/>
  <c r="O128" i="1"/>
  <c r="R128" i="1"/>
  <c r="O116" i="1"/>
  <c r="R116" i="1"/>
  <c r="O104" i="1"/>
  <c r="R104" i="1"/>
  <c r="O92" i="1"/>
  <c r="R92" i="1"/>
  <c r="O80" i="1"/>
  <c r="R80" i="1"/>
  <c r="O68" i="1"/>
  <c r="R68" i="1"/>
  <c r="O56" i="1"/>
  <c r="R56" i="1"/>
  <c r="O44" i="1"/>
  <c r="R44" i="1"/>
  <c r="O32" i="1"/>
  <c r="R32" i="1"/>
  <c r="O20" i="1"/>
  <c r="R20" i="1"/>
  <c r="O205" i="1"/>
  <c r="R205" i="1"/>
  <c r="O61" i="1"/>
  <c r="R61" i="1"/>
  <c r="O216" i="1"/>
  <c r="R216" i="1"/>
  <c r="O156" i="1"/>
  <c r="R156" i="1"/>
  <c r="O227" i="1"/>
  <c r="R227" i="1"/>
  <c r="O119" i="1"/>
  <c r="R119" i="1"/>
  <c r="O274" i="1"/>
  <c r="R274" i="1"/>
  <c r="O237" i="1"/>
  <c r="R237" i="1"/>
  <c r="O117" i="1"/>
  <c r="R117" i="1"/>
  <c r="O248" i="1"/>
  <c r="R248" i="1"/>
  <c r="O295" i="1"/>
  <c r="R295" i="1"/>
  <c r="O259" i="1"/>
  <c r="R259" i="1"/>
  <c r="O223" i="1"/>
  <c r="R223" i="1"/>
  <c r="O211" i="1"/>
  <c r="R211" i="1"/>
  <c r="O199" i="1"/>
  <c r="R199" i="1"/>
  <c r="O187" i="1"/>
  <c r="R187" i="1"/>
  <c r="O175" i="1"/>
  <c r="R175" i="1"/>
  <c r="O163" i="1"/>
  <c r="R163" i="1"/>
  <c r="O151" i="1"/>
  <c r="R151" i="1"/>
  <c r="O139" i="1"/>
  <c r="R139" i="1"/>
  <c r="O127" i="1"/>
  <c r="R127" i="1"/>
  <c r="O115" i="1"/>
  <c r="R115" i="1"/>
  <c r="O103" i="1"/>
  <c r="R103" i="1"/>
  <c r="O91" i="1"/>
  <c r="R91" i="1"/>
  <c r="O79" i="1"/>
  <c r="R79" i="1"/>
  <c r="O67" i="1"/>
  <c r="R67" i="1"/>
  <c r="O55" i="1"/>
  <c r="R55" i="1"/>
  <c r="O43" i="1"/>
  <c r="R43" i="1"/>
  <c r="O31" i="1"/>
  <c r="R31" i="1"/>
  <c r="O19" i="1"/>
  <c r="R19" i="1"/>
  <c r="O241" i="1"/>
  <c r="R241" i="1"/>
  <c r="O37" i="1"/>
  <c r="R37" i="1"/>
  <c r="O228" i="1"/>
  <c r="R228" i="1"/>
  <c r="O192" i="1"/>
  <c r="R192" i="1"/>
  <c r="O239" i="1"/>
  <c r="R239" i="1"/>
  <c r="O143" i="1"/>
  <c r="R143" i="1"/>
  <c r="O226" i="1"/>
  <c r="R226" i="1"/>
  <c r="O285" i="1"/>
  <c r="R285" i="1"/>
  <c r="O213" i="1"/>
  <c r="R213" i="1"/>
  <c r="O177" i="1"/>
  <c r="R177" i="1"/>
  <c r="O296" i="1"/>
  <c r="R296" i="1"/>
  <c r="O224" i="1"/>
  <c r="R224" i="1"/>
  <c r="O270" i="1"/>
  <c r="R270" i="1"/>
  <c r="O210" i="1"/>
  <c r="R210" i="1"/>
  <c r="O162" i="1"/>
  <c r="R162" i="1"/>
  <c r="O150" i="1"/>
  <c r="R150" i="1"/>
  <c r="O138" i="1"/>
  <c r="R138" i="1"/>
  <c r="O126" i="1"/>
  <c r="R126" i="1"/>
  <c r="O114" i="1"/>
  <c r="R114" i="1"/>
  <c r="O102" i="1"/>
  <c r="R102" i="1"/>
  <c r="O90" i="1"/>
  <c r="R90" i="1"/>
  <c r="O78" i="1"/>
  <c r="R78" i="1"/>
  <c r="O66" i="1"/>
  <c r="R66" i="1"/>
  <c r="O54" i="1"/>
  <c r="R54" i="1"/>
  <c r="O42" i="1"/>
  <c r="R42" i="1"/>
  <c r="O30" i="1"/>
  <c r="R30" i="1"/>
  <c r="O18" i="1"/>
  <c r="R18" i="1"/>
  <c r="O253" i="1"/>
  <c r="R253" i="1"/>
  <c r="O157" i="1"/>
  <c r="R157" i="1"/>
  <c r="O121" i="1"/>
  <c r="R121" i="1"/>
  <c r="O276" i="1"/>
  <c r="R276" i="1"/>
  <c r="O108" i="1"/>
  <c r="R108" i="1"/>
  <c r="O263" i="1"/>
  <c r="R263" i="1"/>
  <c r="O215" i="1"/>
  <c r="R215" i="1"/>
  <c r="O286" i="1"/>
  <c r="R286" i="1"/>
  <c r="O202" i="1"/>
  <c r="R202" i="1"/>
  <c r="O273" i="1"/>
  <c r="R273" i="1"/>
  <c r="O201" i="1"/>
  <c r="R201" i="1"/>
  <c r="O165" i="1"/>
  <c r="R165" i="1"/>
  <c r="O272" i="1"/>
  <c r="R272" i="1"/>
  <c r="O212" i="1"/>
  <c r="R212" i="1"/>
  <c r="O271" i="1"/>
  <c r="R271" i="1"/>
  <c r="O294" i="1"/>
  <c r="R294" i="1"/>
  <c r="O258" i="1"/>
  <c r="R258" i="1"/>
  <c r="O222" i="1"/>
  <c r="R222" i="1"/>
  <c r="O186" i="1"/>
  <c r="R186" i="1"/>
  <c r="O269" i="1"/>
  <c r="R269" i="1"/>
  <c r="O221" i="1"/>
  <c r="R221" i="1"/>
  <c r="O173" i="1"/>
  <c r="R173" i="1"/>
  <c r="O137" i="1"/>
  <c r="R137" i="1"/>
  <c r="O101" i="1"/>
  <c r="R101" i="1"/>
  <c r="O89" i="1"/>
  <c r="R89" i="1"/>
  <c r="O77" i="1"/>
  <c r="R77" i="1"/>
  <c r="O65" i="1"/>
  <c r="R65" i="1"/>
  <c r="O53" i="1"/>
  <c r="R53" i="1"/>
  <c r="O41" i="1"/>
  <c r="R41" i="1"/>
  <c r="O29" i="1"/>
  <c r="R29" i="1"/>
  <c r="O17" i="1"/>
  <c r="R17" i="1"/>
  <c r="O290" i="1"/>
  <c r="R290" i="1"/>
  <c r="O265" i="1"/>
  <c r="R265" i="1"/>
  <c r="O145" i="1"/>
  <c r="R145" i="1"/>
  <c r="O49" i="1"/>
  <c r="R49" i="1"/>
  <c r="O252" i="1"/>
  <c r="R252" i="1"/>
  <c r="O204" i="1"/>
  <c r="R204" i="1"/>
  <c r="O299" i="1"/>
  <c r="R299" i="1"/>
  <c r="O155" i="1"/>
  <c r="R155" i="1"/>
  <c r="O214" i="1"/>
  <c r="R214" i="1"/>
  <c r="O189" i="1"/>
  <c r="R189" i="1"/>
  <c r="O283" i="1"/>
  <c r="R283" i="1"/>
  <c r="O306" i="1"/>
  <c r="R306" i="1"/>
  <c r="O246" i="1"/>
  <c r="R246" i="1"/>
  <c r="O174" i="1"/>
  <c r="R174" i="1"/>
  <c r="O305" i="1"/>
  <c r="R305" i="1"/>
  <c r="O281" i="1"/>
  <c r="R281" i="1"/>
  <c r="O257" i="1"/>
  <c r="R257" i="1"/>
  <c r="O245" i="1"/>
  <c r="R245" i="1"/>
  <c r="O233" i="1"/>
  <c r="R233" i="1"/>
  <c r="O209" i="1"/>
  <c r="R209" i="1"/>
  <c r="O197" i="1"/>
  <c r="R197" i="1"/>
  <c r="O185" i="1"/>
  <c r="R185" i="1"/>
  <c r="O161" i="1"/>
  <c r="R161" i="1"/>
  <c r="O149" i="1"/>
  <c r="R149" i="1"/>
  <c r="O113" i="1"/>
  <c r="R113" i="1"/>
  <c r="O292" i="1"/>
  <c r="R292" i="1"/>
  <c r="O280" i="1"/>
  <c r="R280" i="1"/>
  <c r="O268" i="1"/>
  <c r="R268" i="1"/>
  <c r="O256" i="1"/>
  <c r="R256" i="1"/>
  <c r="O244" i="1"/>
  <c r="R244" i="1"/>
  <c r="O232" i="1"/>
  <c r="R232" i="1"/>
  <c r="O220" i="1"/>
  <c r="R220" i="1"/>
  <c r="O208" i="1"/>
  <c r="R208" i="1"/>
  <c r="O196" i="1"/>
  <c r="R196" i="1"/>
  <c r="O184" i="1"/>
  <c r="R184" i="1"/>
  <c r="O172" i="1"/>
  <c r="R172" i="1"/>
  <c r="O160" i="1"/>
  <c r="R160" i="1"/>
  <c r="O148" i="1"/>
  <c r="R148" i="1"/>
  <c r="O136" i="1"/>
  <c r="R136" i="1"/>
  <c r="O124" i="1"/>
  <c r="R124" i="1"/>
  <c r="O112" i="1"/>
  <c r="R112" i="1"/>
  <c r="O100" i="1"/>
  <c r="R100" i="1"/>
  <c r="O88" i="1"/>
  <c r="R88" i="1"/>
  <c r="O76" i="1"/>
  <c r="R76" i="1"/>
  <c r="O64" i="1"/>
  <c r="R64" i="1"/>
  <c r="O52" i="1"/>
  <c r="R52" i="1"/>
  <c r="O40" i="1"/>
  <c r="R40" i="1"/>
  <c r="O28" i="1"/>
  <c r="R28" i="1"/>
  <c r="O16" i="1"/>
  <c r="R16" i="1"/>
  <c r="O301" i="1"/>
  <c r="R301" i="1"/>
  <c r="O193" i="1"/>
  <c r="R193" i="1"/>
  <c r="O109" i="1"/>
  <c r="R109" i="1"/>
  <c r="O288" i="1"/>
  <c r="R288" i="1"/>
  <c r="O120" i="1"/>
  <c r="R120" i="1"/>
  <c r="O275" i="1"/>
  <c r="R275" i="1"/>
  <c r="O179" i="1"/>
  <c r="R179" i="1"/>
  <c r="O298" i="1"/>
  <c r="R298" i="1"/>
  <c r="O262" i="1"/>
  <c r="R262" i="1"/>
  <c r="O261" i="1"/>
  <c r="R261" i="1"/>
  <c r="O129" i="1"/>
  <c r="R129" i="1"/>
  <c r="O284" i="1"/>
  <c r="R284" i="1"/>
  <c r="O236" i="1"/>
  <c r="R236" i="1"/>
  <c r="O247" i="1"/>
  <c r="R247" i="1"/>
  <c r="O282" i="1"/>
  <c r="R282" i="1"/>
  <c r="O234" i="1"/>
  <c r="R234" i="1"/>
  <c r="O198" i="1"/>
  <c r="R198" i="1"/>
  <c r="O293" i="1"/>
  <c r="R293" i="1"/>
  <c r="O125" i="1"/>
  <c r="R125" i="1"/>
  <c r="O304" i="1"/>
  <c r="R304" i="1"/>
  <c r="O303" i="1"/>
  <c r="R303" i="1"/>
  <c r="O291" i="1"/>
  <c r="R291" i="1"/>
  <c r="O279" i="1"/>
  <c r="R279" i="1"/>
  <c r="O267" i="1"/>
  <c r="R267" i="1"/>
  <c r="O255" i="1"/>
  <c r="R255" i="1"/>
  <c r="O243" i="1"/>
  <c r="R243" i="1"/>
  <c r="O231" i="1"/>
  <c r="R231" i="1"/>
  <c r="O219" i="1"/>
  <c r="R219" i="1"/>
  <c r="O207" i="1"/>
  <c r="R207" i="1"/>
  <c r="O195" i="1"/>
  <c r="R195" i="1"/>
  <c r="O183" i="1"/>
  <c r="R183" i="1"/>
  <c r="O171" i="1"/>
  <c r="R171" i="1"/>
  <c r="O159" i="1"/>
  <c r="R159" i="1"/>
  <c r="O147" i="1"/>
  <c r="R147" i="1"/>
  <c r="O135" i="1"/>
  <c r="R135" i="1"/>
  <c r="O123" i="1"/>
  <c r="R123" i="1"/>
  <c r="O111" i="1"/>
  <c r="R111" i="1"/>
  <c r="O99" i="1"/>
  <c r="R99" i="1"/>
  <c r="O87" i="1"/>
  <c r="R87" i="1"/>
  <c r="O75" i="1"/>
  <c r="R75" i="1"/>
  <c r="O63" i="1"/>
  <c r="R63" i="1"/>
  <c r="O51" i="1"/>
  <c r="R51" i="1"/>
  <c r="O39" i="1"/>
  <c r="R39" i="1"/>
  <c r="O27" i="1"/>
  <c r="R27" i="1"/>
  <c r="T15" i="1"/>
  <c r="S15" i="1"/>
  <c r="O235" i="1"/>
  <c r="R235" i="1"/>
  <c r="O15" i="1"/>
  <c r="N12" i="1"/>
  <c r="J12" i="1"/>
  <c r="T12" i="2" l="1"/>
  <c r="S12" i="2"/>
  <c r="T51" i="1"/>
  <c r="S51" i="1"/>
  <c r="T123" i="1"/>
  <c r="S123" i="1"/>
  <c r="T195" i="1"/>
  <c r="S195" i="1"/>
  <c r="T267" i="1"/>
  <c r="S267" i="1"/>
  <c r="T293" i="1"/>
  <c r="S293" i="1"/>
  <c r="S284" i="1"/>
  <c r="T284" i="1"/>
  <c r="T275" i="1"/>
  <c r="S275" i="1"/>
  <c r="T16" i="1"/>
  <c r="S16" i="1"/>
  <c r="T88" i="1"/>
  <c r="S88" i="1"/>
  <c r="T160" i="1"/>
  <c r="S160" i="1"/>
  <c r="T232" i="1"/>
  <c r="S232" i="1"/>
  <c r="T113" i="1"/>
  <c r="S113" i="1"/>
  <c r="T233" i="1"/>
  <c r="S233" i="1"/>
  <c r="S246" i="1"/>
  <c r="T246" i="1"/>
  <c r="T299" i="1"/>
  <c r="S299" i="1"/>
  <c r="T290" i="1"/>
  <c r="S290" i="1"/>
  <c r="T77" i="1"/>
  <c r="S77" i="1"/>
  <c r="T269" i="1"/>
  <c r="S269" i="1"/>
  <c r="S212" i="1"/>
  <c r="T212" i="1"/>
  <c r="T286" i="1"/>
  <c r="S286" i="1"/>
  <c r="T157" i="1"/>
  <c r="S157" i="1"/>
  <c r="S66" i="1"/>
  <c r="T66" i="1"/>
  <c r="S138" i="1"/>
  <c r="T138" i="1"/>
  <c r="S296" i="1"/>
  <c r="T296" i="1"/>
  <c r="T239" i="1"/>
  <c r="S239" i="1"/>
  <c r="S31" i="1"/>
  <c r="T31" i="1"/>
  <c r="S103" i="1"/>
  <c r="T103" i="1"/>
  <c r="S175" i="1"/>
  <c r="T175" i="1"/>
  <c r="S295" i="1"/>
  <c r="T295" i="1"/>
  <c r="T227" i="1"/>
  <c r="S227" i="1"/>
  <c r="S32" i="1"/>
  <c r="T32" i="1"/>
  <c r="S104" i="1"/>
  <c r="T104" i="1"/>
  <c r="S176" i="1"/>
  <c r="T176" i="1"/>
  <c r="S297" i="1"/>
  <c r="T297" i="1"/>
  <c r="T73" i="1"/>
  <c r="S73" i="1"/>
  <c r="S57" i="1"/>
  <c r="T57" i="1"/>
  <c r="S249" i="1"/>
  <c r="T249" i="1"/>
  <c r="T22" i="1"/>
  <c r="S22" i="1"/>
  <c r="T94" i="1"/>
  <c r="S94" i="1"/>
  <c r="T166" i="1"/>
  <c r="S166" i="1"/>
  <c r="T132" i="1"/>
  <c r="S132" i="1"/>
  <c r="T35" i="1"/>
  <c r="S35" i="1"/>
  <c r="T107" i="1"/>
  <c r="S107" i="1"/>
  <c r="T48" i="1"/>
  <c r="S48" i="1"/>
  <c r="T133" i="1"/>
  <c r="S133" i="1"/>
  <c r="T62" i="1"/>
  <c r="S62" i="1"/>
  <c r="T134" i="1"/>
  <c r="S134" i="1"/>
  <c r="T206" i="1"/>
  <c r="S206" i="1"/>
  <c r="T207" i="1"/>
  <c r="S207" i="1"/>
  <c r="T245" i="1"/>
  <c r="S245" i="1"/>
  <c r="T17" i="1"/>
  <c r="S17" i="1"/>
  <c r="T89" i="1"/>
  <c r="S89" i="1"/>
  <c r="S186" i="1"/>
  <c r="T186" i="1"/>
  <c r="S272" i="1"/>
  <c r="T272" i="1"/>
  <c r="T215" i="1"/>
  <c r="S215" i="1"/>
  <c r="T253" i="1"/>
  <c r="S253" i="1"/>
  <c r="S78" i="1"/>
  <c r="T78" i="1"/>
  <c r="S150" i="1"/>
  <c r="T150" i="1"/>
  <c r="S177" i="1"/>
  <c r="T177" i="1"/>
  <c r="T192" i="1"/>
  <c r="S192" i="1"/>
  <c r="S43" i="1"/>
  <c r="T43" i="1"/>
  <c r="S115" i="1"/>
  <c r="T115" i="1"/>
  <c r="S187" i="1"/>
  <c r="T187" i="1"/>
  <c r="S248" i="1"/>
  <c r="T248" i="1"/>
  <c r="T156" i="1"/>
  <c r="S156" i="1"/>
  <c r="S44" i="1"/>
  <c r="T44" i="1"/>
  <c r="S116" i="1"/>
  <c r="T116" i="1"/>
  <c r="S188" i="1"/>
  <c r="T188" i="1"/>
  <c r="T238" i="1"/>
  <c r="S238" i="1"/>
  <c r="T169" i="1"/>
  <c r="S169" i="1"/>
  <c r="S69" i="1"/>
  <c r="T69" i="1"/>
  <c r="T203" i="1"/>
  <c r="S203" i="1"/>
  <c r="T34" i="1"/>
  <c r="S34" i="1"/>
  <c r="T106" i="1"/>
  <c r="S106" i="1"/>
  <c r="T178" i="1"/>
  <c r="S178" i="1"/>
  <c r="T264" i="1"/>
  <c r="S264" i="1"/>
  <c r="T47" i="1"/>
  <c r="S47" i="1"/>
  <c r="T191" i="1"/>
  <c r="S191" i="1"/>
  <c r="T60" i="1"/>
  <c r="S60" i="1"/>
  <c r="T181" i="1"/>
  <c r="S181" i="1"/>
  <c r="T74" i="1"/>
  <c r="S74" i="1"/>
  <c r="T146" i="1"/>
  <c r="S146" i="1"/>
  <c r="T218" i="1"/>
  <c r="S218" i="1"/>
  <c r="T135" i="1"/>
  <c r="S135" i="1"/>
  <c r="T172" i="1"/>
  <c r="S172" i="1"/>
  <c r="S129" i="1"/>
  <c r="T129" i="1"/>
  <c r="S261" i="1"/>
  <c r="T261" i="1"/>
  <c r="T257" i="1"/>
  <c r="S257" i="1"/>
  <c r="T252" i="1"/>
  <c r="S252" i="1"/>
  <c r="T29" i="1"/>
  <c r="S29" i="1"/>
  <c r="T101" i="1"/>
  <c r="S101" i="1"/>
  <c r="S165" i="1"/>
  <c r="T165" i="1"/>
  <c r="T263" i="1"/>
  <c r="S263" i="1"/>
  <c r="S18" i="1"/>
  <c r="T18" i="1"/>
  <c r="S90" i="1"/>
  <c r="T90" i="1"/>
  <c r="S162" i="1"/>
  <c r="T162" i="1"/>
  <c r="S213" i="1"/>
  <c r="T213" i="1"/>
  <c r="T228" i="1"/>
  <c r="S228" i="1"/>
  <c r="S55" i="1"/>
  <c r="T55" i="1"/>
  <c r="S127" i="1"/>
  <c r="T127" i="1"/>
  <c r="S199" i="1"/>
  <c r="T199" i="1"/>
  <c r="S117" i="1"/>
  <c r="T117" i="1"/>
  <c r="T216" i="1"/>
  <c r="S216" i="1"/>
  <c r="S56" i="1"/>
  <c r="T56" i="1"/>
  <c r="S128" i="1"/>
  <c r="T128" i="1"/>
  <c r="S200" i="1"/>
  <c r="T200" i="1"/>
  <c r="T131" i="1"/>
  <c r="S131" i="1"/>
  <c r="T302" i="1"/>
  <c r="S302" i="1"/>
  <c r="S81" i="1"/>
  <c r="T81" i="1"/>
  <c r="T168" i="1"/>
  <c r="S168" i="1"/>
  <c r="T46" i="1"/>
  <c r="S46" i="1"/>
  <c r="T118" i="1"/>
  <c r="S118" i="1"/>
  <c r="T190" i="1"/>
  <c r="S190" i="1"/>
  <c r="T97" i="1"/>
  <c r="S97" i="1"/>
  <c r="T59" i="1"/>
  <c r="S59" i="1"/>
  <c r="T25" i="1"/>
  <c r="S25" i="1"/>
  <c r="T72" i="1"/>
  <c r="S72" i="1"/>
  <c r="T277" i="1"/>
  <c r="S277" i="1"/>
  <c r="T86" i="1"/>
  <c r="S86" i="1"/>
  <c r="T158" i="1"/>
  <c r="S158" i="1"/>
  <c r="T230" i="1"/>
  <c r="S230" i="1"/>
  <c r="T149" i="1"/>
  <c r="S149" i="1"/>
  <c r="T291" i="1"/>
  <c r="S291" i="1"/>
  <c r="T161" i="1"/>
  <c r="S161" i="1"/>
  <c r="S222" i="1"/>
  <c r="T222" i="1"/>
  <c r="S198" i="1"/>
  <c r="T198" i="1"/>
  <c r="T28" i="1"/>
  <c r="S28" i="1"/>
  <c r="S234" i="1"/>
  <c r="T234" i="1"/>
  <c r="T256" i="1"/>
  <c r="S256" i="1"/>
  <c r="T303" i="1"/>
  <c r="S303" i="1"/>
  <c r="T52" i="1"/>
  <c r="S52" i="1"/>
  <c r="T124" i="1"/>
  <c r="S124" i="1"/>
  <c r="T196" i="1"/>
  <c r="S196" i="1"/>
  <c r="T268" i="1"/>
  <c r="S268" i="1"/>
  <c r="T185" i="1"/>
  <c r="S185" i="1"/>
  <c r="T281" i="1"/>
  <c r="S281" i="1"/>
  <c r="S189" i="1"/>
  <c r="T189" i="1"/>
  <c r="T49" i="1"/>
  <c r="S49" i="1"/>
  <c r="T41" i="1"/>
  <c r="S41" i="1"/>
  <c r="T137" i="1"/>
  <c r="S137" i="1"/>
  <c r="S258" i="1"/>
  <c r="T258" i="1"/>
  <c r="S201" i="1"/>
  <c r="T201" i="1"/>
  <c r="T108" i="1"/>
  <c r="S108" i="1"/>
  <c r="S30" i="1"/>
  <c r="T30" i="1"/>
  <c r="S102" i="1"/>
  <c r="T102" i="1"/>
  <c r="S210" i="1"/>
  <c r="T210" i="1"/>
  <c r="S285" i="1"/>
  <c r="T285" i="1"/>
  <c r="T37" i="1"/>
  <c r="S37" i="1"/>
  <c r="S67" i="1"/>
  <c r="T67" i="1"/>
  <c r="S139" i="1"/>
  <c r="T139" i="1"/>
  <c r="S211" i="1"/>
  <c r="T211" i="1"/>
  <c r="S237" i="1"/>
  <c r="T237" i="1"/>
  <c r="T61" i="1"/>
  <c r="S61" i="1"/>
  <c r="S68" i="1"/>
  <c r="T68" i="1"/>
  <c r="S140" i="1"/>
  <c r="T140" i="1"/>
  <c r="S260" i="1"/>
  <c r="T260" i="1"/>
  <c r="T251" i="1"/>
  <c r="S251" i="1"/>
  <c r="S21" i="1"/>
  <c r="T21" i="1"/>
  <c r="S93" i="1"/>
  <c r="T93" i="1"/>
  <c r="T300" i="1"/>
  <c r="S300" i="1"/>
  <c r="T58" i="1"/>
  <c r="S58" i="1"/>
  <c r="T130" i="1"/>
  <c r="S130" i="1"/>
  <c r="T250" i="1"/>
  <c r="S250" i="1"/>
  <c r="T217" i="1"/>
  <c r="S217" i="1"/>
  <c r="T71" i="1"/>
  <c r="S71" i="1"/>
  <c r="T289" i="1"/>
  <c r="S289" i="1"/>
  <c r="T84" i="1"/>
  <c r="S84" i="1"/>
  <c r="T26" i="1"/>
  <c r="S26" i="1"/>
  <c r="T98" i="1"/>
  <c r="S98" i="1"/>
  <c r="T170" i="1"/>
  <c r="S170" i="1"/>
  <c r="T242" i="1"/>
  <c r="S242" i="1"/>
  <c r="T63" i="1"/>
  <c r="S63" i="1"/>
  <c r="S306" i="1"/>
  <c r="T306" i="1"/>
  <c r="S283" i="1"/>
  <c r="T283" i="1"/>
  <c r="T244" i="1"/>
  <c r="S244" i="1"/>
  <c r="T75" i="1"/>
  <c r="S75" i="1"/>
  <c r="T288" i="1"/>
  <c r="S288" i="1"/>
  <c r="S282" i="1"/>
  <c r="T282" i="1"/>
  <c r="T27" i="1"/>
  <c r="S27" i="1"/>
  <c r="T304" i="1"/>
  <c r="S304" i="1"/>
  <c r="S247" i="1"/>
  <c r="T247" i="1"/>
  <c r="T298" i="1"/>
  <c r="S298" i="1"/>
  <c r="T193" i="1"/>
  <c r="S193" i="1"/>
  <c r="T64" i="1"/>
  <c r="S64" i="1"/>
  <c r="T136" i="1"/>
  <c r="S136" i="1"/>
  <c r="T208" i="1"/>
  <c r="S208" i="1"/>
  <c r="T280" i="1"/>
  <c r="S280" i="1"/>
  <c r="T197" i="1"/>
  <c r="S197" i="1"/>
  <c r="T305" i="1"/>
  <c r="S305" i="1"/>
  <c r="T214" i="1"/>
  <c r="S214" i="1"/>
  <c r="T145" i="1"/>
  <c r="S145" i="1"/>
  <c r="T53" i="1"/>
  <c r="S53" i="1"/>
  <c r="T173" i="1"/>
  <c r="S173" i="1"/>
  <c r="S294" i="1"/>
  <c r="T294" i="1"/>
  <c r="S273" i="1"/>
  <c r="T273" i="1"/>
  <c r="T276" i="1"/>
  <c r="S276" i="1"/>
  <c r="S42" i="1"/>
  <c r="T42" i="1"/>
  <c r="S114" i="1"/>
  <c r="T114" i="1"/>
  <c r="S270" i="1"/>
  <c r="T270" i="1"/>
  <c r="T226" i="1"/>
  <c r="S226" i="1"/>
  <c r="T241" i="1"/>
  <c r="S241" i="1"/>
  <c r="S79" i="1"/>
  <c r="T79" i="1"/>
  <c r="S151" i="1"/>
  <c r="T151" i="1"/>
  <c r="S223" i="1"/>
  <c r="T223" i="1"/>
  <c r="T274" i="1"/>
  <c r="S274" i="1"/>
  <c r="T205" i="1"/>
  <c r="S205" i="1"/>
  <c r="S80" i="1"/>
  <c r="T80" i="1"/>
  <c r="S152" i="1"/>
  <c r="T152" i="1"/>
  <c r="S153" i="1"/>
  <c r="T153" i="1"/>
  <c r="T144" i="1"/>
  <c r="S144" i="1"/>
  <c r="S33" i="1"/>
  <c r="T33" i="1"/>
  <c r="S105" i="1"/>
  <c r="T105" i="1"/>
  <c r="T85" i="1"/>
  <c r="S85" i="1"/>
  <c r="T70" i="1"/>
  <c r="S70" i="1"/>
  <c r="T142" i="1"/>
  <c r="S142" i="1"/>
  <c r="T167" i="1"/>
  <c r="S167" i="1"/>
  <c r="T266" i="1"/>
  <c r="S266" i="1"/>
  <c r="T83" i="1"/>
  <c r="S83" i="1"/>
  <c r="T24" i="1"/>
  <c r="S24" i="1"/>
  <c r="T96" i="1"/>
  <c r="S96" i="1"/>
  <c r="T38" i="1"/>
  <c r="S38" i="1"/>
  <c r="T110" i="1"/>
  <c r="S110" i="1"/>
  <c r="T182" i="1"/>
  <c r="S182" i="1"/>
  <c r="T254" i="1"/>
  <c r="S254" i="1"/>
  <c r="T279" i="1"/>
  <c r="S279" i="1"/>
  <c r="T120" i="1"/>
  <c r="S120" i="1"/>
  <c r="T219" i="1"/>
  <c r="S219" i="1"/>
  <c r="T40" i="1"/>
  <c r="S40" i="1"/>
  <c r="T87" i="1"/>
  <c r="S87" i="1"/>
  <c r="T262" i="1"/>
  <c r="S262" i="1"/>
  <c r="T99" i="1"/>
  <c r="S99" i="1"/>
  <c r="T204" i="1"/>
  <c r="S204" i="1"/>
  <c r="T112" i="1"/>
  <c r="S112" i="1"/>
  <c r="T159" i="1"/>
  <c r="S159" i="1"/>
  <c r="T171" i="1"/>
  <c r="S171" i="1"/>
  <c r="T39" i="1"/>
  <c r="S39" i="1"/>
  <c r="T183" i="1"/>
  <c r="S183" i="1"/>
  <c r="T125" i="1"/>
  <c r="S125" i="1"/>
  <c r="T179" i="1"/>
  <c r="S179" i="1"/>
  <c r="T301" i="1"/>
  <c r="S301" i="1"/>
  <c r="T76" i="1"/>
  <c r="S76" i="1"/>
  <c r="T148" i="1"/>
  <c r="S148" i="1"/>
  <c r="T220" i="1"/>
  <c r="S220" i="1"/>
  <c r="T292" i="1"/>
  <c r="S292" i="1"/>
  <c r="T209" i="1"/>
  <c r="S209" i="1"/>
  <c r="S174" i="1"/>
  <c r="T174" i="1"/>
  <c r="T155" i="1"/>
  <c r="S155" i="1"/>
  <c r="T265" i="1"/>
  <c r="S265" i="1"/>
  <c r="T65" i="1"/>
  <c r="S65" i="1"/>
  <c r="T221" i="1"/>
  <c r="S221" i="1"/>
  <c r="S271" i="1"/>
  <c r="T271" i="1"/>
  <c r="T202" i="1"/>
  <c r="S202" i="1"/>
  <c r="T121" i="1"/>
  <c r="S121" i="1"/>
  <c r="S54" i="1"/>
  <c r="T54" i="1"/>
  <c r="S126" i="1"/>
  <c r="T126" i="1"/>
  <c r="S224" i="1"/>
  <c r="T224" i="1"/>
  <c r="T143" i="1"/>
  <c r="S143" i="1"/>
  <c r="S19" i="1"/>
  <c r="T19" i="1"/>
  <c r="S91" i="1"/>
  <c r="T91" i="1"/>
  <c r="S163" i="1"/>
  <c r="T163" i="1"/>
  <c r="S259" i="1"/>
  <c r="T259" i="1"/>
  <c r="T119" i="1"/>
  <c r="S119" i="1"/>
  <c r="S20" i="1"/>
  <c r="T20" i="1"/>
  <c r="S92" i="1"/>
  <c r="T92" i="1"/>
  <c r="S164" i="1"/>
  <c r="T164" i="1"/>
  <c r="S225" i="1"/>
  <c r="T225" i="1"/>
  <c r="T240" i="1"/>
  <c r="S240" i="1"/>
  <c r="S45" i="1"/>
  <c r="T45" i="1"/>
  <c r="S141" i="1"/>
  <c r="T141" i="1"/>
  <c r="T229" i="1"/>
  <c r="S229" i="1"/>
  <c r="T82" i="1"/>
  <c r="S82" i="1"/>
  <c r="T154" i="1"/>
  <c r="S154" i="1"/>
  <c r="T287" i="1"/>
  <c r="S287" i="1"/>
  <c r="T23" i="1"/>
  <c r="S23" i="1"/>
  <c r="T95" i="1"/>
  <c r="S95" i="1"/>
  <c r="T36" i="1"/>
  <c r="S36" i="1"/>
  <c r="T180" i="1"/>
  <c r="S180" i="1"/>
  <c r="T50" i="1"/>
  <c r="S50" i="1"/>
  <c r="T122" i="1"/>
  <c r="S122" i="1"/>
  <c r="T194" i="1"/>
  <c r="S194" i="1"/>
  <c r="T278" i="1"/>
  <c r="S278" i="1"/>
  <c r="T100" i="1"/>
  <c r="S100" i="1"/>
  <c r="T147" i="1"/>
  <c r="S147" i="1"/>
  <c r="T184" i="1"/>
  <c r="S184" i="1"/>
  <c r="T231" i="1"/>
  <c r="S231" i="1"/>
  <c r="T109" i="1"/>
  <c r="S109" i="1"/>
  <c r="T243" i="1"/>
  <c r="S243" i="1"/>
  <c r="T111" i="1"/>
  <c r="S111" i="1"/>
  <c r="T255" i="1"/>
  <c r="S255" i="1"/>
  <c r="S236" i="1"/>
  <c r="T236" i="1"/>
  <c r="S235" i="1"/>
  <c r="T235" i="1"/>
  <c r="W12" i="1"/>
  <c r="V12" i="1"/>
  <c r="F12" i="1"/>
  <c r="E12" i="1"/>
  <c r="D12" i="1"/>
  <c r="C12" i="1"/>
  <c r="X12" i="1" l="1"/>
  <c r="Z12" i="1" l="1"/>
  <c r="AA12" i="1" s="1"/>
  <c r="O12" i="1" l="1"/>
  <c r="AN12" i="1"/>
  <c r="AL12" i="1" l="1"/>
  <c r="AH12" i="1"/>
  <c r="AG12" i="1"/>
  <c r="AF12" i="1"/>
  <c r="AE12" i="1"/>
  <c r="AJ12" i="1" l="1"/>
  <c r="AP12" i="1" l="1"/>
  <c r="R12" i="1" s="1"/>
  <c r="S12" i="1" l="1"/>
  <c r="T12" i="1"/>
  <c r="AQ12" i="1"/>
</calcChain>
</file>

<file path=xl/sharedStrings.xml><?xml version="1.0" encoding="utf-8"?>
<sst xmlns="http://schemas.openxmlformats.org/spreadsheetml/2006/main" count="1418" uniqueCount="404">
  <si>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</si>
  <si>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</si>
  <si>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</si>
  <si>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</si>
  <si>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</si>
  <si>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</si>
  <si>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</si>
  <si>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</si>
  <si>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</si>
  <si>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</si>
  <si>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</si>
  <si>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</si>
  <si>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</si>
  <si>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</si>
  <si>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</si>
  <si>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</si>
  <si>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</si>
  <si>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</si>
  <si>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</si>
  <si>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</si>
  <si>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</si>
  <si>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</si>
  <si>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</si>
  <si>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</si>
  <si>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</si>
  <si>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</si>
  <si>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</si>
  <si>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</si>
  <si>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</si>
  <si>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</si>
  <si>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</si>
  <si>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</si>
  <si>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</si>
  <si>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</si>
  <si>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</si>
  <si>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</si>
  <si>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</si>
  <si>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</si>
  <si>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</si>
  <si>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</si>
  <si>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</si>
  <si>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</si>
  <si>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</si>
  <si>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</si>
  <si>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</si>
  <si>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</si>
  <si>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</si>
  <si>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</si>
  <si>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</si>
  <si>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</si>
  <si>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</si>
  <si>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</si>
  <si>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</si>
  <si>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</si>
  <si>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</si>
  <si>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</si>
  <si>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</si>
  <si>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</si>
  <si>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</si>
  <si>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</si>
  <si>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</si>
  <si>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</si>
  <si>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</si>
  <si>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</si>
  <si>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</si>
  <si>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</si>
  <si>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</si>
  <si>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</si>
  <si>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</si>
  <si>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</si>
  <si>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</si>
  <si>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</si>
  <si>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</si>
  <si>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</si>
  <si>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</si>
  <si>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</si>
  <si>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</si>
  <si>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</si>
  <si>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</si>
  <si>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</si>
  <si>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</si>
  <si>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</si>
  <si>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</si>
  <si>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</si>
  <si>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</si>
  <si>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</si>
  <si>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</si>
  <si>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</si>
  <si>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</si>
  <si>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</si>
  <si>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</si>
  <si>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</si>
  <si>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</si>
  <si>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</si>
  <si>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</si>
  <si>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</si>
  <si>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</si>
  <si>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</si>
  <si>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</si>
  <si>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</si>
  <si>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</si>
  <si>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</si>
  <si>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</si>
  <si>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</si>
  <si>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</si>
  <si>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</si>
  <si>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</si>
  <si>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</si>
  <si>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</si>
  <si>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</si>
  <si>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</si>
  <si>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</si>
  <si>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</si>
  <si>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</si>
  <si>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</si>
  <si>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</si>
  <si>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</si>
  <si>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</si>
  <si>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</si>
  <si>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</si>
  <si>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</si>
  <si>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</si>
  <si>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</si>
  <si>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</si>
  <si>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</si>
  <si>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</si>
  <si>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</si>
  <si>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</si>
  <si>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</si>
  <si>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</si>
  <si>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</si>
  <si>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</si>
  <si>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</si>
  <si>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</si>
  <si>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</si>
  <si>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</si>
  <si>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</si>
  <si>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</si>
  <si>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</si>
  <si>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</si>
  <si>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</si>
  <si>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</si>
  <si>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</si>
  <si>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</si>
  <si>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</si>
  <si>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</si>
  <si>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</si>
  <si>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</si>
  <si>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</si>
  <si>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</si>
  <si>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</si>
  <si>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</si>
  <si>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</si>
  <si>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</si>
  <si>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</si>
  <si>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</si>
  <si>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</si>
  <si>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</si>
  <si>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</si>
  <si>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</si>
  <si>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</si>
  <si>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</si>
  <si>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</si>
  <si>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</si>
  <si>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</si>
  <si>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</si>
  <si>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</si>
  <si>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</si>
  <si>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</si>
  <si>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</si>
  <si>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</si>
  <si>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</si>
  <si>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</si>
  <si>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</si>
  <si>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</si>
  <si>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</si>
  <si>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</si>
  <si>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</si>
  <si>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</si>
  <si>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</si>
  <si>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</si>
  <si>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</si>
  <si>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</si>
  <si>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</si>
  <si>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</si>
  <si>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</si>
  <si>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</si>
  <si>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</si>
  <si>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</si>
  <si>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</si>
  <si>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</si>
  <si>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</si>
  <si>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</si>
  <si>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</si>
  <si>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</si>
  <si>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</si>
  <si>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</si>
  <si>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</si>
  <si>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</si>
  <si>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</si>
  <si>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</si>
  <si>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</si>
  <si>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</si>
  <si>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</si>
  <si>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</si>
  <si>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</si>
  <si>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</si>
  <si>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</si>
  <si>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</si>
  <si>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</si>
  <si>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</si>
  <si>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</si>
  <si>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</si>
  <si>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</si>
  <si>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</si>
  <si>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</si>
  <si>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</si>
  <si>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</si>
  <si>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</si>
  <si>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</si>
  <si>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</si>
  <si>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</si>
  <si>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</si>
  <si>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</si>
  <si>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</si>
  <si>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</si>
  <si>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</si>
  <si>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</si>
  <si>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</si>
  <si>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</si>
  <si>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</si>
  <si>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</si>
  <si>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</si>
  <si>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</si>
  <si>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</si>
  <si>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</si>
  <si>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</si>
  <si>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</si>
  <si>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</si>
  <si>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</si>
  <si>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</si>
  <si>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</si>
  <si>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</si>
  <si>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</si>
  <si>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</si>
  <si>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</si>
  <si>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</si>
  <si>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</si>
  <si>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</si>
  <si>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</si>
  <si>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</si>
  <si>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</si>
  <si>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</si>
  <si>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</si>
  <si>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</si>
  <si>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</si>
  <si>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</si>
  <si>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</si>
  <si>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</si>
  <si>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</si>
  <si>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</si>
  <si>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</si>
  <si>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</si>
  <si>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</si>
  <si>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</si>
  <si>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</si>
  <si>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</si>
  <si>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</si>
  <si>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</si>
  <si>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</si>
  <si>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</si>
  <si>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</si>
  <si>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</si>
  <si>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</si>
  <si>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</si>
  <si>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</si>
  <si>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</si>
  <si>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</si>
  <si>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</si>
  <si>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</si>
  <si>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</si>
  <si>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</si>
  <si>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</si>
  <si>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</si>
  <si>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</si>
  <si>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</si>
  <si>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</si>
  <si>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</si>
  <si>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</si>
  <si>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</si>
  <si>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</si>
  <si>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</si>
  <si>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</si>
  <si>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</si>
  <si>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</si>
  <si>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</si>
  <si>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</si>
  <si>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F</t>
  </si>
  <si>
    <t>G</t>
  </si>
  <si>
    <t>H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</si>
  <si>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</si>
  <si>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</si>
  <si>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</si>
  <si>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</si>
  <si>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</si>
  <si>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</si>
  <si>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</si>
  <si>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</si>
  <si>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</si>
  <si>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</si>
  <si>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</si>
  <si>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</si>
  <si>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</si>
  <si>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</si>
  <si>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</si>
  <si>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</si>
  <si>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</si>
  <si>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</si>
  <si>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</si>
  <si>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</si>
  <si>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</si>
  <si>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</si>
  <si>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</si>
  <si>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</si>
  <si>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</si>
  <si>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</si>
  <si>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</si>
  <si>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</si>
  <si>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</si>
  <si>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menot, euroa</t>
  </si>
  <si>
    <t>tulot, euroa</t>
  </si>
  <si>
    <t>prosenttia</t>
  </si>
  <si>
    <t>€/asukas</t>
  </si>
  <si>
    <t>mom. 28.90.35</t>
  </si>
  <si>
    <t>M</t>
  </si>
  <si>
    <t>(mom. 28.90.30)</t>
  </si>
  <si>
    <t>E = B + D</t>
  </si>
  <si>
    <t>Maksatus</t>
  </si>
  <si>
    <t>€/kuukausi</t>
  </si>
  <si>
    <t>Verotulomenetysten</t>
  </si>
  <si>
    <t>korvaus</t>
  </si>
  <si>
    <t>Verotulojen maksun</t>
  </si>
  <si>
    <t>kompensaatio</t>
  </si>
  <si>
    <t>lykkäysmenettely,</t>
  </si>
  <si>
    <t>Valtionosuudet €,</t>
  </si>
  <si>
    <t>verotulomen.</t>
  </si>
  <si>
    <t xml:space="preserve">korvaus (F) ja </t>
  </si>
  <si>
    <t>31.12.2019</t>
  </si>
  <si>
    <t>Valtionosuudet (E),</t>
  </si>
  <si>
    <t>Ennakolliset valtionosuudet ja verotulomenetysten korvaukset vuonna 2022</t>
  </si>
  <si>
    <t>31.12.2020</t>
  </si>
  <si>
    <t>KL arvio 12.5.2021</t>
  </si>
  <si>
    <t>2021 --&gt; 2022</t>
  </si>
  <si>
    <t>Pedersören kunta</t>
  </si>
  <si>
    <t>888</t>
  </si>
  <si>
    <t>162</t>
  </si>
  <si>
    <t>(22.12.2020)</t>
  </si>
  <si>
    <t>takaisinperintä</t>
  </si>
  <si>
    <t>Valtionosuudet ja verotulomenetysten korvaukset vuonna 2021</t>
  </si>
  <si>
    <t>VM 30.12.2020</t>
  </si>
  <si>
    <t>takaisinperintä. (G)</t>
  </si>
  <si>
    <t>Preliminära statsandelar och ersättningar för skattebortfall år 2021</t>
  </si>
  <si>
    <t>Källa: KL / MM 12.5.2021</t>
  </si>
  <si>
    <t>Kommun</t>
  </si>
  <si>
    <t>Invånar-</t>
  </si>
  <si>
    <t>Statsandel</t>
  </si>
  <si>
    <t>varav:</t>
  </si>
  <si>
    <t>Övriga statsandelar</t>
  </si>
  <si>
    <t>antal</t>
  </si>
  <si>
    <t>för</t>
  </si>
  <si>
    <t xml:space="preserve">Utjämning av </t>
  </si>
  <si>
    <t xml:space="preserve">för utbildning </t>
  </si>
  <si>
    <t xml:space="preserve">kommunal </t>
  </si>
  <si>
    <t xml:space="preserve">statsandel på </t>
  </si>
  <si>
    <t>och kultur-</t>
  </si>
  <si>
    <t>basservice</t>
  </si>
  <si>
    <t>basis av skatte-</t>
  </si>
  <si>
    <t>väsendet</t>
  </si>
  <si>
    <t>inkomsterna</t>
  </si>
  <si>
    <t>Statsandelar</t>
  </si>
  <si>
    <t>(FM + UKM)</t>
  </si>
  <si>
    <t>sammanlagt</t>
  </si>
  <si>
    <t>(B + D)</t>
  </si>
  <si>
    <t>euro</t>
  </si>
  <si>
    <t>€/invånare</t>
  </si>
  <si>
    <t xml:space="preserve">Ersättning för </t>
  </si>
  <si>
    <t>skattebortfall</t>
  </si>
  <si>
    <t>Statsandelar (E) och</t>
  </si>
  <si>
    <t xml:space="preserve">ersättning för </t>
  </si>
  <si>
    <t>skattebortfall (F)</t>
  </si>
  <si>
    <t>KF uppskattning 12.5.2021</t>
  </si>
  <si>
    <t>ÄNDRING</t>
  </si>
  <si>
    <t>procent</t>
  </si>
  <si>
    <t>Källa: KL / SL 6.1.2021. / OR 12.4.2021</t>
  </si>
  <si>
    <t>Uppskov</t>
  </si>
  <si>
    <t>med</t>
  </si>
  <si>
    <t>skattebetalning</t>
  </si>
  <si>
    <t>återkrav</t>
  </si>
  <si>
    <t>E + F + G</t>
  </si>
  <si>
    <t>E+F+G</t>
  </si>
  <si>
    <t>(OKM 26.4.2021)</t>
  </si>
  <si>
    <t>Lähde: OPH</t>
  </si>
  <si>
    <r>
      <t xml:space="preserve">Lähde: KL / MM 12.5.2021. </t>
    </r>
    <r>
      <rPr>
        <sz val="9"/>
        <rFont val="Arial"/>
        <family val="2"/>
      </rPr>
      <t>Päivitetty 26.5.2021 / OR: Opetus- ja kulttuuritoimen valtionosuudet vuoden 2021 tasossa OKM:n 26.4.2021 tekemän päätöksen mukaisiksi.</t>
    </r>
  </si>
  <si>
    <t>Lähde: KL / SL 6.1.2021. / OR 12.4.2021 ja 26.5.2021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</si>
</sst>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4"/>
      <name val="Arial"/>
      <family val="2"/>
    </font>
    <font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sz val="9"/>
      <color theme="6" tint="0.3999755851924192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7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3" fontId="5" fillId="0" borderId="0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0" fontId="4" fillId="0" borderId="0" xfId="2" applyFont="1" applyFill="1"/>
    <xf numFmtId="0" fontId="8" fillId="2" borderId="0" xfId="2" applyFont="1" applyFill="1"/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3" fontId="4" fillId="2" borderId="2" xfId="3" applyNumberFormat="1" applyFont="1" applyFill="1" applyBorder="1" applyAlignment="1">
      <alignment horizontal="right"/>
    </xf>
    <xf numFmtId="1" fontId="9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2" applyFont="1" applyFill="1"/>
    <xf numFmtId="0" fontId="12" fillId="2" borderId="6" xfId="2" applyFont="1" applyFill="1" applyBorder="1"/>
    <xf numFmtId="0" fontId="12" fillId="2" borderId="0" xfId="2" applyFont="1" applyFill="1" applyBorder="1"/>
    <xf numFmtId="0" fontId="11" fillId="2" borderId="3" xfId="2" applyFont="1" applyFill="1" applyBorder="1"/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/>
    </xf>
    <xf numFmtId="0" fontId="13" fillId="2" borderId="0" xfId="2" applyFont="1" applyFill="1"/>
    <xf numFmtId="0" fontId="14" fillId="2" borderId="0" xfId="2" applyFont="1" applyFill="1"/>
    <xf numFmtId="0" fontId="12" fillId="0" borderId="0" xfId="2" applyFont="1" applyFill="1"/>
    <xf numFmtId="3" fontId="12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3" fontId="12" fillId="2" borderId="0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>
      <alignment horizontal="center"/>
    </xf>
    <xf numFmtId="3" fontId="11" fillId="2" borderId="0" xfId="3" applyNumberFormat="1" applyFont="1" applyFill="1" applyBorder="1" applyAlignment="1">
      <alignment horizontal="center"/>
    </xf>
    <xf numFmtId="3" fontId="11" fillId="2" borderId="0" xfId="2" applyNumberFormat="1" applyFont="1" applyFill="1"/>
    <xf numFmtId="0" fontId="11" fillId="2" borderId="0" xfId="2" applyFont="1" applyFill="1" applyBorder="1" applyAlignment="1">
      <alignment horizontal="left"/>
    </xf>
    <xf numFmtId="3" fontId="12" fillId="2" borderId="6" xfId="3" applyNumberFormat="1" applyFont="1" applyFill="1" applyBorder="1" applyAlignment="1">
      <alignment horizontal="center"/>
    </xf>
    <xf numFmtId="167" fontId="11" fillId="2" borderId="0" xfId="2" applyNumberFormat="1" applyFont="1" applyFill="1" applyBorder="1" applyAlignment="1" applyProtection="1">
      <alignment horizontal="center"/>
    </xf>
    <xf numFmtId="0" fontId="11" fillId="0" borderId="0" xfId="0" applyFont="1"/>
    <xf numFmtId="3" fontId="12" fillId="2" borderId="6" xfId="3" applyNumberFormat="1" applyFont="1" applyFill="1" applyBorder="1" applyAlignment="1" applyProtection="1">
      <alignment horizontal="center"/>
    </xf>
    <xf numFmtId="3" fontId="12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49" fontId="11" fillId="2" borderId="0" xfId="2" applyNumberFormat="1" applyFont="1" applyFill="1" applyBorder="1" applyAlignment="1" applyProtection="1">
      <alignment horizontal="center"/>
    </xf>
    <xf numFmtId="1" fontId="12" fillId="2" borderId="6" xfId="3" applyNumberFormat="1" applyFont="1" applyFill="1" applyBorder="1" applyAlignment="1">
      <alignment horizontal="center"/>
    </xf>
    <xf numFmtId="1" fontId="12" fillId="2" borderId="0" xfId="3" applyNumberFormat="1" applyFont="1" applyFill="1" applyBorder="1" applyAlignment="1">
      <alignment horizontal="center"/>
    </xf>
    <xf numFmtId="1" fontId="11" fillId="2" borderId="3" xfId="3" applyNumberFormat="1" applyFont="1" applyFill="1" applyBorder="1" applyAlignment="1">
      <alignment horizontal="center"/>
    </xf>
    <xf numFmtId="1" fontId="11" fillId="2" borderId="0" xfId="3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10" fontId="12" fillId="2" borderId="0" xfId="1" applyNumberFormat="1" applyFont="1" applyFill="1" applyBorder="1" applyAlignment="1">
      <alignment horizontal="center"/>
    </xf>
    <xf numFmtId="10" fontId="11" fillId="2" borderId="3" xfId="1" applyNumberFormat="1" applyFont="1" applyFill="1" applyBorder="1" applyAlignment="1">
      <alignment horizontal="center"/>
    </xf>
    <xf numFmtId="10" fontId="11" fillId="2" borderId="0" xfId="1" applyNumberFormat="1" applyFont="1" applyFill="1" applyBorder="1" applyAlignment="1">
      <alignment horizontal="center"/>
    </xf>
    <xf numFmtId="0" fontId="12" fillId="2" borderId="0" xfId="2" applyFont="1" applyFill="1" applyAlignment="1" applyProtection="1">
      <alignment horizontal="left"/>
    </xf>
    <xf numFmtId="3" fontId="12" fillId="2" borderId="0" xfId="2" applyNumberFormat="1" applyFont="1" applyFill="1" applyBorder="1" applyAlignment="1">
      <alignment horizontal="right"/>
    </xf>
    <xf numFmtId="3" fontId="12" fillId="2" borderId="0" xfId="3" applyNumberFormat="1" applyFont="1" applyFill="1" applyBorder="1"/>
    <xf numFmtId="165" fontId="12" fillId="2" borderId="0" xfId="2" applyNumberFormat="1" applyFont="1" applyFill="1" applyBorder="1"/>
    <xf numFmtId="3" fontId="12" fillId="2" borderId="6" xfId="3" applyNumberFormat="1" applyFont="1" applyFill="1" applyBorder="1"/>
    <xf numFmtId="3" fontId="12" fillId="2" borderId="3" xfId="3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1" fillId="2" borderId="2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/>
    </xf>
    <xf numFmtId="3" fontId="11" fillId="0" borderId="0" xfId="0" applyNumberFormat="1" applyFont="1"/>
    <xf numFmtId="3" fontId="12" fillId="0" borderId="6" xfId="0" applyNumberFormat="1" applyFont="1" applyFill="1" applyBorder="1"/>
    <xf numFmtId="3" fontId="12" fillId="0" borderId="0" xfId="0" applyNumberFormat="1" applyFont="1" applyFill="1" applyBorder="1"/>
    <xf numFmtId="3" fontId="11" fillId="0" borderId="3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0" xfId="0" applyNumberFormat="1" applyFont="1" applyFill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9" fillId="2" borderId="0" xfId="2" applyNumberFormat="1" applyFont="1" applyFill="1" applyAlignment="1">
      <alignment horizontal="center" wrapText="1"/>
    </xf>
    <xf numFmtId="10" fontId="4" fillId="2" borderId="3" xfId="1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0" fontId="5" fillId="0" borderId="0" xfId="0" applyNumberFormat="1" applyFont="1"/>
    <xf numFmtId="166" fontId="4" fillId="2" borderId="0" xfId="2" applyNumberFormat="1" applyFont="1" applyFill="1" applyBorder="1"/>
    <xf numFmtId="3" fontId="5" fillId="2" borderId="1" xfId="0" applyNumberFormat="1" applyFont="1" applyFill="1" applyBorder="1"/>
    <xf numFmtId="3" fontId="5" fillId="2" borderId="3" xfId="0" applyNumberFormat="1" applyFont="1" applyFill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11" fillId="2" borderId="0" xfId="3" applyNumberFormat="1" applyFont="1" applyFill="1" applyBorder="1" applyAlignment="1">
      <alignment horizontal="center"/>
    </xf>
    <xf numFmtId="14" fontId="6" fillId="0" borderId="0" xfId="0" applyNumberFormat="1" applyFont="1"/>
    <xf numFmtId="0" fontId="11" fillId="0" borderId="0" xfId="0" quotePrefix="1" applyFont="1"/>
    <xf numFmtId="3" fontId="6" fillId="0" borderId="3" xfId="0" applyNumberFormat="1" applyFont="1" applyBorder="1"/>
    <xf numFmtId="3" fontId="15" fillId="0" borderId="3" xfId="0" applyNumberFormat="1" applyFont="1" applyBorder="1"/>
    <xf numFmtId="0" fontId="16" fillId="2" borderId="0" xfId="9" applyFill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11" fillId="2" borderId="0" xfId="3" applyNumberFormat="1" applyFont="1" applyFill="1" applyBorder="1" applyAlignment="1">
      <alignment horizontal="center"/>
    </xf>
  </cellXfs>
  <cellStyles count="10">
    <cellStyle name="Hyperlinkki" xfId="9" builtinId="8"/>
    <cellStyle name="Normaali" xfId="0" builtinId="0"/>
    <cellStyle name="Normaali 2" xfId="3" xr:uid="{00000000-0005-0000-0000-000001000000}"/>
    <cellStyle name="Normaali 2 2" xfId="4" xr:uid="{00000000-0005-0000-0000-000002000000}"/>
    <cellStyle name="Normaali 2 3" xfId="8" xr:uid="{D262DBF2-B6AB-4142-B406-F3D8E57485EA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os.oph.fi/rap/vos/v21/vop6os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08"/>
  <sheetViews>
    <sheetView tabSelected="1" zoomScale="115" zoomScaleNormal="115" workbookViewId="0">
      <pane ySplit="13" topLeftCell="A14" activePane="bottomLeft" state="frozen"/>
      <selection pane="bottomLeft"/>
    </sheetView>
  </sheetViews>
  <sheetFormatPr defaultColWidth="8.77734375" defaultRowHeight="12" x14ac:dyDescent="0.25"/>
  <cols>
    <col min="1" max="1" width="4.5546875" style="6" customWidth="1"/>
    <col min="2" max="2" width="14.21875" style="6" bestFit="1" customWidth="1"/>
    <col min="3" max="3" width="9" style="6" customWidth="1"/>
    <col min="4" max="4" width="12.5546875" style="6" customWidth="1"/>
    <col min="5" max="5" width="11.77734375" style="69" customWidth="1"/>
    <col min="6" max="6" width="14.44140625" style="69" customWidth="1"/>
    <col min="7" max="7" width="2.5546875" style="6" customWidth="1"/>
    <col min="8" max="8" width="12.77734375" style="66" customWidth="1"/>
    <col min="9" max="9" width="1.21875" style="83" customWidth="1"/>
    <col min="10" max="10" width="16.21875" style="58" bestFit="1" customWidth="1"/>
    <col min="11" max="11" width="1.21875" style="83" customWidth="1"/>
    <col min="12" max="12" width="15.21875" style="58" customWidth="1"/>
    <col min="13" max="13" width="1" style="87" customWidth="1"/>
    <col min="14" max="14" width="12.21875" style="87" bestFit="1" customWidth="1"/>
    <col min="15" max="15" width="7.77734375" style="98" bestFit="1" customWidth="1"/>
    <col min="16" max="16" width="1.21875" style="83" customWidth="1"/>
    <col min="17" max="17" width="1.44140625" style="6" customWidth="1"/>
    <col min="18" max="18" width="12.21875" style="63" bestFit="1" customWidth="1"/>
    <col min="19" max="19" width="12.6640625" style="31" customWidth="1"/>
    <col min="20" max="20" width="9.77734375" style="58" customWidth="1"/>
    <col min="21" max="21" width="1.44140625" style="6" customWidth="1"/>
    <col min="22" max="24" width="11.5546875" style="48" hidden="1" customWidth="1"/>
    <col min="25" max="25" width="1.77734375" style="6" hidden="1" customWidth="1"/>
    <col min="26" max="26" width="11.5546875" style="74" hidden="1" customWidth="1"/>
    <col min="27" max="27" width="10.109375" style="104" hidden="1" customWidth="1"/>
    <col min="28" max="28" width="4.5546875" style="48" customWidth="1"/>
    <col min="29" max="29" width="4.5546875" style="129" customWidth="1"/>
    <col min="30" max="30" width="14.21875" style="129" bestFit="1" customWidth="1"/>
    <col min="31" max="31" width="9" style="129" bestFit="1" customWidth="1"/>
    <col min="32" max="32" width="12.5546875" style="129" customWidth="1"/>
    <col min="33" max="33" width="11.77734375" style="129" customWidth="1"/>
    <col min="34" max="34" width="14.44140625" style="129" customWidth="1"/>
    <col min="35" max="35" width="2.5546875" style="129" customWidth="1"/>
    <col min="36" max="36" width="12.77734375" style="162" customWidth="1"/>
    <col min="37" max="37" width="1.21875" style="163" customWidth="1"/>
    <col min="38" max="38" width="16.21875" style="164" bestFit="1" customWidth="1"/>
    <col min="39" max="39" width="1.21875" style="163" customWidth="1"/>
    <col min="40" max="40" width="15.21875" style="164" bestFit="1" customWidth="1"/>
    <col min="41" max="41" width="1" style="165" customWidth="1"/>
    <col min="42" max="42" width="13.44140625" style="165" customWidth="1"/>
    <col min="43" max="43" width="11.33203125" style="166" bestFit="1" customWidth="1"/>
    <col min="44" max="44" width="1.44140625" style="6" customWidth="1"/>
    <col min="45" max="16384" width="8.77734375" style="6"/>
  </cols>
  <sheetData>
    <row r="1" spans="1:44" ht="20.25" customHeight="1" x14ac:dyDescent="0.35">
      <c r="A1" s="77" t="s">
        <v>349</v>
      </c>
      <c r="B1" s="36"/>
      <c r="C1" s="12"/>
      <c r="D1" s="12"/>
      <c r="E1" s="12"/>
      <c r="F1" s="12"/>
      <c r="G1" s="12"/>
      <c r="H1" s="64"/>
      <c r="I1" s="78"/>
      <c r="J1" s="53"/>
      <c r="K1" s="78"/>
      <c r="L1" s="53"/>
      <c r="M1" s="13"/>
      <c r="N1" s="13"/>
      <c r="O1" s="18"/>
      <c r="P1" s="78"/>
      <c r="Q1" s="12"/>
      <c r="R1" s="52"/>
      <c r="S1" s="27"/>
      <c r="T1" s="53"/>
      <c r="U1" s="12"/>
      <c r="V1" s="52"/>
      <c r="W1" s="13"/>
      <c r="X1" s="53"/>
      <c r="Y1" s="12"/>
      <c r="Z1" s="52"/>
      <c r="AA1" s="53"/>
      <c r="AB1" s="13"/>
      <c r="AC1" s="114" t="s">
        <v>358</v>
      </c>
      <c r="AD1" s="115"/>
      <c r="AE1" s="108"/>
      <c r="AF1" s="108"/>
      <c r="AG1" s="108"/>
      <c r="AH1" s="108"/>
      <c r="AI1" s="108"/>
      <c r="AJ1" s="109"/>
      <c r="AK1" s="110"/>
      <c r="AL1" s="111"/>
      <c r="AM1" s="110"/>
      <c r="AN1" s="111"/>
      <c r="AO1" s="112"/>
      <c r="AP1" s="112"/>
      <c r="AQ1" s="113"/>
      <c r="AR1" s="1"/>
    </row>
    <row r="2" spans="1:44" x14ac:dyDescent="0.25">
      <c r="A2" s="76" t="s">
        <v>402</v>
      </c>
      <c r="B2" s="76"/>
      <c r="C2" s="12"/>
      <c r="D2" s="12"/>
      <c r="E2" s="12"/>
      <c r="F2" s="12"/>
      <c r="G2" s="12"/>
      <c r="H2" s="64"/>
      <c r="I2" s="78"/>
      <c r="J2" s="53"/>
      <c r="K2" s="78"/>
      <c r="L2" s="53"/>
      <c r="M2" s="13"/>
      <c r="N2" s="13"/>
      <c r="O2" s="18"/>
      <c r="P2" s="78"/>
      <c r="Q2" s="12"/>
      <c r="R2" s="52"/>
      <c r="S2" s="27"/>
      <c r="T2" s="53"/>
      <c r="U2" s="12"/>
      <c r="V2" s="37"/>
      <c r="W2" s="35"/>
      <c r="X2" s="38"/>
      <c r="Y2" s="12"/>
      <c r="Z2" s="60"/>
      <c r="AA2" s="55"/>
      <c r="AB2" s="23"/>
      <c r="AC2" s="116" t="s">
        <v>403</v>
      </c>
      <c r="AD2" s="116"/>
      <c r="AE2" s="108"/>
      <c r="AF2" s="108"/>
      <c r="AG2" s="108"/>
      <c r="AH2" s="108"/>
      <c r="AI2" s="108"/>
      <c r="AJ2" s="109"/>
      <c r="AK2" s="110"/>
      <c r="AL2" s="111"/>
      <c r="AM2" s="110"/>
      <c r="AN2" s="111"/>
      <c r="AO2" s="112"/>
      <c r="AP2" s="112"/>
      <c r="AQ2" s="113"/>
      <c r="AR2" s="1"/>
    </row>
    <row r="3" spans="1:44" x14ac:dyDescent="0.25">
      <c r="A3" s="11"/>
      <c r="B3" s="14"/>
      <c r="C3" s="22" t="s">
        <v>293</v>
      </c>
      <c r="D3" s="22" t="s">
        <v>294</v>
      </c>
      <c r="E3" s="22" t="s">
        <v>295</v>
      </c>
      <c r="F3" s="22" t="s">
        <v>296</v>
      </c>
      <c r="G3" s="15"/>
      <c r="H3" s="32" t="s">
        <v>336</v>
      </c>
      <c r="I3" s="16"/>
      <c r="J3" s="169" t="s">
        <v>297</v>
      </c>
      <c r="K3" s="16"/>
      <c r="L3" s="106" t="s">
        <v>298</v>
      </c>
      <c r="M3" s="105"/>
      <c r="N3" s="192" t="s">
        <v>299</v>
      </c>
      <c r="O3" s="192"/>
      <c r="P3" s="16"/>
      <c r="Q3" s="15"/>
      <c r="R3" s="39"/>
      <c r="S3" s="28"/>
      <c r="T3" s="40"/>
      <c r="U3" s="15"/>
      <c r="V3" s="39" t="s">
        <v>300</v>
      </c>
      <c r="W3" s="16" t="s">
        <v>301</v>
      </c>
      <c r="X3" s="40" t="s">
        <v>327</v>
      </c>
      <c r="Y3" s="15"/>
      <c r="Z3" s="191" t="s">
        <v>334</v>
      </c>
      <c r="AA3" s="192"/>
      <c r="AB3" s="172"/>
      <c r="AC3" s="107"/>
      <c r="AD3" s="117"/>
      <c r="AE3" s="118" t="s">
        <v>293</v>
      </c>
      <c r="AF3" s="118" t="s">
        <v>294</v>
      </c>
      <c r="AG3" s="118" t="s">
        <v>295</v>
      </c>
      <c r="AH3" s="118" t="s">
        <v>296</v>
      </c>
      <c r="AI3" s="119"/>
      <c r="AJ3" s="120" t="s">
        <v>336</v>
      </c>
      <c r="AK3" s="121"/>
      <c r="AL3" s="122" t="s">
        <v>297</v>
      </c>
      <c r="AM3" s="121"/>
      <c r="AN3" s="122" t="s">
        <v>298</v>
      </c>
      <c r="AO3" s="124"/>
      <c r="AP3" s="196" t="s">
        <v>398</v>
      </c>
      <c r="AQ3" s="196"/>
      <c r="AR3" s="2"/>
    </row>
    <row r="4" spans="1:44" x14ac:dyDescent="0.25">
      <c r="A4" s="11"/>
      <c r="B4" s="17" t="s">
        <v>302</v>
      </c>
      <c r="C4" s="18" t="s">
        <v>303</v>
      </c>
      <c r="D4" s="18" t="s">
        <v>304</v>
      </c>
      <c r="E4" s="19" t="s">
        <v>305</v>
      </c>
      <c r="F4" s="18" t="s">
        <v>307</v>
      </c>
      <c r="G4" s="18"/>
      <c r="H4" s="8" t="s">
        <v>308</v>
      </c>
      <c r="I4" s="16"/>
      <c r="J4" s="169" t="s">
        <v>339</v>
      </c>
      <c r="K4" s="16"/>
      <c r="L4" s="106" t="s">
        <v>341</v>
      </c>
      <c r="M4" s="105"/>
      <c r="N4" s="192" t="s">
        <v>348</v>
      </c>
      <c r="O4" s="192"/>
      <c r="P4" s="16"/>
      <c r="Q4" s="18"/>
      <c r="R4" s="39"/>
      <c r="S4" s="28"/>
      <c r="T4" s="40"/>
      <c r="U4" s="18"/>
      <c r="V4" s="174" t="s">
        <v>318</v>
      </c>
      <c r="W4" s="175" t="s">
        <v>318</v>
      </c>
      <c r="X4" s="41" t="s">
        <v>318</v>
      </c>
      <c r="Y4" s="18"/>
      <c r="Z4" s="171"/>
      <c r="AA4" s="173"/>
      <c r="AB4" s="172"/>
      <c r="AC4" s="107"/>
      <c r="AD4" s="125" t="s">
        <v>302</v>
      </c>
      <c r="AE4" s="113" t="s">
        <v>303</v>
      </c>
      <c r="AF4" s="113" t="s">
        <v>304</v>
      </c>
      <c r="AG4" s="126" t="s">
        <v>305</v>
      </c>
      <c r="AH4" s="113" t="s">
        <v>307</v>
      </c>
      <c r="AI4" s="113"/>
      <c r="AJ4" s="127" t="s">
        <v>308</v>
      </c>
      <c r="AK4" s="121"/>
      <c r="AL4" s="122" t="s">
        <v>339</v>
      </c>
      <c r="AM4" s="121"/>
      <c r="AN4" s="122" t="s">
        <v>341</v>
      </c>
      <c r="AO4" s="124"/>
      <c r="AP4" s="196" t="s">
        <v>344</v>
      </c>
      <c r="AQ4" s="196"/>
      <c r="AR4" s="4"/>
    </row>
    <row r="5" spans="1:44" x14ac:dyDescent="0.25">
      <c r="A5" s="11"/>
      <c r="B5" s="17"/>
      <c r="C5" s="18" t="s">
        <v>309</v>
      </c>
      <c r="D5" s="18" t="s">
        <v>310</v>
      </c>
      <c r="E5" s="20" t="s">
        <v>311</v>
      </c>
      <c r="F5" s="18" t="s">
        <v>312</v>
      </c>
      <c r="G5" s="18"/>
      <c r="H5" s="8" t="s">
        <v>313</v>
      </c>
      <c r="I5" s="16"/>
      <c r="J5" s="169" t="s">
        <v>340</v>
      </c>
      <c r="K5" s="16"/>
      <c r="L5" s="106" t="s">
        <v>343</v>
      </c>
      <c r="M5" s="105"/>
      <c r="N5" s="192" t="s">
        <v>345</v>
      </c>
      <c r="O5" s="192"/>
      <c r="P5" s="16"/>
      <c r="Q5" s="18"/>
      <c r="R5" s="39"/>
      <c r="S5" s="28" t="s">
        <v>306</v>
      </c>
      <c r="T5" s="40"/>
      <c r="U5" s="18"/>
      <c r="V5" s="171" t="s">
        <v>328</v>
      </c>
      <c r="W5" s="172" t="s">
        <v>328</v>
      </c>
      <c r="X5" s="173" t="s">
        <v>321</v>
      </c>
      <c r="Y5" s="18"/>
      <c r="Z5" s="171"/>
      <c r="AA5" s="173"/>
      <c r="AB5" s="172"/>
      <c r="AC5" s="107"/>
      <c r="AD5" s="125"/>
      <c r="AE5" s="113" t="s">
        <v>309</v>
      </c>
      <c r="AF5" s="113" t="s">
        <v>310</v>
      </c>
      <c r="AG5" s="128" t="s">
        <v>311</v>
      </c>
      <c r="AH5" s="113" t="s">
        <v>312</v>
      </c>
      <c r="AI5" s="113"/>
      <c r="AJ5" s="127" t="s">
        <v>313</v>
      </c>
      <c r="AK5" s="121"/>
      <c r="AL5" s="122" t="s">
        <v>340</v>
      </c>
      <c r="AM5" s="121"/>
      <c r="AN5" s="122" t="s">
        <v>343</v>
      </c>
      <c r="AO5" s="124"/>
      <c r="AP5" s="196" t="s">
        <v>345</v>
      </c>
      <c r="AQ5" s="196"/>
      <c r="AR5" s="4"/>
    </row>
    <row r="6" spans="1:44" x14ac:dyDescent="0.25">
      <c r="A6" s="11"/>
      <c r="B6" s="17"/>
      <c r="D6" s="20" t="s">
        <v>314</v>
      </c>
      <c r="E6" s="18" t="s">
        <v>315</v>
      </c>
      <c r="F6" s="20" t="s">
        <v>316</v>
      </c>
      <c r="G6" s="20"/>
      <c r="H6" s="9" t="s">
        <v>317</v>
      </c>
      <c r="I6" s="79"/>
      <c r="J6" s="169"/>
      <c r="K6" s="79"/>
      <c r="L6" s="106" t="s">
        <v>357</v>
      </c>
      <c r="M6" s="79"/>
      <c r="N6" s="192" t="s">
        <v>346</v>
      </c>
      <c r="O6" s="192"/>
      <c r="P6" s="79"/>
      <c r="Q6" s="20"/>
      <c r="R6" s="59"/>
      <c r="S6" s="29" t="s">
        <v>352</v>
      </c>
      <c r="T6" s="54"/>
      <c r="U6" s="20"/>
      <c r="V6" s="171" t="s">
        <v>329</v>
      </c>
      <c r="W6" s="172" t="s">
        <v>330</v>
      </c>
      <c r="X6" s="173" t="s">
        <v>322</v>
      </c>
      <c r="Y6" s="20"/>
      <c r="Z6" s="194" t="s">
        <v>337</v>
      </c>
      <c r="AA6" s="195"/>
      <c r="AB6" s="175"/>
      <c r="AC6" s="107"/>
      <c r="AD6" s="125"/>
      <c r="AF6" s="128" t="s">
        <v>314</v>
      </c>
      <c r="AG6" s="113" t="s">
        <v>315</v>
      </c>
      <c r="AH6" s="128" t="s">
        <v>316</v>
      </c>
      <c r="AI6" s="128"/>
      <c r="AJ6" s="130" t="s">
        <v>317</v>
      </c>
      <c r="AK6" s="131"/>
      <c r="AL6" s="122"/>
      <c r="AM6" s="131"/>
      <c r="AN6" s="122" t="s">
        <v>357</v>
      </c>
      <c r="AO6" s="131"/>
      <c r="AP6" s="196" t="s">
        <v>346</v>
      </c>
      <c r="AQ6" s="196"/>
      <c r="AR6" s="5"/>
    </row>
    <row r="7" spans="1:44" x14ac:dyDescent="0.25">
      <c r="A7" s="11"/>
      <c r="B7" s="17"/>
      <c r="C7" s="18"/>
      <c r="D7" s="18" t="s">
        <v>319</v>
      </c>
      <c r="E7" s="18" t="s">
        <v>326</v>
      </c>
      <c r="F7" s="18" t="s">
        <v>320</v>
      </c>
      <c r="G7" s="18"/>
      <c r="H7" s="8"/>
      <c r="I7" s="16"/>
      <c r="J7" s="169" t="s">
        <v>333</v>
      </c>
      <c r="K7" s="16"/>
      <c r="L7" s="106" t="s">
        <v>333</v>
      </c>
      <c r="M7" s="16"/>
      <c r="N7" s="192" t="s">
        <v>360</v>
      </c>
      <c r="O7" s="192"/>
      <c r="P7" s="16"/>
      <c r="Q7" s="18"/>
      <c r="R7" s="39"/>
      <c r="S7" s="16"/>
      <c r="T7" s="168"/>
      <c r="U7" s="18"/>
      <c r="V7" s="49"/>
      <c r="W7" s="50"/>
      <c r="X7" s="51"/>
      <c r="Y7" s="18"/>
      <c r="Z7" s="49"/>
      <c r="AA7" s="51"/>
      <c r="AB7" s="50"/>
      <c r="AC7" s="107"/>
      <c r="AD7" s="125"/>
      <c r="AE7" s="113"/>
      <c r="AF7" s="113" t="s">
        <v>319</v>
      </c>
      <c r="AG7" s="113" t="s">
        <v>326</v>
      </c>
      <c r="AH7" s="113" t="s">
        <v>320</v>
      </c>
      <c r="AI7" s="113"/>
      <c r="AJ7" s="127"/>
      <c r="AK7" s="121"/>
      <c r="AL7" s="122" t="s">
        <v>333</v>
      </c>
      <c r="AM7" s="121"/>
      <c r="AN7" s="122" t="s">
        <v>333</v>
      </c>
      <c r="AO7" s="121"/>
      <c r="AP7" s="196" t="s">
        <v>342</v>
      </c>
      <c r="AQ7" s="196"/>
      <c r="AR7" s="4"/>
    </row>
    <row r="8" spans="1:44" x14ac:dyDescent="0.25">
      <c r="A8" s="11"/>
      <c r="B8" s="17"/>
      <c r="C8" s="18"/>
      <c r="D8" s="11" t="s">
        <v>335</v>
      </c>
      <c r="E8" s="22" t="s">
        <v>323</v>
      </c>
      <c r="F8" s="67" t="s">
        <v>400</v>
      </c>
      <c r="G8" s="11"/>
      <c r="H8" s="8"/>
      <c r="I8" s="16"/>
      <c r="J8" s="169"/>
      <c r="K8" s="16"/>
      <c r="L8" s="106"/>
      <c r="M8" s="105"/>
      <c r="N8" s="105"/>
      <c r="O8" s="105"/>
      <c r="P8" s="16"/>
      <c r="Q8" s="15"/>
      <c r="R8" s="39"/>
      <c r="S8" s="16"/>
      <c r="T8" s="168"/>
      <c r="U8" s="15"/>
      <c r="V8" s="37"/>
      <c r="W8" s="35"/>
      <c r="X8" s="38"/>
      <c r="Y8" s="15"/>
      <c r="Z8" s="39"/>
      <c r="AA8" s="40"/>
      <c r="AB8" s="16"/>
      <c r="AC8" s="107"/>
      <c r="AD8" s="125"/>
      <c r="AE8" s="113"/>
      <c r="AF8" s="107" t="s">
        <v>335</v>
      </c>
      <c r="AG8" s="118" t="s">
        <v>323</v>
      </c>
      <c r="AH8" s="132" t="s">
        <v>400</v>
      </c>
      <c r="AI8" s="107"/>
      <c r="AJ8" s="127"/>
      <c r="AK8" s="121"/>
      <c r="AL8" s="122"/>
      <c r="AM8" s="121"/>
      <c r="AN8" s="122"/>
      <c r="AO8" s="124"/>
      <c r="AP8" s="124"/>
      <c r="AQ8" s="124"/>
      <c r="AR8" s="2"/>
    </row>
    <row r="9" spans="1:44" x14ac:dyDescent="0.25">
      <c r="A9" s="11"/>
      <c r="B9" s="17"/>
      <c r="C9" s="12"/>
      <c r="D9" s="11"/>
      <c r="E9" s="68"/>
      <c r="F9" s="68"/>
      <c r="G9" s="11"/>
      <c r="H9" s="8"/>
      <c r="I9" s="16"/>
      <c r="J9" s="169"/>
      <c r="K9" s="16"/>
      <c r="L9" s="106"/>
      <c r="M9" s="105"/>
      <c r="N9" s="105"/>
      <c r="O9" s="105"/>
      <c r="P9" s="16"/>
      <c r="Q9" s="22"/>
      <c r="R9" s="39"/>
      <c r="S9" s="16"/>
      <c r="T9" s="40"/>
      <c r="U9" s="22"/>
      <c r="V9" s="191"/>
      <c r="W9" s="192"/>
      <c r="X9" s="193"/>
      <c r="Y9" s="22"/>
      <c r="Z9" s="171"/>
      <c r="AA9" s="173"/>
      <c r="AB9" s="172"/>
      <c r="AC9" s="107"/>
      <c r="AD9" s="125"/>
      <c r="AE9" s="108"/>
      <c r="AF9" s="107"/>
      <c r="AG9" s="107"/>
      <c r="AH9" s="107"/>
      <c r="AI9" s="107"/>
      <c r="AJ9" s="127"/>
      <c r="AK9" s="121"/>
      <c r="AL9" s="122"/>
      <c r="AM9" s="121"/>
      <c r="AN9" s="122"/>
      <c r="AO9" s="124"/>
      <c r="AP9" s="124"/>
      <c r="AQ9" s="124"/>
      <c r="AR9" s="3"/>
    </row>
    <row r="10" spans="1:44" ht="24.6" x14ac:dyDescent="0.3">
      <c r="A10" s="11"/>
      <c r="B10" s="17"/>
      <c r="C10" s="21" t="s">
        <v>350</v>
      </c>
      <c r="D10" s="167" t="s">
        <v>351</v>
      </c>
      <c r="E10" s="167" t="s">
        <v>351</v>
      </c>
      <c r="F10" s="190" t="s">
        <v>401</v>
      </c>
      <c r="G10" s="15"/>
      <c r="H10" s="167" t="s">
        <v>351</v>
      </c>
      <c r="I10" s="50"/>
      <c r="J10" s="167" t="s">
        <v>351</v>
      </c>
      <c r="K10" s="50"/>
      <c r="L10" s="167" t="s">
        <v>351</v>
      </c>
      <c r="M10" s="85"/>
      <c r="N10" s="105" t="s">
        <v>324</v>
      </c>
      <c r="O10" s="105" t="s">
        <v>332</v>
      </c>
      <c r="P10" s="50"/>
      <c r="Q10" s="22"/>
      <c r="R10" s="171" t="s">
        <v>324</v>
      </c>
      <c r="S10" s="33" t="s">
        <v>331</v>
      </c>
      <c r="T10" s="173" t="s">
        <v>332</v>
      </c>
      <c r="U10" s="22"/>
      <c r="V10" s="90">
        <v>2020</v>
      </c>
      <c r="W10" s="85">
        <v>2020</v>
      </c>
      <c r="X10" s="88">
        <v>2020</v>
      </c>
      <c r="Y10" s="22"/>
      <c r="Z10" s="90" t="s">
        <v>317</v>
      </c>
      <c r="AA10" s="88" t="s">
        <v>338</v>
      </c>
      <c r="AB10" s="85"/>
      <c r="AC10" s="107"/>
      <c r="AD10" s="125"/>
      <c r="AE10" s="133" t="s">
        <v>347</v>
      </c>
      <c r="AF10" s="170"/>
      <c r="AG10" s="118"/>
      <c r="AH10" s="118"/>
      <c r="AI10" s="119"/>
      <c r="AJ10" s="134"/>
      <c r="AK10" s="135"/>
      <c r="AL10" s="136"/>
      <c r="AM10" s="135"/>
      <c r="AN10" s="97"/>
      <c r="AO10" s="137"/>
      <c r="AP10" s="124" t="s">
        <v>324</v>
      </c>
      <c r="AQ10" s="124" t="s">
        <v>332</v>
      </c>
      <c r="AR10" s="3"/>
    </row>
    <row r="11" spans="1:44" x14ac:dyDescent="0.25">
      <c r="A11" s="11"/>
      <c r="B11" s="17"/>
      <c r="C11" s="12"/>
      <c r="D11" s="22"/>
      <c r="E11" s="22"/>
      <c r="F11" s="12"/>
      <c r="G11" s="12"/>
      <c r="H11" s="75"/>
      <c r="I11" s="80"/>
      <c r="J11" s="89"/>
      <c r="K11" s="80"/>
      <c r="L11" s="89"/>
      <c r="M11" s="86"/>
      <c r="N11" s="86"/>
      <c r="O11" s="86"/>
      <c r="P11" s="80"/>
      <c r="Q11" s="12"/>
      <c r="R11" s="39"/>
      <c r="S11" s="28"/>
      <c r="T11" s="40"/>
      <c r="U11" s="12"/>
      <c r="V11" s="37"/>
      <c r="W11" s="35"/>
      <c r="X11" s="38"/>
      <c r="Y11" s="12"/>
      <c r="Z11" s="39"/>
      <c r="AA11" s="40"/>
      <c r="AB11" s="16"/>
      <c r="AC11" s="107"/>
      <c r="AD11" s="125"/>
      <c r="AE11" s="108"/>
      <c r="AF11" s="118"/>
      <c r="AG11" s="118"/>
      <c r="AH11" s="108"/>
      <c r="AI11" s="108"/>
      <c r="AJ11" s="138"/>
      <c r="AK11" s="139"/>
      <c r="AL11" s="140"/>
      <c r="AM11" s="139"/>
      <c r="AN11" s="140"/>
      <c r="AO11" s="141"/>
      <c r="AP11" s="141"/>
      <c r="AQ11" s="141"/>
      <c r="AR11" s="1"/>
    </row>
    <row r="12" spans="1:44" x14ac:dyDescent="0.25">
      <c r="A12" s="11"/>
      <c r="B12" s="70" t="s">
        <v>325</v>
      </c>
      <c r="C12" s="71">
        <f>SUM(C14:C307)</f>
        <v>5503664</v>
      </c>
      <c r="D12" s="71">
        <f>SUM(D14:D307)</f>
        <v>7920931680.1394186</v>
      </c>
      <c r="E12" s="71">
        <f>SUM(E14:E307)</f>
        <v>779603540.93417358</v>
      </c>
      <c r="F12" s="23">
        <f>SUM(F14:F307)</f>
        <v>-43908421</v>
      </c>
      <c r="G12" s="72"/>
      <c r="H12" s="10">
        <f>SUM(H14:H307)</f>
        <v>7877023259.1394205</v>
      </c>
      <c r="I12" s="23"/>
      <c r="J12" s="55">
        <f>SUM(J14:J307)</f>
        <v>2628000015</v>
      </c>
      <c r="K12" s="23"/>
      <c r="L12" s="55">
        <f>SUM(L14:L307)</f>
        <v>-27099999.996386912</v>
      </c>
      <c r="M12" s="23"/>
      <c r="N12" s="23">
        <f>SUM(N14:N307)</f>
        <v>10477923274.14303</v>
      </c>
      <c r="O12" s="99">
        <f>N12/C12</f>
        <v>1903.8086762097087</v>
      </c>
      <c r="P12" s="23"/>
      <c r="Q12" s="177"/>
      <c r="R12" s="178">
        <f>N12-$AP12</f>
        <v>506454296.80692482</v>
      </c>
      <c r="S12" s="27">
        <f>R12/$AP12</f>
        <v>5.0790339714041302E-2</v>
      </c>
      <c r="T12" s="179">
        <f>R12/C12</f>
        <v>92.021296504823852</v>
      </c>
      <c r="U12" s="177"/>
      <c r="V12" s="60">
        <f>SUM(V14:V307)</f>
        <v>0</v>
      </c>
      <c r="W12" s="23">
        <f>SUM(W14:W307)</f>
        <v>0</v>
      </c>
      <c r="X12" s="55">
        <f>SUM(X14:X307)</f>
        <v>0</v>
      </c>
      <c r="Y12" s="177"/>
      <c r="Z12" s="60">
        <f>SUM(Z14:Z307)</f>
        <v>0</v>
      </c>
      <c r="AA12" s="55">
        <f>Z12/12</f>
        <v>0</v>
      </c>
      <c r="AB12" s="23"/>
      <c r="AC12" s="107"/>
      <c r="AD12" s="142" t="s">
        <v>325</v>
      </c>
      <c r="AE12" s="143">
        <f>SUM(AE14:AE307)</f>
        <v>5495408</v>
      </c>
      <c r="AF12" s="143">
        <f>SUM(AF14:AF307)</f>
        <v>7653477383.3245449</v>
      </c>
      <c r="AG12" s="143">
        <f>SUM(AG14:AG307)</f>
        <v>792223406.31667566</v>
      </c>
      <c r="AH12" s="144">
        <f>SUM(AH14:AH307)</f>
        <v>-43908421</v>
      </c>
      <c r="AI12" s="145"/>
      <c r="AJ12" s="146">
        <f>SUM(AJ14:AJ307)</f>
        <v>7609568962.3245449</v>
      </c>
      <c r="AK12" s="144"/>
      <c r="AL12" s="147">
        <f>SUM(AL14:AL307)</f>
        <v>2450000014.999999</v>
      </c>
      <c r="AM12" s="144"/>
      <c r="AN12" s="147">
        <f>SUM(AN14:AN307)</f>
        <v>-88099999.9884381</v>
      </c>
      <c r="AO12" s="144"/>
      <c r="AP12" s="144">
        <f>SUM(AP14:AP307)</f>
        <v>9971468977.3361053</v>
      </c>
      <c r="AQ12" s="148">
        <f>AP12/AE12</f>
        <v>1814.5093098339751</v>
      </c>
      <c r="AR12" s="73"/>
    </row>
    <row r="13" spans="1:44" s="25" customFormat="1" ht="12.75" customHeight="1" x14ac:dyDescent="0.25">
      <c r="A13" s="24"/>
      <c r="B13" s="24"/>
      <c r="C13" s="24"/>
      <c r="D13" s="24"/>
      <c r="E13" s="26"/>
      <c r="F13" s="26"/>
      <c r="G13" s="24"/>
      <c r="H13" s="65"/>
      <c r="I13" s="81"/>
      <c r="J13" s="57"/>
      <c r="K13" s="81"/>
      <c r="L13" s="57"/>
      <c r="M13" s="26"/>
      <c r="N13" s="26"/>
      <c r="O13" s="100"/>
      <c r="P13" s="81"/>
      <c r="Q13" s="24"/>
      <c r="R13" s="61"/>
      <c r="S13" s="30"/>
      <c r="T13" s="57"/>
      <c r="U13" s="24"/>
      <c r="V13" s="42"/>
      <c r="W13" s="43"/>
      <c r="X13" s="44"/>
      <c r="Y13" s="24"/>
      <c r="Z13" s="102"/>
      <c r="AA13" s="103"/>
      <c r="AB13" s="96"/>
      <c r="AC13" s="149"/>
      <c r="AD13" s="149"/>
      <c r="AE13" s="149"/>
      <c r="AF13" s="149"/>
      <c r="AG13" s="149"/>
      <c r="AH13" s="149"/>
      <c r="AI13" s="149"/>
      <c r="AJ13" s="150"/>
      <c r="AK13" s="151"/>
      <c r="AL13" s="152"/>
      <c r="AM13" s="151"/>
      <c r="AN13" s="152"/>
      <c r="AO13" s="149"/>
      <c r="AP13" s="149"/>
      <c r="AQ13" s="153"/>
    </row>
    <row r="14" spans="1:44" ht="12.75" customHeight="1" x14ac:dyDescent="0.25">
      <c r="A14" s="6">
        <v>5</v>
      </c>
      <c r="B14" s="6" t="s">
        <v>0</v>
      </c>
      <c r="C14" s="7">
        <v>9419</v>
      </c>
      <c r="D14" s="7">
        <v>31019276.684496284</v>
      </c>
      <c r="E14" s="48">
        <v>10072077.265667461</v>
      </c>
      <c r="F14" s="188">
        <v>1480089</v>
      </c>
      <c r="H14" s="34">
        <f>D14+F14</f>
        <v>32499365.684496284</v>
      </c>
      <c r="I14" s="82"/>
      <c r="J14" s="56">
        <v>6279120.9098758884</v>
      </c>
      <c r="K14" s="82"/>
      <c r="L14" s="56">
        <v>-33672.136647192267</v>
      </c>
      <c r="M14" s="84"/>
      <c r="N14" s="84">
        <f>H14+J14+L14</f>
        <v>38744814.457724974</v>
      </c>
      <c r="O14" s="101">
        <f>N14/C14</f>
        <v>4113.4743027630293</v>
      </c>
      <c r="P14" s="82"/>
      <c r="R14" s="62">
        <f>N14-AP14</f>
        <v>1071142.3543739244</v>
      </c>
      <c r="S14" s="31">
        <f>R14/$AP14</f>
        <v>2.8432119689193954E-2</v>
      </c>
      <c r="T14" s="56">
        <f t="shared" ref="T14:T77" si="0">R14/C14</f>
        <v>113.72145178616886</v>
      </c>
      <c r="V14" s="45"/>
      <c r="W14" s="46"/>
      <c r="X14" s="47"/>
      <c r="Z14" s="45"/>
      <c r="AA14" s="47"/>
      <c r="AB14" s="46"/>
      <c r="AC14" s="129">
        <v>5</v>
      </c>
      <c r="AD14" s="129" t="s">
        <v>0</v>
      </c>
      <c r="AE14" s="154">
        <v>9562</v>
      </c>
      <c r="AF14" s="154">
        <v>30371185.754501838</v>
      </c>
      <c r="AG14" s="154">
        <v>10069570.682857137</v>
      </c>
      <c r="AH14" s="189">
        <v>1480089</v>
      </c>
      <c r="AJ14" s="155">
        <f>AF14+AH14</f>
        <v>31851274.754501838</v>
      </c>
      <c r="AK14" s="156"/>
      <c r="AL14" s="157">
        <v>5931675.9044126486</v>
      </c>
      <c r="AM14" s="156"/>
      <c r="AN14" s="157">
        <v>-109278.5555634348</v>
      </c>
      <c r="AO14" s="158"/>
      <c r="AP14" s="158">
        <f>AJ14+AL14+AN14</f>
        <v>37673672.103351049</v>
      </c>
      <c r="AQ14" s="159">
        <f>AP14/AE14</f>
        <v>3939.9364257844645</v>
      </c>
    </row>
    <row r="15" spans="1:44" x14ac:dyDescent="0.25">
      <c r="A15" s="6">
        <v>9</v>
      </c>
      <c r="B15" s="6" t="s">
        <v>1</v>
      </c>
      <c r="C15" s="7">
        <v>2517</v>
      </c>
      <c r="D15" s="7">
        <v>9395034.8859371059</v>
      </c>
      <c r="E15" s="48">
        <v>2862505.9268914131</v>
      </c>
      <c r="F15" s="188">
        <v>-652765</v>
      </c>
      <c r="H15" s="34">
        <f t="shared" ref="H15:H78" si="1">D15+F15</f>
        <v>8742269.8859371059</v>
      </c>
      <c r="I15" s="82"/>
      <c r="J15" s="56">
        <v>1646461.0841154645</v>
      </c>
      <c r="K15" s="82"/>
      <c r="L15" s="56">
        <v>-9152.2084304680011</v>
      </c>
      <c r="M15" s="84"/>
      <c r="N15" s="84">
        <f t="shared" ref="N15:N78" si="2">H15+J15+L15</f>
        <v>10379578.761622103</v>
      </c>
      <c r="O15" s="101">
        <f t="shared" ref="O15:O78" si="3">N15/C15</f>
        <v>4123.7897344545499</v>
      </c>
      <c r="P15" s="82"/>
      <c r="R15" s="62">
        <f t="shared" ref="R15:R77" si="4">N15-AP15</f>
        <v>915511.89019408822</v>
      </c>
      <c r="S15" s="31">
        <f t="shared" ref="S15:S78" si="5">R15/$AP15</f>
        <v>9.6735568612476258E-2</v>
      </c>
      <c r="T15" s="56">
        <f t="shared" si="0"/>
        <v>363.73138267544226</v>
      </c>
      <c r="V15" s="45"/>
      <c r="W15" s="46"/>
      <c r="X15" s="47"/>
      <c r="Z15" s="45"/>
      <c r="AA15" s="47"/>
      <c r="AB15" s="46"/>
      <c r="AC15" s="129">
        <v>9</v>
      </c>
      <c r="AD15" s="129" t="s">
        <v>1</v>
      </c>
      <c r="AE15" s="154">
        <v>2519</v>
      </c>
      <c r="AF15" s="154">
        <v>8590854.7126722801</v>
      </c>
      <c r="AG15" s="154">
        <v>2872702.5503319562</v>
      </c>
      <c r="AH15" s="189">
        <v>-652765</v>
      </c>
      <c r="AJ15" s="155">
        <f t="shared" ref="AJ15:AJ78" si="6">AF15+AH15</f>
        <v>7938089.7126722801</v>
      </c>
      <c r="AK15" s="156"/>
      <c r="AL15" s="157">
        <v>1555599.2998482841</v>
      </c>
      <c r="AM15" s="156"/>
      <c r="AN15" s="157">
        <v>-29622.141092550664</v>
      </c>
      <c r="AO15" s="158"/>
      <c r="AP15" s="158">
        <f t="shared" ref="AP15:AP78" si="7">AJ15+AL15+AN15</f>
        <v>9464066.8714280147</v>
      </c>
      <c r="AQ15" s="159">
        <f t="shared" ref="AQ15:AQ78" si="8">AP15/AE15</f>
        <v>3757.0729938181876</v>
      </c>
    </row>
    <row r="16" spans="1:44" x14ac:dyDescent="0.25">
      <c r="A16" s="6">
        <v>10</v>
      </c>
      <c r="B16" s="6" t="s">
        <v>2</v>
      </c>
      <c r="C16" s="7">
        <v>11332</v>
      </c>
      <c r="D16" s="7">
        <v>37440039.793712631</v>
      </c>
      <c r="E16" s="48">
        <v>12056792.150456203</v>
      </c>
      <c r="F16" s="188">
        <v>-725418</v>
      </c>
      <c r="H16" s="34">
        <f t="shared" si="1"/>
        <v>36714621.793712631</v>
      </c>
      <c r="I16" s="82"/>
      <c r="J16" s="56">
        <v>7637002.4302072702</v>
      </c>
      <c r="K16" s="82"/>
      <c r="L16" s="56">
        <v>-40246.4100936451</v>
      </c>
      <c r="M16" s="84"/>
      <c r="N16" s="84">
        <f t="shared" si="2"/>
        <v>44311377.813826256</v>
      </c>
      <c r="O16" s="101">
        <f t="shared" si="3"/>
        <v>3910.2874879832557</v>
      </c>
      <c r="P16" s="82"/>
      <c r="R16" s="62">
        <f t="shared" si="4"/>
        <v>2217586.3232079074</v>
      </c>
      <c r="S16" s="31">
        <f t="shared" si="5"/>
        <v>5.2682028505371195E-2</v>
      </c>
      <c r="T16" s="56">
        <f t="shared" si="0"/>
        <v>195.69240409529715</v>
      </c>
      <c r="V16" s="45"/>
      <c r="W16" s="46"/>
      <c r="X16" s="47"/>
      <c r="Z16" s="45"/>
      <c r="AA16" s="47"/>
      <c r="AB16" s="46"/>
      <c r="AC16" s="129">
        <v>10</v>
      </c>
      <c r="AD16" s="129" t="s">
        <v>2</v>
      </c>
      <c r="AE16" s="154">
        <v>11468</v>
      </c>
      <c r="AF16" s="154">
        <v>35762336.988595776</v>
      </c>
      <c r="AG16" s="154">
        <v>11888772.617725631</v>
      </c>
      <c r="AH16" s="189">
        <v>-725418</v>
      </c>
      <c r="AJ16" s="155">
        <f t="shared" si="6"/>
        <v>35036918.988595776</v>
      </c>
      <c r="AK16" s="156"/>
      <c r="AL16" s="157">
        <v>7187667.7952838093</v>
      </c>
      <c r="AM16" s="156"/>
      <c r="AN16" s="157">
        <v>-130795.29326123811</v>
      </c>
      <c r="AO16" s="158"/>
      <c r="AP16" s="158">
        <f t="shared" si="7"/>
        <v>42093791.490618348</v>
      </c>
      <c r="AQ16" s="159">
        <f t="shared" si="8"/>
        <v>3670.5433807654645</v>
      </c>
    </row>
    <row r="17" spans="1:43" x14ac:dyDescent="0.25">
      <c r="A17" s="6">
        <v>16</v>
      </c>
      <c r="B17" s="6" t="s">
        <v>3</v>
      </c>
      <c r="C17" s="7">
        <v>8059</v>
      </c>
      <c r="D17" s="7">
        <v>18630484.243992604</v>
      </c>
      <c r="E17" s="48">
        <v>3901030.3417988373</v>
      </c>
      <c r="F17" s="188">
        <v>-869888</v>
      </c>
      <c r="H17" s="34">
        <f t="shared" si="1"/>
        <v>17760596.243992604</v>
      </c>
      <c r="I17" s="82"/>
      <c r="J17" s="56">
        <v>4426580.7424251363</v>
      </c>
      <c r="K17" s="82"/>
      <c r="L17" s="56">
        <v>-35442.15797542678</v>
      </c>
      <c r="M17" s="84"/>
      <c r="N17" s="84">
        <f t="shared" si="2"/>
        <v>22151734.828442313</v>
      </c>
      <c r="O17" s="101">
        <f t="shared" si="3"/>
        <v>2748.6952262616096</v>
      </c>
      <c r="P17" s="82"/>
      <c r="R17" s="62">
        <f t="shared" si="4"/>
        <v>1843241.9199653529</v>
      </c>
      <c r="S17" s="31">
        <f t="shared" si="5"/>
        <v>9.0762122441688714E-2</v>
      </c>
      <c r="T17" s="56">
        <f t="shared" si="0"/>
        <v>228.7184414896827</v>
      </c>
      <c r="V17" s="45"/>
      <c r="W17" s="46"/>
      <c r="X17" s="47"/>
      <c r="Z17" s="45"/>
      <c r="AA17" s="47"/>
      <c r="AB17" s="46"/>
      <c r="AC17" s="129">
        <v>16</v>
      </c>
      <c r="AD17" s="129" t="s">
        <v>3</v>
      </c>
      <c r="AE17" s="154">
        <v>8083</v>
      </c>
      <c r="AF17" s="154">
        <v>17134018.241497863</v>
      </c>
      <c r="AG17" s="154">
        <v>3949706.7543865871</v>
      </c>
      <c r="AH17" s="189">
        <v>-869888</v>
      </c>
      <c r="AJ17" s="155">
        <f t="shared" si="6"/>
        <v>16264130.241497863</v>
      </c>
      <c r="AK17" s="156"/>
      <c r="AL17" s="157">
        <v>4159321.5620971648</v>
      </c>
      <c r="AM17" s="156"/>
      <c r="AN17" s="157">
        <v>-114958.89511806794</v>
      </c>
      <c r="AO17" s="158"/>
      <c r="AP17" s="158">
        <f t="shared" si="7"/>
        <v>20308492.90847696</v>
      </c>
      <c r="AQ17" s="159">
        <f t="shared" si="8"/>
        <v>2512.4944832954297</v>
      </c>
    </row>
    <row r="18" spans="1:43" x14ac:dyDescent="0.25">
      <c r="A18" s="6">
        <v>18</v>
      </c>
      <c r="B18" s="6" t="s">
        <v>4</v>
      </c>
      <c r="C18" s="7">
        <v>4878</v>
      </c>
      <c r="D18" s="7">
        <v>6051533.3039047513</v>
      </c>
      <c r="E18" s="48">
        <v>1430665.7898299764</v>
      </c>
      <c r="F18" s="188">
        <v>-287017</v>
      </c>
      <c r="H18" s="34">
        <f t="shared" si="1"/>
        <v>5764516.3039047513</v>
      </c>
      <c r="I18" s="82"/>
      <c r="J18" s="56">
        <v>2448054.478705775</v>
      </c>
      <c r="K18" s="82"/>
      <c r="L18" s="56">
        <v>-23624.613202346052</v>
      </c>
      <c r="M18" s="84"/>
      <c r="N18" s="84">
        <f t="shared" si="2"/>
        <v>8188946.1694081798</v>
      </c>
      <c r="O18" s="101">
        <f t="shared" si="3"/>
        <v>1678.7507522361993</v>
      </c>
      <c r="P18" s="82"/>
      <c r="R18" s="62">
        <f t="shared" si="4"/>
        <v>3871.7643083715811</v>
      </c>
      <c r="S18" s="31">
        <f t="shared" si="5"/>
        <v>4.7302738090679205E-4</v>
      </c>
      <c r="T18" s="56">
        <f t="shared" si="0"/>
        <v>0.7937196204123782</v>
      </c>
      <c r="V18" s="45"/>
      <c r="W18" s="46"/>
      <c r="X18" s="47"/>
      <c r="Z18" s="45"/>
      <c r="AA18" s="47"/>
      <c r="AB18" s="46"/>
      <c r="AC18" s="129">
        <v>18</v>
      </c>
      <c r="AD18" s="129" t="s">
        <v>4</v>
      </c>
      <c r="AE18" s="154">
        <v>4943</v>
      </c>
      <c r="AF18" s="154">
        <v>6265360.754254316</v>
      </c>
      <c r="AG18" s="154">
        <v>1420306.7656837339</v>
      </c>
      <c r="AH18" s="189">
        <v>-287017</v>
      </c>
      <c r="AJ18" s="155">
        <f t="shared" si="6"/>
        <v>5978343.754254316</v>
      </c>
      <c r="AK18" s="156"/>
      <c r="AL18" s="157">
        <v>2283094.0568284984</v>
      </c>
      <c r="AM18" s="156"/>
      <c r="AN18" s="157">
        <v>-76363.405983005767</v>
      </c>
      <c r="AO18" s="158"/>
      <c r="AP18" s="158">
        <f t="shared" si="7"/>
        <v>8185074.4050998082</v>
      </c>
      <c r="AQ18" s="159">
        <f t="shared" si="8"/>
        <v>1655.8920503944585</v>
      </c>
    </row>
    <row r="19" spans="1:43" x14ac:dyDescent="0.25">
      <c r="A19" s="6">
        <v>19</v>
      </c>
      <c r="B19" s="6" t="s">
        <v>5</v>
      </c>
      <c r="C19" s="7">
        <v>3959</v>
      </c>
      <c r="D19" s="7">
        <v>5808674.7229898609</v>
      </c>
      <c r="E19" s="48">
        <v>1722917.3827155947</v>
      </c>
      <c r="F19" s="188">
        <v>-18544</v>
      </c>
      <c r="H19" s="34">
        <f t="shared" si="1"/>
        <v>5790130.7229898609</v>
      </c>
      <c r="I19" s="82"/>
      <c r="J19" s="56">
        <v>2035442.9749832617</v>
      </c>
      <c r="K19" s="82"/>
      <c r="L19" s="56">
        <v>-17424.497690650795</v>
      </c>
      <c r="M19" s="84"/>
      <c r="N19" s="84">
        <f t="shared" si="2"/>
        <v>7808149.2002824722</v>
      </c>
      <c r="O19" s="101">
        <f t="shared" si="3"/>
        <v>1972.2528922158303</v>
      </c>
      <c r="P19" s="82"/>
      <c r="R19" s="62">
        <f t="shared" si="4"/>
        <v>296579.79899318889</v>
      </c>
      <c r="S19" s="31">
        <f t="shared" si="5"/>
        <v>3.9483067139376229E-2</v>
      </c>
      <c r="T19" s="56">
        <f t="shared" si="0"/>
        <v>74.912806009898688</v>
      </c>
      <c r="V19" s="45"/>
      <c r="W19" s="46"/>
      <c r="X19" s="47"/>
      <c r="Z19" s="45"/>
      <c r="AA19" s="47"/>
      <c r="AB19" s="46"/>
      <c r="AC19" s="129">
        <v>19</v>
      </c>
      <c r="AD19" s="129" t="s">
        <v>5</v>
      </c>
      <c r="AE19" s="154">
        <v>3941</v>
      </c>
      <c r="AF19" s="154">
        <v>5693267.5727127939</v>
      </c>
      <c r="AG19" s="154">
        <v>1721511.7469853356</v>
      </c>
      <c r="AH19" s="189">
        <v>-18544</v>
      </c>
      <c r="AJ19" s="155">
        <f t="shared" si="6"/>
        <v>5674723.5727127939</v>
      </c>
      <c r="AK19" s="156"/>
      <c r="AL19" s="157">
        <v>1893042.9027934037</v>
      </c>
      <c r="AM19" s="156"/>
      <c r="AN19" s="157">
        <v>-56197.074216914254</v>
      </c>
      <c r="AO19" s="158"/>
      <c r="AP19" s="158">
        <f t="shared" si="7"/>
        <v>7511569.4012892833</v>
      </c>
      <c r="AQ19" s="159">
        <f t="shared" si="8"/>
        <v>1906.0059379064407</v>
      </c>
    </row>
    <row r="20" spans="1:43" x14ac:dyDescent="0.25">
      <c r="A20" s="6">
        <v>20</v>
      </c>
      <c r="B20" s="6" t="s">
        <v>6</v>
      </c>
      <c r="C20" s="7">
        <v>16391</v>
      </c>
      <c r="D20" s="7">
        <v>29134793.633384313</v>
      </c>
      <c r="E20" s="48">
        <v>9134603.467723459</v>
      </c>
      <c r="F20" s="188">
        <v>-2647536</v>
      </c>
      <c r="H20" s="34">
        <f t="shared" si="1"/>
        <v>26487257.633384313</v>
      </c>
      <c r="I20" s="82"/>
      <c r="J20" s="56">
        <v>8406871.4211650658</v>
      </c>
      <c r="K20" s="82"/>
      <c r="L20" s="56">
        <v>-75065.44174165497</v>
      </c>
      <c r="M20" s="84"/>
      <c r="N20" s="84">
        <f t="shared" si="2"/>
        <v>34819063.612807728</v>
      </c>
      <c r="O20" s="101">
        <f t="shared" si="3"/>
        <v>2124.2793980115753</v>
      </c>
      <c r="P20" s="82"/>
      <c r="R20" s="62">
        <f t="shared" si="4"/>
        <v>1528269.9019992687</v>
      </c>
      <c r="S20" s="31">
        <f t="shared" si="5"/>
        <v>4.5906682648515169E-2</v>
      </c>
      <c r="T20" s="56">
        <f t="shared" si="0"/>
        <v>93.238356537079412</v>
      </c>
      <c r="V20" s="45"/>
      <c r="W20" s="46"/>
      <c r="X20" s="47"/>
      <c r="Z20" s="45"/>
      <c r="AA20" s="47"/>
      <c r="AB20" s="46"/>
      <c r="AC20" s="129">
        <v>20</v>
      </c>
      <c r="AD20" s="129" t="s">
        <v>6</v>
      </c>
      <c r="AE20" s="154">
        <v>16475</v>
      </c>
      <c r="AF20" s="154">
        <v>28303911.525963496</v>
      </c>
      <c r="AG20" s="154">
        <v>8813775.2049240991</v>
      </c>
      <c r="AH20" s="189">
        <v>-2647536</v>
      </c>
      <c r="AJ20" s="155">
        <f t="shared" si="6"/>
        <v>25656375.525963496</v>
      </c>
      <c r="AK20" s="156"/>
      <c r="AL20" s="157">
        <v>7876346.3182404833</v>
      </c>
      <c r="AM20" s="156"/>
      <c r="AN20" s="157">
        <v>-241928.13339552007</v>
      </c>
      <c r="AO20" s="158"/>
      <c r="AP20" s="158">
        <f t="shared" si="7"/>
        <v>33290793.71080846</v>
      </c>
      <c r="AQ20" s="159">
        <f t="shared" si="8"/>
        <v>2020.6855059671295</v>
      </c>
    </row>
    <row r="21" spans="1:43" x14ac:dyDescent="0.25">
      <c r="A21" s="6">
        <v>46</v>
      </c>
      <c r="B21" s="6" t="s">
        <v>7</v>
      </c>
      <c r="C21" s="7">
        <v>1369</v>
      </c>
      <c r="D21" s="7">
        <v>5386255.9228499308</v>
      </c>
      <c r="E21" s="48">
        <v>1153917.1319482424</v>
      </c>
      <c r="F21" s="188">
        <v>-344100</v>
      </c>
      <c r="H21" s="34">
        <f t="shared" si="1"/>
        <v>5042155.9228499308</v>
      </c>
      <c r="I21" s="82"/>
      <c r="J21" s="56">
        <v>950082.9261204144</v>
      </c>
      <c r="K21" s="82"/>
      <c r="L21" s="56">
        <v>-5389.768285199325</v>
      </c>
      <c r="M21" s="84"/>
      <c r="N21" s="84">
        <f t="shared" si="2"/>
        <v>5986849.0806851462</v>
      </c>
      <c r="O21" s="101">
        <f t="shared" si="3"/>
        <v>4373.1549164975504</v>
      </c>
      <c r="P21" s="82"/>
      <c r="R21" s="62">
        <f t="shared" si="4"/>
        <v>407267.32548660878</v>
      </c>
      <c r="S21" s="31">
        <f t="shared" si="5"/>
        <v>7.2992446988908236E-2</v>
      </c>
      <c r="T21" s="56">
        <f t="shared" si="0"/>
        <v>297.49256792301588</v>
      </c>
      <c r="V21" s="45"/>
      <c r="W21" s="46"/>
      <c r="X21" s="47"/>
      <c r="Z21" s="45"/>
      <c r="AA21" s="47"/>
      <c r="AB21" s="46"/>
      <c r="AC21" s="129">
        <v>46</v>
      </c>
      <c r="AD21" s="129" t="s">
        <v>7</v>
      </c>
      <c r="AE21" s="154">
        <v>1361</v>
      </c>
      <c r="AF21" s="154">
        <v>5037106.6561439522</v>
      </c>
      <c r="AG21" s="154">
        <v>1225627.1632647312</v>
      </c>
      <c r="AH21" s="189">
        <v>-344100</v>
      </c>
      <c r="AJ21" s="155">
        <f t="shared" si="6"/>
        <v>4693006.6561439522</v>
      </c>
      <c r="AK21" s="156"/>
      <c r="AL21" s="157">
        <v>904273.53132529825</v>
      </c>
      <c r="AM21" s="156"/>
      <c r="AN21" s="157">
        <v>-17698.432270712707</v>
      </c>
      <c r="AO21" s="158"/>
      <c r="AP21" s="158">
        <f t="shared" si="7"/>
        <v>5579581.7551985374</v>
      </c>
      <c r="AQ21" s="159">
        <f t="shared" si="8"/>
        <v>4099.6192176330178</v>
      </c>
    </row>
    <row r="22" spans="1:43" x14ac:dyDescent="0.25">
      <c r="A22" s="6">
        <v>47</v>
      </c>
      <c r="B22" s="6" t="s">
        <v>8</v>
      </c>
      <c r="C22" s="7">
        <v>1808</v>
      </c>
      <c r="D22" s="7">
        <v>8598815.1925095245</v>
      </c>
      <c r="E22" s="48">
        <v>1584938.2090874668</v>
      </c>
      <c r="F22" s="188">
        <v>20030</v>
      </c>
      <c r="H22" s="34">
        <f t="shared" si="1"/>
        <v>8618845.1925095245</v>
      </c>
      <c r="I22" s="82"/>
      <c r="J22" s="56">
        <v>1228493.1140898725</v>
      </c>
      <c r="K22" s="82"/>
      <c r="L22" s="56">
        <v>-7480.50595072744</v>
      </c>
      <c r="M22" s="84"/>
      <c r="N22" s="84">
        <f t="shared" si="2"/>
        <v>9839857.8006486706</v>
      </c>
      <c r="O22" s="101">
        <f t="shared" si="3"/>
        <v>5442.399226022495</v>
      </c>
      <c r="P22" s="82"/>
      <c r="R22" s="62">
        <f t="shared" si="4"/>
        <v>148600.22268962301</v>
      </c>
      <c r="S22" s="31">
        <f t="shared" si="5"/>
        <v>1.5333430310178362E-2</v>
      </c>
      <c r="T22" s="56">
        <f t="shared" si="0"/>
        <v>82.190388655764934</v>
      </c>
      <c r="V22" s="45"/>
      <c r="W22" s="46"/>
      <c r="X22" s="47"/>
      <c r="Z22" s="45"/>
      <c r="AA22" s="47"/>
      <c r="AB22" s="46"/>
      <c r="AC22" s="129">
        <v>47</v>
      </c>
      <c r="AD22" s="129" t="s">
        <v>8</v>
      </c>
      <c r="AE22" s="154">
        <v>1838</v>
      </c>
      <c r="AF22" s="154">
        <v>8544508.0315834638</v>
      </c>
      <c r="AG22" s="154">
        <v>1615814.0937624106</v>
      </c>
      <c r="AH22" s="189">
        <v>20030</v>
      </c>
      <c r="AJ22" s="155">
        <f t="shared" si="6"/>
        <v>8564538.0315834638</v>
      </c>
      <c r="AK22" s="156"/>
      <c r="AL22" s="157">
        <v>1151084.0972367488</v>
      </c>
      <c r="AM22" s="156"/>
      <c r="AN22" s="157">
        <v>-24364.550861164822</v>
      </c>
      <c r="AO22" s="158"/>
      <c r="AP22" s="158">
        <f t="shared" si="7"/>
        <v>9691257.5779590476</v>
      </c>
      <c r="AQ22" s="159">
        <f t="shared" si="8"/>
        <v>5272.719030445619</v>
      </c>
    </row>
    <row r="23" spans="1:43" x14ac:dyDescent="0.25">
      <c r="A23" s="6">
        <v>49</v>
      </c>
      <c r="B23" s="6" t="s">
        <v>9</v>
      </c>
      <c r="C23" s="7">
        <v>292796</v>
      </c>
      <c r="D23" s="7">
        <v>67876588.701986164</v>
      </c>
      <c r="E23" s="48">
        <v>-174553493.59812275</v>
      </c>
      <c r="F23" s="188">
        <v>-7141998</v>
      </c>
      <c r="H23" s="34">
        <f t="shared" si="1"/>
        <v>60734590.701986164</v>
      </c>
      <c r="I23" s="82"/>
      <c r="J23" s="56">
        <v>93670212.970105603</v>
      </c>
      <c r="K23" s="82"/>
      <c r="L23" s="56">
        <v>-1829292.3131113523</v>
      </c>
      <c r="M23" s="84"/>
      <c r="N23" s="84">
        <f t="shared" si="2"/>
        <v>152575511.35898042</v>
      </c>
      <c r="O23" s="101">
        <f t="shared" si="3"/>
        <v>521.09834614878764</v>
      </c>
      <c r="P23" s="82"/>
      <c r="R23" s="62">
        <f t="shared" si="4"/>
        <v>14925769.314589679</v>
      </c>
      <c r="S23" s="31">
        <f t="shared" si="5"/>
        <v>0.10843296248078882</v>
      </c>
      <c r="T23" s="56">
        <f t="shared" si="0"/>
        <v>50.976684499069933</v>
      </c>
      <c r="V23" s="45"/>
      <c r="W23" s="46"/>
      <c r="X23" s="47"/>
      <c r="Z23" s="45"/>
      <c r="AA23" s="47"/>
      <c r="AB23" s="46"/>
      <c r="AC23" s="129">
        <v>49</v>
      </c>
      <c r="AD23" s="129" t="s">
        <v>9</v>
      </c>
      <c r="AE23" s="154">
        <v>289731</v>
      </c>
      <c r="AF23" s="154">
        <v>64622706.016371131</v>
      </c>
      <c r="AG23" s="154">
        <v>-172093306.11460909</v>
      </c>
      <c r="AH23" s="189">
        <v>-7141998</v>
      </c>
      <c r="AJ23" s="155">
        <f t="shared" si="6"/>
        <v>57480708.016371131</v>
      </c>
      <c r="AK23" s="156"/>
      <c r="AL23" s="157">
        <v>86116267.265240014</v>
      </c>
      <c r="AM23" s="156"/>
      <c r="AN23" s="157">
        <v>-5947233.237220414</v>
      </c>
      <c r="AO23" s="158"/>
      <c r="AP23" s="158">
        <f t="shared" si="7"/>
        <v>137649742.04439074</v>
      </c>
      <c r="AQ23" s="159">
        <f t="shared" si="8"/>
        <v>475.09497445696434</v>
      </c>
    </row>
    <row r="24" spans="1:43" x14ac:dyDescent="0.25">
      <c r="A24" s="6">
        <v>50</v>
      </c>
      <c r="B24" s="6" t="s">
        <v>10</v>
      </c>
      <c r="C24" s="7">
        <v>11483</v>
      </c>
      <c r="D24" s="7">
        <v>21873706.862603519</v>
      </c>
      <c r="E24" s="48">
        <v>4365796.2208237546</v>
      </c>
      <c r="F24" s="188">
        <v>-1382593</v>
      </c>
      <c r="H24" s="34">
        <f t="shared" si="1"/>
        <v>20491113.862603519</v>
      </c>
      <c r="I24" s="82"/>
      <c r="J24" s="56">
        <v>6314359.5347532574</v>
      </c>
      <c r="K24" s="82"/>
      <c r="L24" s="56">
        <v>-53482.17404736553</v>
      </c>
      <c r="M24" s="84"/>
      <c r="N24" s="84">
        <f t="shared" si="2"/>
        <v>26751991.223309413</v>
      </c>
      <c r="O24" s="101">
        <f t="shared" si="3"/>
        <v>2329.7040166602292</v>
      </c>
      <c r="P24" s="82"/>
      <c r="R24" s="62">
        <f t="shared" si="4"/>
        <v>234019.12803217396</v>
      </c>
      <c r="S24" s="31">
        <f t="shared" si="5"/>
        <v>8.8249254954850774E-3</v>
      </c>
      <c r="T24" s="56">
        <f t="shared" si="0"/>
        <v>20.379615782650351</v>
      </c>
      <c r="V24" s="45"/>
      <c r="W24" s="46"/>
      <c r="X24" s="47"/>
      <c r="Z24" s="45"/>
      <c r="AA24" s="47"/>
      <c r="AB24" s="46"/>
      <c r="AC24" s="129">
        <v>50</v>
      </c>
      <c r="AD24" s="129" t="s">
        <v>10</v>
      </c>
      <c r="AE24" s="154">
        <v>11632</v>
      </c>
      <c r="AF24" s="154">
        <v>22139692.218720376</v>
      </c>
      <c r="AG24" s="154">
        <v>4701414.1927168844</v>
      </c>
      <c r="AH24" s="189">
        <v>-1382593</v>
      </c>
      <c r="AJ24" s="155">
        <f t="shared" si="6"/>
        <v>20757099.218720376</v>
      </c>
      <c r="AK24" s="156"/>
      <c r="AL24" s="157">
        <v>5933975.936650699</v>
      </c>
      <c r="AM24" s="156"/>
      <c r="AN24" s="157">
        <v>-173103.06009383901</v>
      </c>
      <c r="AO24" s="158"/>
      <c r="AP24" s="158">
        <f t="shared" si="7"/>
        <v>26517972.095277239</v>
      </c>
      <c r="AQ24" s="159">
        <f t="shared" si="8"/>
        <v>2279.7431306118669</v>
      </c>
    </row>
    <row r="25" spans="1:43" x14ac:dyDescent="0.25">
      <c r="A25" s="6">
        <v>51</v>
      </c>
      <c r="B25" s="6" t="s">
        <v>11</v>
      </c>
      <c r="C25" s="7">
        <v>9452</v>
      </c>
      <c r="D25" s="7">
        <v>9394032.4375347942</v>
      </c>
      <c r="E25" s="48">
        <v>-2494083.2391878576</v>
      </c>
      <c r="F25" s="188">
        <v>-1017618</v>
      </c>
      <c r="H25" s="34">
        <f t="shared" si="1"/>
        <v>8376414.4375347942</v>
      </c>
      <c r="I25" s="82"/>
      <c r="J25" s="56">
        <v>5566219.5750969155</v>
      </c>
      <c r="K25" s="82"/>
      <c r="L25" s="56">
        <v>-60850.302704078298</v>
      </c>
      <c r="M25" s="84"/>
      <c r="N25" s="84">
        <f t="shared" si="2"/>
        <v>13881783.709927632</v>
      </c>
      <c r="O25" s="101">
        <f t="shared" si="3"/>
        <v>1468.6609934328853</v>
      </c>
      <c r="P25" s="82"/>
      <c r="R25" s="62">
        <f t="shared" si="4"/>
        <v>1172773.964959234</v>
      </c>
      <c r="S25" s="31">
        <f t="shared" si="5"/>
        <v>9.2278941356823255E-2</v>
      </c>
      <c r="T25" s="56">
        <f t="shared" si="0"/>
        <v>124.07680543368959</v>
      </c>
      <c r="V25" s="45"/>
      <c r="W25" s="46"/>
      <c r="X25" s="47"/>
      <c r="Z25" s="45"/>
      <c r="AA25" s="47"/>
      <c r="AB25" s="46"/>
      <c r="AC25" s="129">
        <v>51</v>
      </c>
      <c r="AD25" s="129" t="s">
        <v>11</v>
      </c>
      <c r="AE25" s="154">
        <v>9402</v>
      </c>
      <c r="AF25" s="154">
        <v>8732172.0133217517</v>
      </c>
      <c r="AG25" s="154">
        <v>-2517389.5388645199</v>
      </c>
      <c r="AH25" s="189">
        <v>-1017618</v>
      </c>
      <c r="AJ25" s="155">
        <f t="shared" si="6"/>
        <v>7714554.0133217517</v>
      </c>
      <c r="AK25" s="156"/>
      <c r="AL25" s="157">
        <v>5195648.2626885576</v>
      </c>
      <c r="AM25" s="156"/>
      <c r="AN25" s="157">
        <v>-201192.53104191006</v>
      </c>
      <c r="AO25" s="158"/>
      <c r="AP25" s="158">
        <f t="shared" si="7"/>
        <v>12709009.744968398</v>
      </c>
      <c r="AQ25" s="159">
        <f t="shared" si="8"/>
        <v>1351.7347101646881</v>
      </c>
    </row>
    <row r="26" spans="1:43" x14ac:dyDescent="0.25">
      <c r="A26" s="6">
        <v>52</v>
      </c>
      <c r="B26" s="6" t="s">
        <v>12</v>
      </c>
      <c r="C26" s="7">
        <v>2408</v>
      </c>
      <c r="D26" s="7">
        <v>8081577.9383894252</v>
      </c>
      <c r="E26" s="48">
        <v>2176847.3019704744</v>
      </c>
      <c r="F26" s="188">
        <v>153676</v>
      </c>
      <c r="H26" s="34">
        <f t="shared" si="1"/>
        <v>8235253.9383894252</v>
      </c>
      <c r="I26" s="82"/>
      <c r="J26" s="56">
        <v>1713267.3343308463</v>
      </c>
      <c r="K26" s="82"/>
      <c r="L26" s="56">
        <v>-9286.2339800387108</v>
      </c>
      <c r="M26" s="84"/>
      <c r="N26" s="84">
        <f t="shared" si="2"/>
        <v>9939235.0387402326</v>
      </c>
      <c r="O26" s="101">
        <f t="shared" si="3"/>
        <v>4127.5893018024226</v>
      </c>
      <c r="P26" s="82"/>
      <c r="R26" s="62">
        <f t="shared" si="4"/>
        <v>289746.46565451659</v>
      </c>
      <c r="S26" s="31">
        <f t="shared" si="5"/>
        <v>3.0027131848487324E-2</v>
      </c>
      <c r="T26" s="56">
        <f t="shared" si="0"/>
        <v>120.3266053382544</v>
      </c>
      <c r="V26" s="45"/>
      <c r="W26" s="46"/>
      <c r="X26" s="47"/>
      <c r="Z26" s="45"/>
      <c r="AA26" s="47"/>
      <c r="AB26" s="46"/>
      <c r="AC26" s="129">
        <v>52</v>
      </c>
      <c r="AD26" s="129" t="s">
        <v>12</v>
      </c>
      <c r="AE26" s="154">
        <v>2425</v>
      </c>
      <c r="AF26" s="154">
        <v>7910990.7041375712</v>
      </c>
      <c r="AG26" s="154">
        <v>2262230.1252040644</v>
      </c>
      <c r="AH26" s="189">
        <v>153676</v>
      </c>
      <c r="AJ26" s="155">
        <f t="shared" si="6"/>
        <v>8064666.7041375712</v>
      </c>
      <c r="AK26" s="156"/>
      <c r="AL26" s="157">
        <v>1615036.6395535758</v>
      </c>
      <c r="AM26" s="156"/>
      <c r="AN26" s="157">
        <v>-30214.770605432113</v>
      </c>
      <c r="AO26" s="158"/>
      <c r="AP26" s="158">
        <f t="shared" si="7"/>
        <v>9649488.573085716</v>
      </c>
      <c r="AQ26" s="159">
        <f t="shared" si="8"/>
        <v>3979.1705456023569</v>
      </c>
    </row>
    <row r="27" spans="1:43" x14ac:dyDescent="0.25">
      <c r="A27" s="6">
        <v>61</v>
      </c>
      <c r="B27" s="6" t="s">
        <v>13</v>
      </c>
      <c r="C27" s="7">
        <v>16800</v>
      </c>
      <c r="D27" s="7">
        <v>39333853.679137282</v>
      </c>
      <c r="E27" s="48">
        <v>9917650.0215566661</v>
      </c>
      <c r="F27" s="188">
        <v>791086</v>
      </c>
      <c r="H27" s="34">
        <f t="shared" si="1"/>
        <v>40124939.679137282</v>
      </c>
      <c r="I27" s="82"/>
      <c r="J27" s="56">
        <v>9347528.4487798177</v>
      </c>
      <c r="K27" s="82"/>
      <c r="L27" s="56">
        <v>-72700.896531446095</v>
      </c>
      <c r="M27" s="84"/>
      <c r="N27" s="84">
        <f t="shared" si="2"/>
        <v>49399767.231385648</v>
      </c>
      <c r="O27" s="101">
        <f t="shared" si="3"/>
        <v>2940.4623352015265</v>
      </c>
      <c r="P27" s="82"/>
      <c r="R27" s="62">
        <f t="shared" si="4"/>
        <v>2481439.5664336905</v>
      </c>
      <c r="S27" s="31">
        <f t="shared" si="5"/>
        <v>5.288849134082263E-2</v>
      </c>
      <c r="T27" s="56">
        <f t="shared" si="0"/>
        <v>147.70473609724348</v>
      </c>
      <c r="V27" s="45"/>
      <c r="W27" s="46"/>
      <c r="X27" s="47"/>
      <c r="Z27" s="45"/>
      <c r="AA27" s="47"/>
      <c r="AB27" s="46"/>
      <c r="AC27" s="129">
        <v>61</v>
      </c>
      <c r="AD27" s="129" t="s">
        <v>13</v>
      </c>
      <c r="AE27" s="154">
        <v>16901</v>
      </c>
      <c r="AF27" s="154">
        <v>37606568.779285707</v>
      </c>
      <c r="AG27" s="154">
        <v>9555390.1778311785</v>
      </c>
      <c r="AH27" s="189">
        <v>791086</v>
      </c>
      <c r="AJ27" s="155">
        <f t="shared" si="6"/>
        <v>38397654.779285707</v>
      </c>
      <c r="AK27" s="156"/>
      <c r="AL27" s="157">
        <v>8756500.2681750171</v>
      </c>
      <c r="AM27" s="156"/>
      <c r="AN27" s="157">
        <v>-235827.38250876212</v>
      </c>
      <c r="AO27" s="158"/>
      <c r="AP27" s="158">
        <f t="shared" si="7"/>
        <v>46918327.664951958</v>
      </c>
      <c r="AQ27" s="159">
        <f t="shared" si="8"/>
        <v>2776.0681418230847</v>
      </c>
    </row>
    <row r="28" spans="1:43" x14ac:dyDescent="0.25">
      <c r="A28" s="6">
        <v>69</v>
      </c>
      <c r="B28" s="6" t="s">
        <v>14</v>
      </c>
      <c r="C28" s="7">
        <v>6896</v>
      </c>
      <c r="D28" s="7">
        <v>21859079.00795136</v>
      </c>
      <c r="E28" s="48">
        <v>6755388.5913559673</v>
      </c>
      <c r="F28" s="188">
        <v>70978</v>
      </c>
      <c r="H28" s="34">
        <f t="shared" si="1"/>
        <v>21930057.00795136</v>
      </c>
      <c r="I28" s="82"/>
      <c r="J28" s="56">
        <v>4241409.1200549956</v>
      </c>
      <c r="K28" s="82"/>
      <c r="L28" s="56">
        <v>-27630.363255893641</v>
      </c>
      <c r="M28" s="84"/>
      <c r="N28" s="84">
        <f t="shared" si="2"/>
        <v>26143835.764750462</v>
      </c>
      <c r="O28" s="101">
        <f t="shared" si="3"/>
        <v>3791.1594786471087</v>
      </c>
      <c r="P28" s="82"/>
      <c r="R28" s="62">
        <f t="shared" si="4"/>
        <v>611971.01441776752</v>
      </c>
      <c r="S28" s="31">
        <f t="shared" si="5"/>
        <v>2.3968911804994313E-2</v>
      </c>
      <c r="T28" s="56">
        <f t="shared" si="0"/>
        <v>88.742896522298068</v>
      </c>
      <c r="V28" s="45"/>
      <c r="W28" s="46"/>
      <c r="X28" s="47"/>
      <c r="Z28" s="45"/>
      <c r="AA28" s="47"/>
      <c r="AB28" s="46"/>
      <c r="AC28" s="129">
        <v>69</v>
      </c>
      <c r="AD28" s="129" t="s">
        <v>14</v>
      </c>
      <c r="AE28" s="154">
        <v>7010</v>
      </c>
      <c r="AF28" s="154">
        <v>21563236.498270936</v>
      </c>
      <c r="AG28" s="154">
        <v>7037576.2849779986</v>
      </c>
      <c r="AH28" s="189">
        <v>70978</v>
      </c>
      <c r="AJ28" s="155">
        <f t="shared" si="6"/>
        <v>21634214.498270936</v>
      </c>
      <c r="AK28" s="156"/>
      <c r="AL28" s="157">
        <v>3987277.4871050254</v>
      </c>
      <c r="AM28" s="156"/>
      <c r="AN28" s="157">
        <v>-89627.235043268112</v>
      </c>
      <c r="AO28" s="158"/>
      <c r="AP28" s="158">
        <f t="shared" si="7"/>
        <v>25531864.750332695</v>
      </c>
      <c r="AQ28" s="159">
        <f t="shared" si="8"/>
        <v>3642.2060984782729</v>
      </c>
    </row>
    <row r="29" spans="1:43" x14ac:dyDescent="0.25">
      <c r="A29" s="6">
        <v>71</v>
      </c>
      <c r="B29" s="6" t="s">
        <v>15</v>
      </c>
      <c r="C29" s="7">
        <v>6667</v>
      </c>
      <c r="D29" s="7">
        <v>23543807.142114494</v>
      </c>
      <c r="E29" s="48">
        <v>7145867.3459459031</v>
      </c>
      <c r="F29" s="188">
        <v>293723</v>
      </c>
      <c r="H29" s="34">
        <f t="shared" si="1"/>
        <v>23837530.142114494</v>
      </c>
      <c r="I29" s="82"/>
      <c r="J29" s="56">
        <v>4171663.4484560699</v>
      </c>
      <c r="K29" s="82"/>
      <c r="L29" s="56">
        <v>-24271.707921623143</v>
      </c>
      <c r="M29" s="84"/>
      <c r="N29" s="84">
        <f t="shared" si="2"/>
        <v>27984921.882648941</v>
      </c>
      <c r="O29" s="101">
        <f t="shared" si="3"/>
        <v>4197.528405977042</v>
      </c>
      <c r="P29" s="82"/>
      <c r="R29" s="62">
        <f t="shared" si="4"/>
        <v>1801720.608121451</v>
      </c>
      <c r="S29" s="31">
        <f t="shared" si="5"/>
        <v>6.8812082572739769E-2</v>
      </c>
      <c r="T29" s="56">
        <f t="shared" si="0"/>
        <v>270.24457898926818</v>
      </c>
      <c r="V29" s="45"/>
      <c r="W29" s="46"/>
      <c r="X29" s="47"/>
      <c r="Z29" s="45"/>
      <c r="AA29" s="47"/>
      <c r="AB29" s="46"/>
      <c r="AC29" s="129">
        <v>71</v>
      </c>
      <c r="AD29" s="129" t="s">
        <v>15</v>
      </c>
      <c r="AE29" s="154">
        <v>6758</v>
      </c>
      <c r="AF29" s="154">
        <v>22054045.428799525</v>
      </c>
      <c r="AG29" s="154">
        <v>6980201.0251374468</v>
      </c>
      <c r="AH29" s="189">
        <v>293723</v>
      </c>
      <c r="AJ29" s="155">
        <f t="shared" si="6"/>
        <v>22347768.428799525</v>
      </c>
      <c r="AK29" s="156"/>
      <c r="AL29" s="157">
        <v>3914088.4969074824</v>
      </c>
      <c r="AM29" s="156"/>
      <c r="AN29" s="157">
        <v>-78655.651179516732</v>
      </c>
      <c r="AO29" s="158"/>
      <c r="AP29" s="158">
        <f t="shared" si="7"/>
        <v>26183201.27452749</v>
      </c>
      <c r="AQ29" s="159">
        <f t="shared" si="8"/>
        <v>3874.4008988646774</v>
      </c>
    </row>
    <row r="30" spans="1:43" x14ac:dyDescent="0.25">
      <c r="A30" s="6">
        <v>72</v>
      </c>
      <c r="B30" s="6" t="s">
        <v>16</v>
      </c>
      <c r="C30" s="6">
        <v>949</v>
      </c>
      <c r="D30" s="7">
        <v>3620382.3196091042</v>
      </c>
      <c r="E30" s="48">
        <v>468847.02543589799</v>
      </c>
      <c r="F30" s="188">
        <v>-258086</v>
      </c>
      <c r="H30" s="34">
        <f t="shared" si="1"/>
        <v>3362296.3196091042</v>
      </c>
      <c r="I30" s="82"/>
      <c r="J30" s="56">
        <v>524703.23354527983</v>
      </c>
      <c r="K30" s="82"/>
      <c r="L30" s="56">
        <v>-4530.6641933959809</v>
      </c>
      <c r="M30" s="84"/>
      <c r="N30" s="84">
        <f t="shared" si="2"/>
        <v>3882468.8889609878</v>
      </c>
      <c r="O30" s="101">
        <f t="shared" si="3"/>
        <v>4091.115794479439</v>
      </c>
      <c r="P30" s="82"/>
      <c r="R30" s="62">
        <f t="shared" si="4"/>
        <v>131200.98362540547</v>
      </c>
      <c r="S30" s="31">
        <f t="shared" si="5"/>
        <v>3.4975103601316483E-2</v>
      </c>
      <c r="T30" s="56">
        <f t="shared" si="0"/>
        <v>138.25182679178658</v>
      </c>
      <c r="V30" s="45"/>
      <c r="W30" s="46"/>
      <c r="X30" s="47"/>
      <c r="Z30" s="45"/>
      <c r="AA30" s="47"/>
      <c r="AB30" s="46"/>
      <c r="AC30" s="129">
        <v>72</v>
      </c>
      <c r="AD30" s="129" t="s">
        <v>16</v>
      </c>
      <c r="AE30" s="129">
        <v>959</v>
      </c>
      <c r="AF30" s="154">
        <v>3529832.5331186708</v>
      </c>
      <c r="AG30" s="154">
        <v>494151.00186977378</v>
      </c>
      <c r="AH30" s="189">
        <v>-258086</v>
      </c>
      <c r="AJ30" s="155">
        <f t="shared" si="6"/>
        <v>3271746.5331186708</v>
      </c>
      <c r="AK30" s="156"/>
      <c r="AL30" s="157">
        <v>494162.444628703</v>
      </c>
      <c r="AM30" s="156"/>
      <c r="AN30" s="157">
        <v>-14641.0724117912</v>
      </c>
      <c r="AO30" s="158"/>
      <c r="AP30" s="158">
        <f t="shared" si="7"/>
        <v>3751267.9053355823</v>
      </c>
      <c r="AQ30" s="159">
        <f t="shared" si="8"/>
        <v>3911.6453653134331</v>
      </c>
    </row>
    <row r="31" spans="1:43" x14ac:dyDescent="0.25">
      <c r="A31" s="6">
        <v>74</v>
      </c>
      <c r="B31" s="6" t="s">
        <v>17</v>
      </c>
      <c r="C31" s="7">
        <v>1103</v>
      </c>
      <c r="D31" s="7">
        <v>4241009.3544277493</v>
      </c>
      <c r="E31" s="48">
        <v>1090069.1743893982</v>
      </c>
      <c r="F31" s="188">
        <v>-296887</v>
      </c>
      <c r="H31" s="34">
        <f t="shared" si="1"/>
        <v>3944122.3544277493</v>
      </c>
      <c r="I31" s="82"/>
      <c r="J31" s="56">
        <v>842696.26876090234</v>
      </c>
      <c r="K31" s="82"/>
      <c r="L31" s="56">
        <v>-4434.2110528096728</v>
      </c>
      <c r="M31" s="84"/>
      <c r="N31" s="84">
        <f t="shared" si="2"/>
        <v>4782384.4121358423</v>
      </c>
      <c r="O31" s="101">
        <f t="shared" si="3"/>
        <v>4335.7972911476354</v>
      </c>
      <c r="P31" s="82"/>
      <c r="R31" s="62">
        <f t="shared" si="4"/>
        <v>292191.11862272117</v>
      </c>
      <c r="S31" s="31">
        <f t="shared" si="5"/>
        <v>6.5073171581464639E-2</v>
      </c>
      <c r="T31" s="56">
        <f t="shared" si="0"/>
        <v>264.9058192409077</v>
      </c>
      <c r="V31" s="45"/>
      <c r="W31" s="46"/>
      <c r="X31" s="47"/>
      <c r="Z31" s="45"/>
      <c r="AA31" s="47"/>
      <c r="AB31" s="46"/>
      <c r="AC31" s="129">
        <v>74</v>
      </c>
      <c r="AD31" s="129" t="s">
        <v>17</v>
      </c>
      <c r="AE31" s="154">
        <v>1127</v>
      </c>
      <c r="AF31" s="154">
        <v>4010050.9055249291</v>
      </c>
      <c r="AG31" s="154">
        <v>1147875.8442229531</v>
      </c>
      <c r="AH31" s="189">
        <v>-296887</v>
      </c>
      <c r="AJ31" s="155">
        <f t="shared" si="6"/>
        <v>3713163.9055249291</v>
      </c>
      <c r="AK31" s="156"/>
      <c r="AL31" s="157">
        <v>791530.02980122354</v>
      </c>
      <c r="AM31" s="156"/>
      <c r="AN31" s="157">
        <v>-14500.64181303095</v>
      </c>
      <c r="AO31" s="158"/>
      <c r="AP31" s="158">
        <f t="shared" si="7"/>
        <v>4490193.2935131211</v>
      </c>
      <c r="AQ31" s="159">
        <f t="shared" si="8"/>
        <v>3984.1999055129736</v>
      </c>
    </row>
    <row r="32" spans="1:43" x14ac:dyDescent="0.25">
      <c r="A32" s="6">
        <v>75</v>
      </c>
      <c r="B32" s="6" t="s">
        <v>18</v>
      </c>
      <c r="C32" s="7">
        <v>19877</v>
      </c>
      <c r="D32" s="7">
        <v>33478633.132213082</v>
      </c>
      <c r="E32" s="48">
        <v>-117933.94675131477</v>
      </c>
      <c r="F32" s="188">
        <v>-1778773</v>
      </c>
      <c r="H32" s="34">
        <f t="shared" si="1"/>
        <v>31699860.132213082</v>
      </c>
      <c r="I32" s="82"/>
      <c r="J32" s="56">
        <v>9972795.7953016851</v>
      </c>
      <c r="K32" s="82"/>
      <c r="L32" s="56">
        <v>-98937.461027595942</v>
      </c>
      <c r="M32" s="84"/>
      <c r="N32" s="84">
        <f t="shared" si="2"/>
        <v>41573718.466487177</v>
      </c>
      <c r="O32" s="101">
        <f t="shared" si="3"/>
        <v>2091.5489493629411</v>
      </c>
      <c r="P32" s="82"/>
      <c r="R32" s="62">
        <f t="shared" si="4"/>
        <v>54802.263136610389</v>
      </c>
      <c r="S32" s="31">
        <f t="shared" si="5"/>
        <v>1.319934818823326E-3</v>
      </c>
      <c r="T32" s="56">
        <f t="shared" si="0"/>
        <v>2.7570691319922718</v>
      </c>
      <c r="V32" s="45"/>
      <c r="W32" s="46"/>
      <c r="X32" s="47"/>
      <c r="Z32" s="45"/>
      <c r="AA32" s="47"/>
      <c r="AB32" s="46"/>
      <c r="AC32" s="129">
        <v>75</v>
      </c>
      <c r="AD32" s="129" t="s">
        <v>18</v>
      </c>
      <c r="AE32" s="154">
        <v>20111</v>
      </c>
      <c r="AF32" s="154">
        <v>34257375.743686885</v>
      </c>
      <c r="AG32" s="154">
        <v>2252210.6032888014</v>
      </c>
      <c r="AH32" s="189">
        <v>-1778773</v>
      </c>
      <c r="AJ32" s="155">
        <f t="shared" si="6"/>
        <v>32478602.743686885</v>
      </c>
      <c r="AK32" s="156"/>
      <c r="AL32" s="157">
        <v>9362626.4510551952</v>
      </c>
      <c r="AM32" s="156"/>
      <c r="AN32" s="157">
        <v>-322312.99139151967</v>
      </c>
      <c r="AO32" s="158"/>
      <c r="AP32" s="158">
        <f t="shared" si="7"/>
        <v>41518916.203350566</v>
      </c>
      <c r="AQ32" s="159">
        <f t="shared" si="8"/>
        <v>2064.4879023097096</v>
      </c>
    </row>
    <row r="33" spans="1:43" x14ac:dyDescent="0.25">
      <c r="A33" s="6">
        <v>77</v>
      </c>
      <c r="B33" s="6" t="s">
        <v>19</v>
      </c>
      <c r="C33" s="7">
        <v>4782</v>
      </c>
      <c r="D33" s="7">
        <v>16344724.346847296</v>
      </c>
      <c r="E33" s="48">
        <v>5115909.0539881699</v>
      </c>
      <c r="F33" s="188">
        <v>40083</v>
      </c>
      <c r="H33" s="34">
        <f t="shared" si="1"/>
        <v>16384807.346847296</v>
      </c>
      <c r="I33" s="82"/>
      <c r="J33" s="56">
        <v>3294299.5319657652</v>
      </c>
      <c r="K33" s="82"/>
      <c r="L33" s="56">
        <v>-17855.156733539501</v>
      </c>
      <c r="M33" s="84"/>
      <c r="N33" s="84">
        <f t="shared" si="2"/>
        <v>19661251.722079523</v>
      </c>
      <c r="O33" s="101">
        <f t="shared" si="3"/>
        <v>4111.5122798158773</v>
      </c>
      <c r="P33" s="82"/>
      <c r="R33" s="62">
        <f t="shared" si="4"/>
        <v>375253.21390882507</v>
      </c>
      <c r="S33" s="31">
        <f t="shared" si="5"/>
        <v>1.945728730352465E-2</v>
      </c>
      <c r="T33" s="56">
        <f t="shared" si="0"/>
        <v>78.472022983861365</v>
      </c>
      <c r="V33" s="45"/>
      <c r="W33" s="46"/>
      <c r="X33" s="47"/>
      <c r="Z33" s="45"/>
      <c r="AA33" s="47"/>
      <c r="AB33" s="46"/>
      <c r="AC33" s="129">
        <v>77</v>
      </c>
      <c r="AD33" s="129" t="s">
        <v>19</v>
      </c>
      <c r="AE33" s="154">
        <v>4875</v>
      </c>
      <c r="AF33" s="154">
        <v>16185268.746530462</v>
      </c>
      <c r="AG33" s="154">
        <v>5239021.094664162</v>
      </c>
      <c r="AH33" s="189">
        <v>40083</v>
      </c>
      <c r="AJ33" s="155">
        <f t="shared" si="6"/>
        <v>16225351.746530462</v>
      </c>
      <c r="AK33" s="156"/>
      <c r="AL33" s="157">
        <v>3118609.4237802625</v>
      </c>
      <c r="AM33" s="156"/>
      <c r="AN33" s="157">
        <v>-57962.662140028304</v>
      </c>
      <c r="AO33" s="158"/>
      <c r="AP33" s="158">
        <f t="shared" si="7"/>
        <v>19285998.508170698</v>
      </c>
      <c r="AQ33" s="159">
        <f t="shared" si="8"/>
        <v>3956.1022580862968</v>
      </c>
    </row>
    <row r="34" spans="1:43" x14ac:dyDescent="0.25">
      <c r="A34" s="6">
        <v>78</v>
      </c>
      <c r="B34" s="6" t="s">
        <v>20</v>
      </c>
      <c r="C34" s="7">
        <v>8042</v>
      </c>
      <c r="D34" s="7">
        <v>12050274.451189429</v>
      </c>
      <c r="E34" s="48">
        <v>-562532.91451744549</v>
      </c>
      <c r="F34" s="188">
        <v>-728378</v>
      </c>
      <c r="H34" s="34">
        <f t="shared" si="1"/>
        <v>11321896.451189429</v>
      </c>
      <c r="I34" s="82"/>
      <c r="J34" s="56">
        <v>3877198.6310291998</v>
      </c>
      <c r="K34" s="82"/>
      <c r="L34" s="56">
        <v>-45450.395134113991</v>
      </c>
      <c r="M34" s="84"/>
      <c r="N34" s="84">
        <f t="shared" si="2"/>
        <v>15153644.687084515</v>
      </c>
      <c r="O34" s="101">
        <f t="shared" si="3"/>
        <v>1884.3129429351548</v>
      </c>
      <c r="P34" s="82"/>
      <c r="R34" s="62">
        <f t="shared" si="4"/>
        <v>1002985.5768079758</v>
      </c>
      <c r="S34" s="31">
        <f t="shared" si="5"/>
        <v>7.0879071355735249E-2</v>
      </c>
      <c r="T34" s="56">
        <f t="shared" si="0"/>
        <v>124.71842536781594</v>
      </c>
      <c r="V34" s="45"/>
      <c r="W34" s="46"/>
      <c r="X34" s="47"/>
      <c r="Z34" s="45"/>
      <c r="AA34" s="47"/>
      <c r="AB34" s="46"/>
      <c r="AC34" s="129">
        <v>78</v>
      </c>
      <c r="AD34" s="129" t="s">
        <v>20</v>
      </c>
      <c r="AE34" s="154">
        <v>8199</v>
      </c>
      <c r="AF34" s="154">
        <v>11389389.584578203</v>
      </c>
      <c r="AG34" s="154">
        <v>-593238.40595112974</v>
      </c>
      <c r="AH34" s="189">
        <v>-728378</v>
      </c>
      <c r="AJ34" s="155">
        <f t="shared" si="6"/>
        <v>10661011.584578203</v>
      </c>
      <c r="AK34" s="156"/>
      <c r="AL34" s="157">
        <v>3637267.4294529138</v>
      </c>
      <c r="AM34" s="156"/>
      <c r="AN34" s="157">
        <v>-147619.90375457751</v>
      </c>
      <c r="AO34" s="158"/>
      <c r="AP34" s="158">
        <f t="shared" si="7"/>
        <v>14150659.110276539</v>
      </c>
      <c r="AQ34" s="159">
        <f t="shared" si="8"/>
        <v>1725.9006110838563</v>
      </c>
    </row>
    <row r="35" spans="1:43" x14ac:dyDescent="0.25">
      <c r="A35" s="6">
        <v>79</v>
      </c>
      <c r="B35" s="6" t="s">
        <v>21</v>
      </c>
      <c r="C35" s="7">
        <v>6869</v>
      </c>
      <c r="D35" s="7">
        <v>10478743.093853865</v>
      </c>
      <c r="E35" s="48">
        <v>-1295792.6133388327</v>
      </c>
      <c r="F35" s="188">
        <v>-492098</v>
      </c>
      <c r="H35" s="34">
        <f t="shared" si="1"/>
        <v>9986645.0938538648</v>
      </c>
      <c r="I35" s="82"/>
      <c r="J35" s="56">
        <v>3385441.1751655838</v>
      </c>
      <c r="K35" s="82"/>
      <c r="L35" s="56">
        <v>-37454.913833898048</v>
      </c>
      <c r="M35" s="84"/>
      <c r="N35" s="84">
        <f t="shared" si="2"/>
        <v>13334631.355185552</v>
      </c>
      <c r="O35" s="101">
        <f t="shared" si="3"/>
        <v>1941.2769479088006</v>
      </c>
      <c r="P35" s="82"/>
      <c r="R35" s="62">
        <f t="shared" si="4"/>
        <v>51666.104131342843</v>
      </c>
      <c r="S35" s="31">
        <f t="shared" si="5"/>
        <v>3.8896513809100223E-3</v>
      </c>
      <c r="T35" s="56">
        <f t="shared" si="0"/>
        <v>7.5216340269825075</v>
      </c>
      <c r="V35" s="45"/>
      <c r="W35" s="46"/>
      <c r="X35" s="47"/>
      <c r="Z35" s="45"/>
      <c r="AA35" s="47"/>
      <c r="AB35" s="46"/>
      <c r="AC35" s="129">
        <v>79</v>
      </c>
      <c r="AD35" s="129" t="s">
        <v>21</v>
      </c>
      <c r="AE35" s="154">
        <v>6931</v>
      </c>
      <c r="AF35" s="154">
        <v>10718616.689249916</v>
      </c>
      <c r="AG35" s="154">
        <v>-620000.39262101159</v>
      </c>
      <c r="AH35" s="189">
        <v>-492098</v>
      </c>
      <c r="AJ35" s="155">
        <f t="shared" si="6"/>
        <v>10226518.689249916</v>
      </c>
      <c r="AK35" s="156"/>
      <c r="AL35" s="157">
        <v>3180239.8392883493</v>
      </c>
      <c r="AM35" s="156"/>
      <c r="AN35" s="157">
        <v>-123793.27748405587</v>
      </c>
      <c r="AO35" s="158"/>
      <c r="AP35" s="158">
        <f t="shared" si="7"/>
        <v>13282965.251054209</v>
      </c>
      <c r="AQ35" s="159">
        <f t="shared" si="8"/>
        <v>1916.4572574021365</v>
      </c>
    </row>
    <row r="36" spans="1:43" x14ac:dyDescent="0.25">
      <c r="A36" s="6">
        <v>81</v>
      </c>
      <c r="B36" s="6" t="s">
        <v>22</v>
      </c>
      <c r="C36" s="7">
        <v>2655</v>
      </c>
      <c r="D36" s="7">
        <v>8403485.7946269102</v>
      </c>
      <c r="E36" s="48">
        <v>1909732.1483322163</v>
      </c>
      <c r="F36" s="188">
        <v>-627629</v>
      </c>
      <c r="H36" s="34">
        <f t="shared" si="1"/>
        <v>7775856.7946269102</v>
      </c>
      <c r="I36" s="82"/>
      <c r="J36" s="56">
        <v>2039560.8833714456</v>
      </c>
      <c r="K36" s="82"/>
      <c r="L36" s="56">
        <v>-10818.807460280428</v>
      </c>
      <c r="M36" s="84"/>
      <c r="N36" s="84">
        <f t="shared" si="2"/>
        <v>9804598.8705380764</v>
      </c>
      <c r="O36" s="101">
        <f t="shared" si="3"/>
        <v>3692.880930522816</v>
      </c>
      <c r="P36" s="82"/>
      <c r="R36" s="62">
        <f t="shared" si="4"/>
        <v>338658.10050211474</v>
      </c>
      <c r="S36" s="31">
        <f t="shared" si="5"/>
        <v>3.5776486323908001E-2</v>
      </c>
      <c r="T36" s="56">
        <f t="shared" si="0"/>
        <v>127.55484011379086</v>
      </c>
      <c r="V36" s="45"/>
      <c r="W36" s="46"/>
      <c r="X36" s="47"/>
      <c r="Z36" s="45"/>
      <c r="AA36" s="47"/>
      <c r="AB36" s="46"/>
      <c r="AC36" s="129">
        <v>81</v>
      </c>
      <c r="AD36" s="129" t="s">
        <v>22</v>
      </c>
      <c r="AE36" s="154">
        <v>2697</v>
      </c>
      <c r="AF36" s="154">
        <v>8203340.6694087954</v>
      </c>
      <c r="AG36" s="154">
        <v>2227088.5750754559</v>
      </c>
      <c r="AH36" s="189">
        <v>-627629</v>
      </c>
      <c r="AJ36" s="155">
        <f t="shared" si="6"/>
        <v>7575711.6694087954</v>
      </c>
      <c r="AK36" s="156"/>
      <c r="AL36" s="157">
        <v>1925865.8629310336</v>
      </c>
      <c r="AM36" s="156"/>
      <c r="AN36" s="157">
        <v>-35636.76230386817</v>
      </c>
      <c r="AO36" s="158"/>
      <c r="AP36" s="158">
        <f t="shared" si="7"/>
        <v>9465940.7700359616</v>
      </c>
      <c r="AQ36" s="159">
        <f t="shared" si="8"/>
        <v>3509.8037708698412</v>
      </c>
    </row>
    <row r="37" spans="1:43" x14ac:dyDescent="0.25">
      <c r="A37" s="6">
        <v>82</v>
      </c>
      <c r="B37" s="6" t="s">
        <v>23</v>
      </c>
      <c r="C37" s="7">
        <v>9389</v>
      </c>
      <c r="D37" s="7">
        <v>10998890.045920989</v>
      </c>
      <c r="E37" s="48">
        <v>2032602.9387757597</v>
      </c>
      <c r="F37" s="188">
        <v>-1912279</v>
      </c>
      <c r="H37" s="34">
        <f t="shared" si="1"/>
        <v>9086611.0459209885</v>
      </c>
      <c r="I37" s="82"/>
      <c r="J37" s="56">
        <v>4349746.9331549145</v>
      </c>
      <c r="K37" s="82"/>
      <c r="L37" s="56">
        <v>-45809.784798577748</v>
      </c>
      <c r="M37" s="84"/>
      <c r="N37" s="84">
        <f t="shared" si="2"/>
        <v>13390548.194277326</v>
      </c>
      <c r="O37" s="101">
        <f t="shared" si="3"/>
        <v>1426.1953556584647</v>
      </c>
      <c r="P37" s="82"/>
      <c r="R37" s="62">
        <f t="shared" si="4"/>
        <v>1118113.3206924945</v>
      </c>
      <c r="S37" s="31">
        <f t="shared" si="5"/>
        <v>9.110770048567296E-2</v>
      </c>
      <c r="T37" s="56">
        <f t="shared" si="0"/>
        <v>119.0875834159649</v>
      </c>
      <c r="V37" s="45"/>
      <c r="W37" s="46"/>
      <c r="X37" s="47"/>
      <c r="Z37" s="45"/>
      <c r="AA37" s="47"/>
      <c r="AB37" s="46"/>
      <c r="AC37" s="129">
        <v>82</v>
      </c>
      <c r="AD37" s="129" t="s">
        <v>23</v>
      </c>
      <c r="AE37" s="154">
        <v>9422</v>
      </c>
      <c r="AF37" s="154">
        <v>10275356.250522932</v>
      </c>
      <c r="AG37" s="154">
        <v>1785074.3136926063</v>
      </c>
      <c r="AH37" s="189">
        <v>-1912279</v>
      </c>
      <c r="AJ37" s="155">
        <f t="shared" si="6"/>
        <v>8363077.250522932</v>
      </c>
      <c r="AK37" s="156"/>
      <c r="AL37" s="157">
        <v>4057108.945709235</v>
      </c>
      <c r="AM37" s="156"/>
      <c r="AN37" s="157">
        <v>-147751.32264733547</v>
      </c>
      <c r="AO37" s="158"/>
      <c r="AP37" s="158">
        <f t="shared" si="7"/>
        <v>12272434.873584831</v>
      </c>
      <c r="AQ37" s="159">
        <f t="shared" si="8"/>
        <v>1302.5297042650002</v>
      </c>
    </row>
    <row r="38" spans="1:43" x14ac:dyDescent="0.25">
      <c r="A38" s="6">
        <v>86</v>
      </c>
      <c r="B38" s="6" t="s">
        <v>24</v>
      </c>
      <c r="C38" s="7">
        <v>8175</v>
      </c>
      <c r="D38" s="7">
        <v>12739044.214100692</v>
      </c>
      <c r="E38" s="48">
        <v>3032737.2197648184</v>
      </c>
      <c r="F38" s="188">
        <v>-1099214</v>
      </c>
      <c r="H38" s="34">
        <f t="shared" si="1"/>
        <v>11639830.214100692</v>
      </c>
      <c r="I38" s="82"/>
      <c r="J38" s="56">
        <v>4318857.7928948812</v>
      </c>
      <c r="K38" s="82"/>
      <c r="L38" s="56">
        <v>-38349.260094830788</v>
      </c>
      <c r="M38" s="84"/>
      <c r="N38" s="84">
        <f t="shared" si="2"/>
        <v>15920338.746900743</v>
      </c>
      <c r="O38" s="101">
        <f t="shared" si="3"/>
        <v>1947.4420485505495</v>
      </c>
      <c r="P38" s="82"/>
      <c r="R38" s="62">
        <f t="shared" si="4"/>
        <v>497824.52395914309</v>
      </c>
      <c r="S38" s="31">
        <f t="shared" si="5"/>
        <v>3.2279076988537277E-2</v>
      </c>
      <c r="T38" s="56">
        <f t="shared" si="0"/>
        <v>60.895966233534324</v>
      </c>
      <c r="V38" s="45"/>
      <c r="W38" s="46"/>
      <c r="X38" s="47"/>
      <c r="Z38" s="45"/>
      <c r="AA38" s="47"/>
      <c r="AB38" s="46"/>
      <c r="AC38" s="129">
        <v>86</v>
      </c>
      <c r="AD38" s="129" t="s">
        <v>24</v>
      </c>
      <c r="AE38" s="154">
        <v>8260</v>
      </c>
      <c r="AF38" s="154">
        <v>12605503.474995833</v>
      </c>
      <c r="AG38" s="154">
        <v>3093990.8707081559</v>
      </c>
      <c r="AH38" s="189">
        <v>-1099214</v>
      </c>
      <c r="AJ38" s="155">
        <f t="shared" si="6"/>
        <v>11506289.474995833</v>
      </c>
      <c r="AK38" s="156"/>
      <c r="AL38" s="157">
        <v>4039920.0780021818</v>
      </c>
      <c r="AM38" s="156"/>
      <c r="AN38" s="157">
        <v>-123695.33005641449</v>
      </c>
      <c r="AO38" s="158"/>
      <c r="AP38" s="158">
        <f t="shared" si="7"/>
        <v>15422514.2229416</v>
      </c>
      <c r="AQ38" s="159">
        <f t="shared" si="8"/>
        <v>1867.1324725110896</v>
      </c>
    </row>
    <row r="39" spans="1:43" x14ac:dyDescent="0.25">
      <c r="A39" s="6">
        <v>90</v>
      </c>
      <c r="B39" s="6" t="s">
        <v>25</v>
      </c>
      <c r="C39" s="7">
        <v>3196</v>
      </c>
      <c r="D39" s="7">
        <v>11491351.093720322</v>
      </c>
      <c r="E39" s="48">
        <v>1687269.1923897329</v>
      </c>
      <c r="F39" s="188">
        <v>-135393</v>
      </c>
      <c r="H39" s="34">
        <f t="shared" si="1"/>
        <v>11355958.093720322</v>
      </c>
      <c r="I39" s="82"/>
      <c r="J39" s="56">
        <v>2273276.5839488362</v>
      </c>
      <c r="K39" s="82"/>
      <c r="L39" s="56">
        <v>-12980.423601841101</v>
      </c>
      <c r="M39" s="84"/>
      <c r="N39" s="84">
        <f t="shared" si="2"/>
        <v>13616254.254067317</v>
      </c>
      <c r="O39" s="101">
        <f t="shared" si="3"/>
        <v>4260.4049605967821</v>
      </c>
      <c r="P39" s="82"/>
      <c r="R39" s="62">
        <f t="shared" si="4"/>
        <v>-168969.39244119637</v>
      </c>
      <c r="S39" s="31">
        <f t="shared" si="5"/>
        <v>-1.225728336181129E-2</v>
      </c>
      <c r="T39" s="56">
        <f t="shared" si="0"/>
        <v>-52.86902141464217</v>
      </c>
      <c r="V39" s="45"/>
      <c r="W39" s="46"/>
      <c r="X39" s="47"/>
      <c r="Z39" s="45"/>
      <c r="AA39" s="47"/>
      <c r="AB39" s="46"/>
      <c r="AC39" s="129">
        <v>90</v>
      </c>
      <c r="AD39" s="129" t="s">
        <v>25</v>
      </c>
      <c r="AE39" s="154">
        <v>3254</v>
      </c>
      <c r="AF39" s="154">
        <v>11800467.066838732</v>
      </c>
      <c r="AG39" s="154">
        <v>2298416.3874205053</v>
      </c>
      <c r="AH39" s="189">
        <v>-135393</v>
      </c>
      <c r="AJ39" s="155">
        <f t="shared" si="6"/>
        <v>11665074.066838732</v>
      </c>
      <c r="AK39" s="156"/>
      <c r="AL39" s="157">
        <v>2163207.5754687316</v>
      </c>
      <c r="AM39" s="156"/>
      <c r="AN39" s="157">
        <v>-43057.995798951291</v>
      </c>
      <c r="AO39" s="158"/>
      <c r="AP39" s="158">
        <f t="shared" si="7"/>
        <v>13785223.646508513</v>
      </c>
      <c r="AQ39" s="159">
        <f t="shared" si="8"/>
        <v>4236.3932533830712</v>
      </c>
    </row>
    <row r="40" spans="1:43" x14ac:dyDescent="0.25">
      <c r="A40" s="6">
        <v>91</v>
      </c>
      <c r="B40" s="6" t="s">
        <v>26</v>
      </c>
      <c r="C40" s="7">
        <v>656920</v>
      </c>
      <c r="D40" s="7">
        <v>67563704.972737849</v>
      </c>
      <c r="E40" s="48">
        <v>-364771210.60635197</v>
      </c>
      <c r="F40" s="188">
        <v>22943637</v>
      </c>
      <c r="H40" s="34">
        <f t="shared" si="1"/>
        <v>90507341.972737849</v>
      </c>
      <c r="I40" s="82"/>
      <c r="J40" s="56">
        <v>278119813.42602932</v>
      </c>
      <c r="K40" s="82"/>
      <c r="L40" s="56">
        <v>-3867591.6228921367</v>
      </c>
      <c r="M40" s="84"/>
      <c r="N40" s="84">
        <f t="shared" si="2"/>
        <v>364759563.77587503</v>
      </c>
      <c r="O40" s="101">
        <f t="shared" si="3"/>
        <v>555.25720601576302</v>
      </c>
      <c r="P40" s="82"/>
      <c r="R40" s="62">
        <f t="shared" si="4"/>
        <v>42952662.682518661</v>
      </c>
      <c r="S40" s="31">
        <f t="shared" si="5"/>
        <v>0.13347340450619508</v>
      </c>
      <c r="T40" s="56">
        <f t="shared" si="0"/>
        <v>65.384921577237193</v>
      </c>
      <c r="V40" s="45"/>
      <c r="W40" s="46"/>
      <c r="X40" s="47"/>
      <c r="Z40" s="45"/>
      <c r="AA40" s="47"/>
      <c r="AB40" s="46"/>
      <c r="AC40" s="129">
        <v>91</v>
      </c>
      <c r="AD40" s="129" t="s">
        <v>26</v>
      </c>
      <c r="AE40" s="154">
        <v>653835</v>
      </c>
      <c r="AF40" s="154">
        <v>54499853.649929583</v>
      </c>
      <c r="AG40" s="154">
        <v>-377744499.15224433</v>
      </c>
      <c r="AH40" s="189">
        <v>22943637</v>
      </c>
      <c r="AJ40" s="155">
        <f t="shared" si="6"/>
        <v>77443490.649929583</v>
      </c>
      <c r="AK40" s="156"/>
      <c r="AL40" s="157">
        <v>257046438.25277668</v>
      </c>
      <c r="AM40" s="156"/>
      <c r="AN40" s="157">
        <v>-12683027.809349915</v>
      </c>
      <c r="AO40" s="158"/>
      <c r="AP40" s="158">
        <f t="shared" si="7"/>
        <v>321806901.09335637</v>
      </c>
      <c r="AQ40" s="159">
        <f t="shared" si="8"/>
        <v>492.18365656986299</v>
      </c>
    </row>
    <row r="41" spans="1:43" x14ac:dyDescent="0.25">
      <c r="A41" s="6">
        <v>92</v>
      </c>
      <c r="B41" s="6" t="s">
        <v>27</v>
      </c>
      <c r="C41" s="7">
        <v>237231</v>
      </c>
      <c r="D41" s="7">
        <v>165208451.34904492</v>
      </c>
      <c r="E41" s="48">
        <v>-32498088.395680103</v>
      </c>
      <c r="F41" s="188">
        <v>17024790</v>
      </c>
      <c r="H41" s="34">
        <f t="shared" si="1"/>
        <v>182233241.34904492</v>
      </c>
      <c r="I41" s="82"/>
      <c r="J41" s="56">
        <v>91085178.816911623</v>
      </c>
      <c r="K41" s="82"/>
      <c r="L41" s="56">
        <v>-1217074.8887401246</v>
      </c>
      <c r="M41" s="84"/>
      <c r="N41" s="84">
        <f t="shared" si="2"/>
        <v>272101345.27721643</v>
      </c>
      <c r="O41" s="101">
        <f t="shared" si="3"/>
        <v>1146.9889908031262</v>
      </c>
      <c r="P41" s="82"/>
      <c r="R41" s="62">
        <f t="shared" si="4"/>
        <v>23443596.547243863</v>
      </c>
      <c r="S41" s="31">
        <f t="shared" si="5"/>
        <v>9.4280579097103481E-2</v>
      </c>
      <c r="T41" s="56">
        <f t="shared" si="0"/>
        <v>98.821808900370797</v>
      </c>
      <c r="V41" s="45"/>
      <c r="W41" s="46"/>
      <c r="X41" s="47"/>
      <c r="Z41" s="45"/>
      <c r="AA41" s="47"/>
      <c r="AB41" s="46"/>
      <c r="AC41" s="129">
        <v>92</v>
      </c>
      <c r="AD41" s="129" t="s">
        <v>27</v>
      </c>
      <c r="AE41" s="154">
        <v>233775</v>
      </c>
      <c r="AF41" s="154">
        <v>151468047.29322231</v>
      </c>
      <c r="AG41" s="154">
        <v>-36581524.862070985</v>
      </c>
      <c r="AH41" s="189">
        <v>17024790</v>
      </c>
      <c r="AJ41" s="155">
        <f t="shared" si="6"/>
        <v>168492837.29322231</v>
      </c>
      <c r="AK41" s="156"/>
      <c r="AL41" s="157">
        <v>84119007.91856733</v>
      </c>
      <c r="AM41" s="156"/>
      <c r="AN41" s="157">
        <v>-3954096.4818170755</v>
      </c>
      <c r="AO41" s="158"/>
      <c r="AP41" s="158">
        <f t="shared" si="7"/>
        <v>248657748.72997257</v>
      </c>
      <c r="AQ41" s="159">
        <f t="shared" si="8"/>
        <v>1063.6627044379106</v>
      </c>
    </row>
    <row r="42" spans="1:43" x14ac:dyDescent="0.25">
      <c r="A42" s="6">
        <v>97</v>
      </c>
      <c r="B42" s="6" t="s">
        <v>28</v>
      </c>
      <c r="C42" s="7">
        <v>2156</v>
      </c>
      <c r="D42" s="7">
        <v>6416428.2721915189</v>
      </c>
      <c r="E42" s="48">
        <v>1384590.4148177109</v>
      </c>
      <c r="F42" s="188">
        <v>-561030</v>
      </c>
      <c r="H42" s="34">
        <f t="shared" si="1"/>
        <v>5855398.2721915189</v>
      </c>
      <c r="I42" s="82"/>
      <c r="J42" s="56">
        <v>1443008.59366874</v>
      </c>
      <c r="K42" s="82"/>
      <c r="L42" s="56">
        <v>-8740.7850605080639</v>
      </c>
      <c r="M42" s="84"/>
      <c r="N42" s="84">
        <f t="shared" si="2"/>
        <v>7289666.080799751</v>
      </c>
      <c r="O42" s="101">
        <f t="shared" si="3"/>
        <v>3381.1067165119439</v>
      </c>
      <c r="P42" s="82"/>
      <c r="R42" s="62">
        <f t="shared" si="4"/>
        <v>47027.161507114768</v>
      </c>
      <c r="S42" s="31">
        <f t="shared" si="5"/>
        <v>6.4930976169260352E-3</v>
      </c>
      <c r="T42" s="56">
        <f t="shared" si="0"/>
        <v>21.812227044116312</v>
      </c>
      <c r="V42" s="45"/>
      <c r="W42" s="46"/>
      <c r="X42" s="47"/>
      <c r="Z42" s="45"/>
      <c r="AA42" s="47"/>
      <c r="AB42" s="46"/>
      <c r="AC42" s="129">
        <v>97</v>
      </c>
      <c r="AD42" s="129" t="s">
        <v>28</v>
      </c>
      <c r="AE42" s="154">
        <v>2136</v>
      </c>
      <c r="AF42" s="154">
        <v>6465897.6861351505</v>
      </c>
      <c r="AG42" s="154">
        <v>1574569.1985016051</v>
      </c>
      <c r="AH42" s="189">
        <v>-561030</v>
      </c>
      <c r="AJ42" s="155">
        <f t="shared" si="6"/>
        <v>5904867.6861351505</v>
      </c>
      <c r="AK42" s="156"/>
      <c r="AL42" s="157">
        <v>1366569.8621109761</v>
      </c>
      <c r="AM42" s="156"/>
      <c r="AN42" s="157">
        <v>-28798.628953490574</v>
      </c>
      <c r="AO42" s="158"/>
      <c r="AP42" s="158">
        <f t="shared" si="7"/>
        <v>7242638.9192926362</v>
      </c>
      <c r="AQ42" s="159">
        <f t="shared" si="8"/>
        <v>3390.7485577212715</v>
      </c>
    </row>
    <row r="43" spans="1:43" x14ac:dyDescent="0.25">
      <c r="A43" s="6">
        <v>98</v>
      </c>
      <c r="B43" s="6" t="s">
        <v>29</v>
      </c>
      <c r="C43" s="7">
        <v>23251</v>
      </c>
      <c r="D43" s="7">
        <v>39999895.558359064</v>
      </c>
      <c r="E43" s="48">
        <v>5614135.9097196413</v>
      </c>
      <c r="F43" s="188">
        <v>-4380720</v>
      </c>
      <c r="H43" s="34">
        <f t="shared" si="1"/>
        <v>35619175.558359064</v>
      </c>
      <c r="I43" s="82"/>
      <c r="J43" s="56">
        <v>10889340.477838909</v>
      </c>
      <c r="K43" s="82"/>
      <c r="L43" s="56">
        <v>-110606.93905888991</v>
      </c>
      <c r="M43" s="84"/>
      <c r="N43" s="84">
        <f t="shared" si="2"/>
        <v>46397909.097139083</v>
      </c>
      <c r="O43" s="101">
        <f t="shared" si="3"/>
        <v>1995.5231644720263</v>
      </c>
      <c r="P43" s="82"/>
      <c r="R43" s="62">
        <f t="shared" si="4"/>
        <v>2821877.6804372966</v>
      </c>
      <c r="S43" s="31">
        <f t="shared" si="5"/>
        <v>6.4757564851482319E-2</v>
      </c>
      <c r="T43" s="56">
        <f t="shared" si="0"/>
        <v>121.3658629924432</v>
      </c>
      <c r="V43" s="45"/>
      <c r="W43" s="46"/>
      <c r="X43" s="47"/>
      <c r="Z43" s="45"/>
      <c r="AA43" s="47"/>
      <c r="AB43" s="46"/>
      <c r="AC43" s="129">
        <v>98</v>
      </c>
      <c r="AD43" s="129" t="s">
        <v>29</v>
      </c>
      <c r="AE43" s="154">
        <v>23410</v>
      </c>
      <c r="AF43" s="154">
        <v>38120276.56162262</v>
      </c>
      <c r="AG43" s="154">
        <v>5523864.6277981065</v>
      </c>
      <c r="AH43" s="189">
        <v>-4380720</v>
      </c>
      <c r="AJ43" s="155">
        <f t="shared" si="6"/>
        <v>33739556.56162262</v>
      </c>
      <c r="AK43" s="156"/>
      <c r="AL43" s="157">
        <v>10193446.38051774</v>
      </c>
      <c r="AM43" s="156"/>
      <c r="AN43" s="157">
        <v>-356971.52543856617</v>
      </c>
      <c r="AO43" s="158"/>
      <c r="AP43" s="158">
        <f t="shared" si="7"/>
        <v>43576031.416701786</v>
      </c>
      <c r="AQ43" s="159">
        <f t="shared" si="8"/>
        <v>1861.4280827296791</v>
      </c>
    </row>
    <row r="44" spans="1:43" x14ac:dyDescent="0.25">
      <c r="A44" s="6">
        <v>102</v>
      </c>
      <c r="B44" s="6" t="s">
        <v>30</v>
      </c>
      <c r="C44" s="7">
        <v>9937</v>
      </c>
      <c r="D44" s="7">
        <v>22198523.421403408</v>
      </c>
      <c r="E44" s="48">
        <v>7004958.0759404358</v>
      </c>
      <c r="F44" s="188">
        <v>686160</v>
      </c>
      <c r="H44" s="34">
        <f t="shared" si="1"/>
        <v>22884683.421403408</v>
      </c>
      <c r="I44" s="82"/>
      <c r="J44" s="56">
        <v>6243970.8748466978</v>
      </c>
      <c r="K44" s="82"/>
      <c r="L44" s="56">
        <v>-40327.368288060345</v>
      </c>
      <c r="M44" s="84"/>
      <c r="N44" s="84">
        <f t="shared" si="2"/>
        <v>29088326.927962046</v>
      </c>
      <c r="O44" s="101">
        <f t="shared" si="3"/>
        <v>2927.2745222866101</v>
      </c>
      <c r="P44" s="82"/>
      <c r="R44" s="62">
        <f t="shared" si="4"/>
        <v>982378.9163909629</v>
      </c>
      <c r="S44" s="31">
        <f t="shared" si="5"/>
        <v>3.4952705241841416E-2</v>
      </c>
      <c r="T44" s="56">
        <f t="shared" si="0"/>
        <v>98.860714138166742</v>
      </c>
      <c r="V44" s="45"/>
      <c r="W44" s="46"/>
      <c r="X44" s="47"/>
      <c r="Z44" s="45"/>
      <c r="AA44" s="47"/>
      <c r="AB44" s="46"/>
      <c r="AC44" s="129">
        <v>102</v>
      </c>
      <c r="AD44" s="129" t="s">
        <v>30</v>
      </c>
      <c r="AE44" s="154">
        <v>10044</v>
      </c>
      <c r="AF44" s="154">
        <v>21694481.93904496</v>
      </c>
      <c r="AG44" s="154">
        <v>6951533.1464335835</v>
      </c>
      <c r="AH44" s="189">
        <v>686160</v>
      </c>
      <c r="AJ44" s="155">
        <f t="shared" si="6"/>
        <v>22380641.93904496</v>
      </c>
      <c r="AK44" s="156"/>
      <c r="AL44" s="157">
        <v>5855999.9352396149</v>
      </c>
      <c r="AM44" s="156"/>
      <c r="AN44" s="157">
        <v>-130693.86271349135</v>
      </c>
      <c r="AO44" s="158"/>
      <c r="AP44" s="158">
        <f t="shared" si="7"/>
        <v>28105948.011571083</v>
      </c>
      <c r="AQ44" s="159">
        <f t="shared" si="8"/>
        <v>2798.2823587784828</v>
      </c>
    </row>
    <row r="45" spans="1:43" x14ac:dyDescent="0.25">
      <c r="A45" s="6">
        <v>103</v>
      </c>
      <c r="B45" s="6" t="s">
        <v>31</v>
      </c>
      <c r="C45" s="7">
        <v>2174</v>
      </c>
      <c r="D45" s="7">
        <v>5034749.6976502873</v>
      </c>
      <c r="E45" s="48">
        <v>1781883.7219773415</v>
      </c>
      <c r="F45" s="188">
        <v>-566270</v>
      </c>
      <c r="H45" s="34">
        <f t="shared" si="1"/>
        <v>4468479.6976502873</v>
      </c>
      <c r="I45" s="82"/>
      <c r="J45" s="56">
        <v>1492807.9042057272</v>
      </c>
      <c r="K45" s="82"/>
      <c r="L45" s="56">
        <v>-8657.7494869615693</v>
      </c>
      <c r="M45" s="84"/>
      <c r="N45" s="84">
        <f t="shared" si="2"/>
        <v>5952629.8523690533</v>
      </c>
      <c r="O45" s="101">
        <f t="shared" si="3"/>
        <v>2738.1002080814415</v>
      </c>
      <c r="P45" s="82"/>
      <c r="R45" s="62">
        <f t="shared" si="4"/>
        <v>176913.74765917193</v>
      </c>
      <c r="S45" s="31">
        <f t="shared" si="5"/>
        <v>3.0630616957593424E-2</v>
      </c>
      <c r="T45" s="56">
        <f t="shared" si="0"/>
        <v>81.377068840465469</v>
      </c>
      <c r="V45" s="45"/>
      <c r="W45" s="46"/>
      <c r="X45" s="47"/>
      <c r="Z45" s="45"/>
      <c r="AA45" s="47"/>
      <c r="AB45" s="46"/>
      <c r="AC45" s="129">
        <v>103</v>
      </c>
      <c r="AD45" s="129" t="s">
        <v>31</v>
      </c>
      <c r="AE45" s="154">
        <v>2184</v>
      </c>
      <c r="AF45" s="154">
        <v>4962397.0271538487</v>
      </c>
      <c r="AG45" s="154">
        <v>1852998.7930329454</v>
      </c>
      <c r="AH45" s="189">
        <v>-566270</v>
      </c>
      <c r="AJ45" s="155">
        <f t="shared" si="6"/>
        <v>4396127.0271538487</v>
      </c>
      <c r="AK45" s="156"/>
      <c r="AL45" s="157">
        <v>1407656.7727325039</v>
      </c>
      <c r="AM45" s="156"/>
      <c r="AN45" s="157">
        <v>-28067.695176471239</v>
      </c>
      <c r="AO45" s="158"/>
      <c r="AP45" s="158">
        <f t="shared" si="7"/>
        <v>5775716.1047098814</v>
      </c>
      <c r="AQ45" s="159">
        <f t="shared" si="8"/>
        <v>2644.5586560026927</v>
      </c>
    </row>
    <row r="46" spans="1:43" x14ac:dyDescent="0.25">
      <c r="A46" s="6">
        <v>105</v>
      </c>
      <c r="B46" s="6" t="s">
        <v>32</v>
      </c>
      <c r="C46" s="7">
        <v>2199</v>
      </c>
      <c r="D46" s="7">
        <v>11003076.014812805</v>
      </c>
      <c r="E46" s="48">
        <v>2009769.4235986592</v>
      </c>
      <c r="F46" s="188">
        <v>-477832</v>
      </c>
      <c r="H46" s="34">
        <f t="shared" si="1"/>
        <v>10525244.014812805</v>
      </c>
      <c r="I46" s="82"/>
      <c r="J46" s="56">
        <v>1568904.2706344842</v>
      </c>
      <c r="K46" s="82"/>
      <c r="L46" s="56">
        <v>-9114.8745553537919</v>
      </c>
      <c r="M46" s="84"/>
      <c r="N46" s="84">
        <f t="shared" si="2"/>
        <v>12085033.410891935</v>
      </c>
      <c r="O46" s="101">
        <f t="shared" si="3"/>
        <v>5495.6950481545864</v>
      </c>
      <c r="P46" s="82"/>
      <c r="R46" s="62">
        <f t="shared" si="4"/>
        <v>1451781.4330566935</v>
      </c>
      <c r="S46" s="31">
        <f t="shared" si="5"/>
        <v>0.13653221385921233</v>
      </c>
      <c r="T46" s="56">
        <f t="shared" si="0"/>
        <v>660.20074263605886</v>
      </c>
      <c r="V46" s="45"/>
      <c r="W46" s="46"/>
      <c r="X46" s="47"/>
      <c r="Z46" s="45"/>
      <c r="AA46" s="47"/>
      <c r="AB46" s="46"/>
      <c r="AC46" s="129">
        <v>105</v>
      </c>
      <c r="AD46" s="129" t="s">
        <v>32</v>
      </c>
      <c r="AE46" s="154">
        <v>2271</v>
      </c>
      <c r="AF46" s="154">
        <v>9649414.2365035601</v>
      </c>
      <c r="AG46" s="154">
        <v>2064321.6382836299</v>
      </c>
      <c r="AH46" s="189">
        <v>-477832</v>
      </c>
      <c r="AJ46" s="155">
        <f t="shared" si="6"/>
        <v>9171582.2365035601</v>
      </c>
      <c r="AK46" s="156"/>
      <c r="AL46" s="157">
        <v>1491525.228115967</v>
      </c>
      <c r="AM46" s="156"/>
      <c r="AN46" s="157">
        <v>-29855.486784285273</v>
      </c>
      <c r="AO46" s="158"/>
      <c r="AP46" s="158">
        <f t="shared" si="7"/>
        <v>10633251.977835242</v>
      </c>
      <c r="AQ46" s="159">
        <f t="shared" si="8"/>
        <v>4682.1893341414543</v>
      </c>
    </row>
    <row r="47" spans="1:43" x14ac:dyDescent="0.25">
      <c r="A47" s="6">
        <v>106</v>
      </c>
      <c r="B47" s="6" t="s">
        <v>33</v>
      </c>
      <c r="C47" s="7">
        <v>46576</v>
      </c>
      <c r="D47" s="7">
        <v>50783131.514362633</v>
      </c>
      <c r="E47" s="48">
        <v>-4663747.3654260095</v>
      </c>
      <c r="F47" s="188">
        <v>-2271959</v>
      </c>
      <c r="H47" s="34">
        <f t="shared" si="1"/>
        <v>48511172.514362633</v>
      </c>
      <c r="I47" s="82"/>
      <c r="J47" s="56">
        <v>19952405.480651103</v>
      </c>
      <c r="K47" s="82"/>
      <c r="L47" s="56">
        <v>-240220.8472101943</v>
      </c>
      <c r="M47" s="84"/>
      <c r="N47" s="84">
        <f t="shared" si="2"/>
        <v>68223357.147803545</v>
      </c>
      <c r="O47" s="101">
        <f t="shared" si="3"/>
        <v>1464.7749301744147</v>
      </c>
      <c r="P47" s="82"/>
      <c r="R47" s="62">
        <f t="shared" si="4"/>
        <v>3871351.1974505112</v>
      </c>
      <c r="S47" s="31">
        <f t="shared" si="5"/>
        <v>6.0158982463378412E-2</v>
      </c>
      <c r="T47" s="56">
        <f t="shared" si="0"/>
        <v>83.119014029768792</v>
      </c>
      <c r="V47" s="45"/>
      <c r="W47" s="46"/>
      <c r="X47" s="47"/>
      <c r="Z47" s="45"/>
      <c r="AA47" s="47"/>
      <c r="AB47" s="46"/>
      <c r="AC47" s="129">
        <v>106</v>
      </c>
      <c r="AD47" s="129" t="s">
        <v>33</v>
      </c>
      <c r="AE47" s="154">
        <v>46470</v>
      </c>
      <c r="AF47" s="154">
        <v>48850999.194875717</v>
      </c>
      <c r="AG47" s="154">
        <v>-4487712.0851993347</v>
      </c>
      <c r="AH47" s="189">
        <v>-2271959</v>
      </c>
      <c r="AJ47" s="155">
        <f t="shared" si="6"/>
        <v>46579040.194875717</v>
      </c>
      <c r="AK47" s="156"/>
      <c r="AL47" s="157">
        <v>18551943.06322518</v>
      </c>
      <c r="AM47" s="156"/>
      <c r="AN47" s="157">
        <v>-778977.30774786253</v>
      </c>
      <c r="AO47" s="158"/>
      <c r="AP47" s="158">
        <f t="shared" si="7"/>
        <v>64352005.950353034</v>
      </c>
      <c r="AQ47" s="159">
        <f t="shared" si="8"/>
        <v>1384.807530672542</v>
      </c>
    </row>
    <row r="48" spans="1:43" x14ac:dyDescent="0.25">
      <c r="A48" s="6">
        <v>108</v>
      </c>
      <c r="B48" s="6" t="s">
        <v>34</v>
      </c>
      <c r="C48" s="7">
        <v>10344</v>
      </c>
      <c r="D48" s="7">
        <v>20742921.873994086</v>
      </c>
      <c r="E48" s="48">
        <v>6362094.3084221696</v>
      </c>
      <c r="F48" s="188">
        <v>-1110795</v>
      </c>
      <c r="H48" s="34">
        <f t="shared" si="1"/>
        <v>19632126.873994086</v>
      </c>
      <c r="I48" s="82"/>
      <c r="J48" s="56">
        <v>5397794.2119804956</v>
      </c>
      <c r="K48" s="82"/>
      <c r="L48" s="56">
        <v>-46049.716824300056</v>
      </c>
      <c r="M48" s="84"/>
      <c r="N48" s="84">
        <f t="shared" si="2"/>
        <v>24983871.369150281</v>
      </c>
      <c r="O48" s="101">
        <f t="shared" si="3"/>
        <v>2415.3007897477069</v>
      </c>
      <c r="P48" s="82"/>
      <c r="R48" s="62">
        <f t="shared" si="4"/>
        <v>1397830.1367861703</v>
      </c>
      <c r="S48" s="31">
        <f t="shared" si="5"/>
        <v>5.9265144286617569E-2</v>
      </c>
      <c r="T48" s="56">
        <f t="shared" si="0"/>
        <v>135.13439064058105</v>
      </c>
      <c r="V48" s="45"/>
      <c r="W48" s="46"/>
      <c r="X48" s="47"/>
      <c r="Z48" s="45"/>
      <c r="AA48" s="47"/>
      <c r="AB48" s="46"/>
      <c r="AC48" s="129">
        <v>108</v>
      </c>
      <c r="AD48" s="129" t="s">
        <v>34</v>
      </c>
      <c r="AE48" s="154">
        <v>10404</v>
      </c>
      <c r="AF48" s="154">
        <v>19809157.776516467</v>
      </c>
      <c r="AG48" s="154">
        <v>6102462.0919744456</v>
      </c>
      <c r="AH48" s="189">
        <v>-1110795</v>
      </c>
      <c r="AJ48" s="155">
        <f t="shared" si="6"/>
        <v>18698362.776516467</v>
      </c>
      <c r="AK48" s="156"/>
      <c r="AL48" s="157">
        <v>5036395.1140008615</v>
      </c>
      <c r="AM48" s="156"/>
      <c r="AN48" s="157">
        <v>-148716.65815321714</v>
      </c>
      <c r="AO48" s="158"/>
      <c r="AP48" s="158">
        <f t="shared" si="7"/>
        <v>23586041.232364111</v>
      </c>
      <c r="AQ48" s="159">
        <f t="shared" si="8"/>
        <v>2267.0166505540283</v>
      </c>
    </row>
    <row r="49" spans="1:43" x14ac:dyDescent="0.25">
      <c r="A49" s="6">
        <v>109</v>
      </c>
      <c r="B49" s="6" t="s">
        <v>35</v>
      </c>
      <c r="C49" s="7">
        <v>67848</v>
      </c>
      <c r="D49" s="7">
        <v>98441089.608286396</v>
      </c>
      <c r="E49" s="48">
        <v>8331747.0386428135</v>
      </c>
      <c r="F49" s="188">
        <v>-13091739</v>
      </c>
      <c r="H49" s="34">
        <f t="shared" si="1"/>
        <v>85349350.608286396</v>
      </c>
      <c r="I49" s="82"/>
      <c r="J49" s="56">
        <v>31915579.555118442</v>
      </c>
      <c r="K49" s="82"/>
      <c r="L49" s="56">
        <v>-345623.92840985896</v>
      </c>
      <c r="M49" s="84"/>
      <c r="N49" s="84">
        <f t="shared" si="2"/>
        <v>116919306.23499498</v>
      </c>
      <c r="O49" s="101">
        <f t="shared" si="3"/>
        <v>1723.2535407822629</v>
      </c>
      <c r="P49" s="82"/>
      <c r="R49" s="62">
        <f t="shared" si="4"/>
        <v>7132401.7087861598</v>
      </c>
      <c r="S49" s="31">
        <f t="shared" si="5"/>
        <v>6.4965869468370713E-2</v>
      </c>
      <c r="T49" s="56">
        <f t="shared" si="0"/>
        <v>105.12324178732106</v>
      </c>
      <c r="V49" s="45"/>
      <c r="W49" s="46"/>
      <c r="X49" s="47"/>
      <c r="Z49" s="45"/>
      <c r="AA49" s="47"/>
      <c r="AB49" s="46"/>
      <c r="AC49" s="129">
        <v>109</v>
      </c>
      <c r="AD49" s="129" t="s">
        <v>35</v>
      </c>
      <c r="AE49" s="154">
        <v>67633</v>
      </c>
      <c r="AF49" s="154">
        <v>94215760.497658044</v>
      </c>
      <c r="AG49" s="154">
        <v>9599561.0437602084</v>
      </c>
      <c r="AH49" s="189">
        <v>-13091739</v>
      </c>
      <c r="AJ49" s="155">
        <f t="shared" si="6"/>
        <v>81124021.497658044</v>
      </c>
      <c r="AK49" s="156"/>
      <c r="AL49" s="157">
        <v>29784486.951715216</v>
      </c>
      <c r="AM49" s="156"/>
      <c r="AN49" s="157">
        <v>-1121603.9231644454</v>
      </c>
      <c r="AO49" s="158"/>
      <c r="AP49" s="158">
        <f t="shared" si="7"/>
        <v>109786904.52620882</v>
      </c>
      <c r="AQ49" s="159">
        <f t="shared" si="8"/>
        <v>1623.2742082446264</v>
      </c>
    </row>
    <row r="50" spans="1:43" x14ac:dyDescent="0.25">
      <c r="A50" s="6">
        <v>111</v>
      </c>
      <c r="B50" s="6" t="s">
        <v>36</v>
      </c>
      <c r="C50" s="7">
        <v>18497</v>
      </c>
      <c r="D50" s="7">
        <v>45654553.882824123</v>
      </c>
      <c r="E50" s="48">
        <v>8738560.2999627218</v>
      </c>
      <c r="F50" s="188">
        <v>-2696037</v>
      </c>
      <c r="H50" s="34">
        <f t="shared" si="1"/>
        <v>42958516.882824123</v>
      </c>
      <c r="I50" s="82"/>
      <c r="J50" s="56">
        <v>9927306.7861766461</v>
      </c>
      <c r="K50" s="82"/>
      <c r="L50" s="56">
        <v>-83717.534350180053</v>
      </c>
      <c r="M50" s="84"/>
      <c r="N50" s="84">
        <f t="shared" si="2"/>
        <v>52802106.134650588</v>
      </c>
      <c r="O50" s="101">
        <f t="shared" si="3"/>
        <v>2854.6308122749952</v>
      </c>
      <c r="P50" s="82"/>
      <c r="R50" s="62">
        <f t="shared" si="4"/>
        <v>3712099.3963177726</v>
      </c>
      <c r="S50" s="31">
        <f t="shared" si="5"/>
        <v>7.5618229512670096E-2</v>
      </c>
      <c r="T50" s="56">
        <f t="shared" si="0"/>
        <v>200.6865651899104</v>
      </c>
      <c r="V50" s="45"/>
      <c r="W50" s="46"/>
      <c r="X50" s="47"/>
      <c r="Z50" s="45"/>
      <c r="AA50" s="47"/>
      <c r="AB50" s="46"/>
      <c r="AC50" s="129">
        <v>111</v>
      </c>
      <c r="AD50" s="129" t="s">
        <v>36</v>
      </c>
      <c r="AE50" s="154">
        <v>18667</v>
      </c>
      <c r="AF50" s="154">
        <v>42738810.94759094</v>
      </c>
      <c r="AG50" s="154">
        <v>8291156.144199972</v>
      </c>
      <c r="AH50" s="189">
        <v>-2696037</v>
      </c>
      <c r="AJ50" s="155">
        <f t="shared" si="6"/>
        <v>40042773.94759094</v>
      </c>
      <c r="AK50" s="156"/>
      <c r="AL50" s="157">
        <v>9318447.973844897</v>
      </c>
      <c r="AM50" s="156"/>
      <c r="AN50" s="157">
        <v>-271215.18310302077</v>
      </c>
      <c r="AO50" s="158"/>
      <c r="AP50" s="158">
        <f t="shared" si="7"/>
        <v>49090006.738332815</v>
      </c>
      <c r="AQ50" s="159">
        <f t="shared" si="8"/>
        <v>2629.774829288735</v>
      </c>
    </row>
    <row r="51" spans="1:43" x14ac:dyDescent="0.25">
      <c r="A51" s="6">
        <v>139</v>
      </c>
      <c r="B51" s="6" t="s">
        <v>37</v>
      </c>
      <c r="C51" s="7">
        <v>9848</v>
      </c>
      <c r="D51" s="7">
        <v>27988799.800624117</v>
      </c>
      <c r="E51" s="48">
        <v>8338616.159902459</v>
      </c>
      <c r="F51" s="188">
        <v>-90978</v>
      </c>
      <c r="H51" s="34">
        <f t="shared" si="1"/>
        <v>27897821.800624117</v>
      </c>
      <c r="I51" s="82"/>
      <c r="J51" s="56">
        <v>4557795.9351271847</v>
      </c>
      <c r="K51" s="82"/>
      <c r="L51" s="56">
        <v>-38852.716130262881</v>
      </c>
      <c r="M51" s="84"/>
      <c r="N51" s="84">
        <f t="shared" si="2"/>
        <v>32416765.019621037</v>
      </c>
      <c r="O51" s="101">
        <f t="shared" si="3"/>
        <v>3291.7105015862139</v>
      </c>
      <c r="P51" s="82"/>
      <c r="R51" s="62">
        <f t="shared" si="4"/>
        <v>1674506.5925714076</v>
      </c>
      <c r="S51" s="31">
        <f t="shared" si="5"/>
        <v>5.4469212030890855E-2</v>
      </c>
      <c r="T51" s="56">
        <f t="shared" si="0"/>
        <v>170.03519420911937</v>
      </c>
      <c r="V51" s="45"/>
      <c r="W51" s="46"/>
      <c r="X51" s="47"/>
      <c r="Z51" s="45"/>
      <c r="AA51" s="47"/>
      <c r="AB51" s="46"/>
      <c r="AC51" s="129">
        <v>139</v>
      </c>
      <c r="AD51" s="129" t="s">
        <v>37</v>
      </c>
      <c r="AE51" s="154">
        <v>9844</v>
      </c>
      <c r="AF51" s="154">
        <v>26701953.657792032</v>
      </c>
      <c r="AG51" s="154">
        <v>8288054.8079323312</v>
      </c>
      <c r="AH51" s="189">
        <v>-90978</v>
      </c>
      <c r="AJ51" s="155">
        <f t="shared" si="6"/>
        <v>26610975.657792032</v>
      </c>
      <c r="AK51" s="156"/>
      <c r="AL51" s="157">
        <v>4257401.1380256461</v>
      </c>
      <c r="AM51" s="156"/>
      <c r="AN51" s="157">
        <v>-126118.3687680463</v>
      </c>
      <c r="AO51" s="158"/>
      <c r="AP51" s="158">
        <f t="shared" si="7"/>
        <v>30742258.427049629</v>
      </c>
      <c r="AQ51" s="159">
        <f t="shared" si="8"/>
        <v>3122.9437654459193</v>
      </c>
    </row>
    <row r="52" spans="1:43" x14ac:dyDescent="0.25">
      <c r="A52" s="6">
        <v>140</v>
      </c>
      <c r="B52" s="6" t="s">
        <v>38</v>
      </c>
      <c r="C52" s="7">
        <v>21124</v>
      </c>
      <c r="D52" s="7">
        <v>54752789.790381975</v>
      </c>
      <c r="E52" s="48">
        <v>12451596.387743659</v>
      </c>
      <c r="F52" s="188">
        <v>-1542466</v>
      </c>
      <c r="H52" s="34">
        <f t="shared" si="1"/>
        <v>53210323.790381975</v>
      </c>
      <c r="I52" s="82"/>
      <c r="J52" s="56">
        <v>11555004.850837842</v>
      </c>
      <c r="K52" s="82"/>
      <c r="L52" s="56">
        <v>-89091.354215673113</v>
      </c>
      <c r="M52" s="84"/>
      <c r="N52" s="84">
        <f t="shared" si="2"/>
        <v>64676237.287004143</v>
      </c>
      <c r="O52" s="101">
        <f t="shared" si="3"/>
        <v>3061.741965868403</v>
      </c>
      <c r="P52" s="82"/>
      <c r="R52" s="62">
        <f t="shared" si="4"/>
        <v>3184498.792060107</v>
      </c>
      <c r="S52" s="31">
        <f t="shared" si="5"/>
        <v>5.178742494525411E-2</v>
      </c>
      <c r="T52" s="56">
        <f t="shared" si="0"/>
        <v>150.75264116929119</v>
      </c>
      <c r="V52" s="45"/>
      <c r="W52" s="46"/>
      <c r="X52" s="47"/>
      <c r="Z52" s="45"/>
      <c r="AA52" s="47"/>
      <c r="AB52" s="46"/>
      <c r="AC52" s="129">
        <v>140</v>
      </c>
      <c r="AD52" s="129" t="s">
        <v>38</v>
      </c>
      <c r="AE52" s="154">
        <v>21368</v>
      </c>
      <c r="AF52" s="154">
        <v>52479391.700701609</v>
      </c>
      <c r="AG52" s="154">
        <v>11521776.999247974</v>
      </c>
      <c r="AH52" s="189">
        <v>-1542466</v>
      </c>
      <c r="AJ52" s="155">
        <f t="shared" si="6"/>
        <v>50936925.700701609</v>
      </c>
      <c r="AK52" s="156"/>
      <c r="AL52" s="157">
        <v>10843888.708900711</v>
      </c>
      <c r="AM52" s="156"/>
      <c r="AN52" s="157">
        <v>-289075.91465828294</v>
      </c>
      <c r="AO52" s="158"/>
      <c r="AP52" s="158">
        <f t="shared" si="7"/>
        <v>61491738.494944036</v>
      </c>
      <c r="AQ52" s="159">
        <f t="shared" si="8"/>
        <v>2877.7488999880211</v>
      </c>
    </row>
    <row r="53" spans="1:43" ht="10.5" customHeight="1" x14ac:dyDescent="0.25">
      <c r="A53" s="6">
        <v>142</v>
      </c>
      <c r="B53" s="6" t="s">
        <v>39</v>
      </c>
      <c r="C53" s="7">
        <v>6625</v>
      </c>
      <c r="D53" s="7">
        <v>15759060.841041289</v>
      </c>
      <c r="E53" s="48">
        <v>4486236.3310091104</v>
      </c>
      <c r="F53" s="188">
        <v>-911388</v>
      </c>
      <c r="H53" s="34">
        <f t="shared" si="1"/>
        <v>14847672.841041289</v>
      </c>
      <c r="I53" s="82"/>
      <c r="J53" s="56">
        <v>3713770.7552470132</v>
      </c>
      <c r="K53" s="82"/>
      <c r="L53" s="56">
        <v>-29633.461685737111</v>
      </c>
      <c r="M53" s="84"/>
      <c r="N53" s="84">
        <f t="shared" si="2"/>
        <v>18531810.134602565</v>
      </c>
      <c r="O53" s="101">
        <f t="shared" si="3"/>
        <v>2797.2543599400096</v>
      </c>
      <c r="P53" s="82"/>
      <c r="R53" s="62">
        <f t="shared" si="4"/>
        <v>717514.32835853845</v>
      </c>
      <c r="S53" s="31">
        <f t="shared" si="5"/>
        <v>4.0277445494480056E-2</v>
      </c>
      <c r="T53" s="56">
        <f t="shared" si="0"/>
        <v>108.30404956355298</v>
      </c>
      <c r="V53" s="45"/>
      <c r="W53" s="46"/>
      <c r="X53" s="47"/>
      <c r="Z53" s="45"/>
      <c r="AA53" s="47"/>
      <c r="AB53" s="46"/>
      <c r="AC53" s="129">
        <v>142</v>
      </c>
      <c r="AD53" s="129" t="s">
        <v>39</v>
      </c>
      <c r="AE53" s="154">
        <v>6711</v>
      </c>
      <c r="AF53" s="154">
        <v>15330395.126217939</v>
      </c>
      <c r="AG53" s="154">
        <v>4346745.0417091567</v>
      </c>
      <c r="AH53" s="189">
        <v>-911388</v>
      </c>
      <c r="AJ53" s="155">
        <f t="shared" si="6"/>
        <v>14419007.126217939</v>
      </c>
      <c r="AK53" s="156"/>
      <c r="AL53" s="157">
        <v>3491518.6724077868</v>
      </c>
      <c r="AM53" s="156"/>
      <c r="AN53" s="157">
        <v>-96229.992381699194</v>
      </c>
      <c r="AO53" s="158"/>
      <c r="AP53" s="158">
        <f t="shared" si="7"/>
        <v>17814295.806244027</v>
      </c>
      <c r="AQ53" s="159">
        <f t="shared" si="8"/>
        <v>2654.4919991423076</v>
      </c>
    </row>
    <row r="54" spans="1:43" x14ac:dyDescent="0.25">
      <c r="A54" s="6">
        <v>143</v>
      </c>
      <c r="B54" s="6" t="s">
        <v>40</v>
      </c>
      <c r="C54" s="7">
        <v>6866</v>
      </c>
      <c r="D54" s="7">
        <v>17144597.624684464</v>
      </c>
      <c r="E54" s="48">
        <v>5309281.2260757862</v>
      </c>
      <c r="F54" s="188">
        <v>-852877</v>
      </c>
      <c r="H54" s="34">
        <f t="shared" si="1"/>
        <v>16291720.624684464</v>
      </c>
      <c r="I54" s="82"/>
      <c r="J54" s="56">
        <v>4164375.1091808216</v>
      </c>
      <c r="K54" s="82"/>
      <c r="L54" s="56">
        <v>-30315.182815287651</v>
      </c>
      <c r="M54" s="84"/>
      <c r="N54" s="84">
        <f t="shared" si="2"/>
        <v>20425780.55105</v>
      </c>
      <c r="O54" s="101">
        <f t="shared" si="3"/>
        <v>2974.9170624890767</v>
      </c>
      <c r="P54" s="82"/>
      <c r="R54" s="62">
        <f t="shared" si="4"/>
        <v>1256835.8469524644</v>
      </c>
      <c r="S54" s="31">
        <f t="shared" si="5"/>
        <v>6.5566251369268358E-2</v>
      </c>
      <c r="T54" s="56">
        <f t="shared" si="0"/>
        <v>183.05211869392141</v>
      </c>
      <c r="V54" s="45"/>
      <c r="W54" s="46"/>
      <c r="X54" s="47"/>
      <c r="Z54" s="45"/>
      <c r="AA54" s="47"/>
      <c r="AB54" s="46"/>
      <c r="AC54" s="129">
        <v>143</v>
      </c>
      <c r="AD54" s="129" t="s">
        <v>40</v>
      </c>
      <c r="AE54" s="154">
        <v>6942</v>
      </c>
      <c r="AF54" s="154">
        <v>16191513.723247565</v>
      </c>
      <c r="AG54" s="154">
        <v>5290024.0784164658</v>
      </c>
      <c r="AH54" s="189">
        <v>-852877</v>
      </c>
      <c r="AJ54" s="155">
        <f t="shared" si="6"/>
        <v>15338636.723247565</v>
      </c>
      <c r="AK54" s="156"/>
      <c r="AL54" s="157">
        <v>3928958.9312707311</v>
      </c>
      <c r="AM54" s="156"/>
      <c r="AN54" s="157">
        <v>-98650.950420760651</v>
      </c>
      <c r="AO54" s="158"/>
      <c r="AP54" s="158">
        <f t="shared" si="7"/>
        <v>19168944.704097535</v>
      </c>
      <c r="AQ54" s="159">
        <f t="shared" si="8"/>
        <v>2761.3000149953236</v>
      </c>
    </row>
    <row r="55" spans="1:43" x14ac:dyDescent="0.25">
      <c r="A55" s="6">
        <v>145</v>
      </c>
      <c r="B55" s="6" t="s">
        <v>41</v>
      </c>
      <c r="C55" s="7">
        <v>12294</v>
      </c>
      <c r="D55" s="7">
        <v>28202774.729380786</v>
      </c>
      <c r="E55" s="48">
        <v>8265470.7437322922</v>
      </c>
      <c r="F55" s="188">
        <v>-414065</v>
      </c>
      <c r="H55" s="34">
        <f t="shared" si="1"/>
        <v>27788709.729380786</v>
      </c>
      <c r="I55" s="82"/>
      <c r="J55" s="56">
        <v>6556460.5492195413</v>
      </c>
      <c r="K55" s="82"/>
      <c r="L55" s="56">
        <v>-49381.626888145576</v>
      </c>
      <c r="M55" s="84"/>
      <c r="N55" s="84">
        <f t="shared" si="2"/>
        <v>34295788.651712179</v>
      </c>
      <c r="O55" s="101">
        <f t="shared" si="3"/>
        <v>2789.6362983335107</v>
      </c>
      <c r="P55" s="82"/>
      <c r="R55" s="62">
        <f t="shared" si="4"/>
        <v>1363529.7366843633</v>
      </c>
      <c r="S55" s="31">
        <f t="shared" si="5"/>
        <v>4.1404075566226967E-2</v>
      </c>
      <c r="T55" s="56">
        <f t="shared" si="0"/>
        <v>110.91017867938534</v>
      </c>
      <c r="V55" s="45"/>
      <c r="W55" s="46"/>
      <c r="X55" s="47"/>
      <c r="Z55" s="45"/>
      <c r="AA55" s="47"/>
      <c r="AB55" s="46"/>
      <c r="AC55" s="129">
        <v>145</v>
      </c>
      <c r="AD55" s="129" t="s">
        <v>41</v>
      </c>
      <c r="AE55" s="154">
        <v>12269</v>
      </c>
      <c r="AF55" s="154">
        <v>27365942.419596925</v>
      </c>
      <c r="AG55" s="154">
        <v>8061940.9724601517</v>
      </c>
      <c r="AH55" s="189">
        <v>-414065</v>
      </c>
      <c r="AJ55" s="155">
        <f t="shared" si="6"/>
        <v>26951877.419596925</v>
      </c>
      <c r="AK55" s="156"/>
      <c r="AL55" s="157">
        <v>6139901.0934496885</v>
      </c>
      <c r="AM55" s="156"/>
      <c r="AN55" s="157">
        <v>-159519.59801879837</v>
      </c>
      <c r="AO55" s="158"/>
      <c r="AP55" s="158">
        <f t="shared" si="7"/>
        <v>32932258.915027816</v>
      </c>
      <c r="AQ55" s="159">
        <f t="shared" si="8"/>
        <v>2684.1844416845561</v>
      </c>
    </row>
    <row r="56" spans="1:43" x14ac:dyDescent="0.25">
      <c r="A56" s="6">
        <v>146</v>
      </c>
      <c r="B56" s="6" t="s">
        <v>42</v>
      </c>
      <c r="C56" s="7">
        <v>4749</v>
      </c>
      <c r="D56" s="7">
        <v>20068437.990752548</v>
      </c>
      <c r="E56" s="48">
        <v>2965848.5111722094</v>
      </c>
      <c r="F56" s="188">
        <v>-231026</v>
      </c>
      <c r="H56" s="34">
        <f t="shared" si="1"/>
        <v>19837411.990752548</v>
      </c>
      <c r="I56" s="82"/>
      <c r="J56" s="56">
        <v>3275784.5448276685</v>
      </c>
      <c r="K56" s="82"/>
      <c r="L56" s="56">
        <v>-19146.373799887398</v>
      </c>
      <c r="M56" s="84"/>
      <c r="N56" s="84">
        <f t="shared" si="2"/>
        <v>23094050.161780331</v>
      </c>
      <c r="O56" s="101">
        <f t="shared" si="3"/>
        <v>4862.9290717583344</v>
      </c>
      <c r="P56" s="82"/>
      <c r="R56" s="62">
        <f t="shared" si="4"/>
        <v>552974.6229544878</v>
      </c>
      <c r="S56" s="31">
        <f t="shared" si="5"/>
        <v>2.453186503909352E-2</v>
      </c>
      <c r="T56" s="56">
        <f t="shared" si="0"/>
        <v>116.44022382701364</v>
      </c>
      <c r="V56" s="45"/>
      <c r="W56" s="46"/>
      <c r="X56" s="47"/>
      <c r="Z56" s="45"/>
      <c r="AA56" s="47"/>
      <c r="AB56" s="46"/>
      <c r="AC56" s="129">
        <v>146</v>
      </c>
      <c r="AD56" s="129" t="s">
        <v>42</v>
      </c>
      <c r="AE56" s="154">
        <v>4857</v>
      </c>
      <c r="AF56" s="154">
        <v>19726428.329874426</v>
      </c>
      <c r="AG56" s="154">
        <v>3363441.3913632175</v>
      </c>
      <c r="AH56" s="189">
        <v>-231026</v>
      </c>
      <c r="AJ56" s="155">
        <f t="shared" si="6"/>
        <v>19495402.329874426</v>
      </c>
      <c r="AK56" s="156"/>
      <c r="AL56" s="157">
        <v>3108764.4164579553</v>
      </c>
      <c r="AM56" s="156"/>
      <c r="AN56" s="157">
        <v>-63091.207506536113</v>
      </c>
      <c r="AO56" s="158"/>
      <c r="AP56" s="158">
        <f t="shared" si="7"/>
        <v>22541075.538825843</v>
      </c>
      <c r="AQ56" s="159">
        <f t="shared" si="8"/>
        <v>4640.9461681749726</v>
      </c>
    </row>
    <row r="57" spans="1:43" x14ac:dyDescent="0.25">
      <c r="A57" s="6">
        <v>148</v>
      </c>
      <c r="B57" s="6" t="s">
        <v>43</v>
      </c>
      <c r="C57" s="7">
        <v>6862</v>
      </c>
      <c r="D57" s="7">
        <v>24431665.124400586</v>
      </c>
      <c r="E57" s="48">
        <v>1832554.3043544882</v>
      </c>
      <c r="F57" s="188">
        <v>-706584</v>
      </c>
      <c r="H57" s="34">
        <f t="shared" si="1"/>
        <v>23725081.124400586</v>
      </c>
      <c r="I57" s="82"/>
      <c r="J57" s="56">
        <v>3638022.1600599117</v>
      </c>
      <c r="K57" s="82"/>
      <c r="L57" s="56">
        <v>-33153.030880107151</v>
      </c>
      <c r="M57" s="84"/>
      <c r="N57" s="84">
        <f t="shared" si="2"/>
        <v>27329950.253580388</v>
      </c>
      <c r="O57" s="101">
        <f t="shared" si="3"/>
        <v>3982.7965977237523</v>
      </c>
      <c r="P57" s="82"/>
      <c r="R57" s="62">
        <f t="shared" si="4"/>
        <v>1075113.7362930365</v>
      </c>
      <c r="S57" s="31">
        <f t="shared" si="5"/>
        <v>4.0949168949695566E-2</v>
      </c>
      <c r="T57" s="56">
        <f t="shared" si="0"/>
        <v>156.67644073055035</v>
      </c>
      <c r="V57" s="45"/>
      <c r="W57" s="46"/>
      <c r="X57" s="47"/>
      <c r="Z57" s="45"/>
      <c r="AA57" s="47"/>
      <c r="AB57" s="46"/>
      <c r="AC57" s="129">
        <v>148</v>
      </c>
      <c r="AD57" s="129" t="s">
        <v>43</v>
      </c>
      <c r="AE57" s="154">
        <v>6907</v>
      </c>
      <c r="AF57" s="154">
        <v>23673050.022304766</v>
      </c>
      <c r="AG57" s="154">
        <v>2038637.1846636436</v>
      </c>
      <c r="AH57" s="189">
        <v>-706584</v>
      </c>
      <c r="AJ57" s="155">
        <f t="shared" si="6"/>
        <v>22966466.022304766</v>
      </c>
      <c r="AK57" s="156"/>
      <c r="AL57" s="157">
        <v>3397025.287631778</v>
      </c>
      <c r="AM57" s="156"/>
      <c r="AN57" s="157">
        <v>-108654.79264919527</v>
      </c>
      <c r="AO57" s="158"/>
      <c r="AP57" s="158">
        <f t="shared" si="7"/>
        <v>26254836.517287351</v>
      </c>
      <c r="AQ57" s="159">
        <f t="shared" si="8"/>
        <v>3801.19248838676</v>
      </c>
    </row>
    <row r="58" spans="1:43" x14ac:dyDescent="0.25">
      <c r="A58" s="6">
        <v>149</v>
      </c>
      <c r="B58" s="6" t="s">
        <v>44</v>
      </c>
      <c r="C58" s="7">
        <v>5321</v>
      </c>
      <c r="D58" s="7">
        <v>6568156.2047449946</v>
      </c>
      <c r="E58" s="48">
        <v>-587912.84183521173</v>
      </c>
      <c r="F58" s="188">
        <v>-1048754</v>
      </c>
      <c r="H58" s="34">
        <f t="shared" si="1"/>
        <v>5519402.2047449946</v>
      </c>
      <c r="I58" s="82"/>
      <c r="J58" s="56">
        <v>2570421.7852534656</v>
      </c>
      <c r="K58" s="82"/>
      <c r="L58" s="56">
        <v>-30864.917794057637</v>
      </c>
      <c r="M58" s="84"/>
      <c r="N58" s="84">
        <f t="shared" si="2"/>
        <v>8058959.0722044017</v>
      </c>
      <c r="O58" s="101">
        <f t="shared" si="3"/>
        <v>1514.5572396550276</v>
      </c>
      <c r="P58" s="82"/>
      <c r="R58" s="62">
        <f t="shared" si="4"/>
        <v>451416.45247508399</v>
      </c>
      <c r="S58" s="31">
        <f t="shared" si="5"/>
        <v>5.933801163392572E-2</v>
      </c>
      <c r="T58" s="56">
        <f t="shared" si="0"/>
        <v>84.836769869401238</v>
      </c>
      <c r="V58" s="45"/>
      <c r="W58" s="46"/>
      <c r="X58" s="47"/>
      <c r="Z58" s="45"/>
      <c r="AA58" s="47"/>
      <c r="AB58" s="46"/>
      <c r="AC58" s="129">
        <v>149</v>
      </c>
      <c r="AD58" s="129" t="s">
        <v>44</v>
      </c>
      <c r="AE58" s="154">
        <v>5386</v>
      </c>
      <c r="AF58" s="154">
        <v>6362552.5954565313</v>
      </c>
      <c r="AG58" s="154">
        <v>-512656.12366701337</v>
      </c>
      <c r="AH58" s="189">
        <v>-1048754</v>
      </c>
      <c r="AJ58" s="155">
        <f t="shared" si="6"/>
        <v>5313798.5954565313</v>
      </c>
      <c r="AK58" s="156"/>
      <c r="AL58" s="157">
        <v>2393836.4630423938</v>
      </c>
      <c r="AM58" s="156"/>
      <c r="AN58" s="157">
        <v>-100092.43876960657</v>
      </c>
      <c r="AO58" s="158"/>
      <c r="AP58" s="158">
        <f t="shared" si="7"/>
        <v>7607542.6197293177</v>
      </c>
      <c r="AQ58" s="159">
        <f t="shared" si="8"/>
        <v>1412.4661380856512</v>
      </c>
    </row>
    <row r="59" spans="1:43" x14ac:dyDescent="0.25">
      <c r="A59" s="6">
        <v>151</v>
      </c>
      <c r="B59" s="6" t="s">
        <v>45</v>
      </c>
      <c r="C59" s="7">
        <v>1925</v>
      </c>
      <c r="D59" s="7">
        <v>7066929.7436465351</v>
      </c>
      <c r="E59" s="48">
        <v>1645639.8044667805</v>
      </c>
      <c r="F59" s="188">
        <v>-499359</v>
      </c>
      <c r="H59" s="34">
        <f t="shared" si="1"/>
        <v>6567570.7436465351</v>
      </c>
      <c r="I59" s="82"/>
      <c r="J59" s="56">
        <v>1556694.0278493424</v>
      </c>
      <c r="K59" s="82"/>
      <c r="L59" s="56">
        <v>-7089.6251897700458</v>
      </c>
      <c r="M59" s="84"/>
      <c r="N59" s="84">
        <f t="shared" si="2"/>
        <v>8117175.1463061078</v>
      </c>
      <c r="O59" s="101">
        <f t="shared" si="3"/>
        <v>4216.7143617174588</v>
      </c>
      <c r="P59" s="82"/>
      <c r="R59" s="62">
        <f t="shared" si="4"/>
        <v>443673.48910540901</v>
      </c>
      <c r="S59" s="31">
        <f t="shared" si="5"/>
        <v>5.7818908358359768E-2</v>
      </c>
      <c r="T59" s="56">
        <f t="shared" si="0"/>
        <v>230.47973460021248</v>
      </c>
      <c r="V59" s="45"/>
      <c r="W59" s="46"/>
      <c r="X59" s="47"/>
      <c r="Z59" s="45"/>
      <c r="AA59" s="47"/>
      <c r="AB59" s="46"/>
      <c r="AC59" s="129">
        <v>151</v>
      </c>
      <c r="AD59" s="129" t="s">
        <v>45</v>
      </c>
      <c r="AE59" s="154">
        <v>1951</v>
      </c>
      <c r="AF59" s="154">
        <v>6718240.584487251</v>
      </c>
      <c r="AG59" s="154">
        <v>1792165.7006367615</v>
      </c>
      <c r="AH59" s="189">
        <v>-499359</v>
      </c>
      <c r="AJ59" s="155">
        <f t="shared" si="6"/>
        <v>6218881.584487251</v>
      </c>
      <c r="AK59" s="156"/>
      <c r="AL59" s="157">
        <v>1477798.9866312384</v>
      </c>
      <c r="AM59" s="156"/>
      <c r="AN59" s="157">
        <v>-23178.913917790298</v>
      </c>
      <c r="AO59" s="158"/>
      <c r="AP59" s="158">
        <f t="shared" si="7"/>
        <v>7673501.6572006987</v>
      </c>
      <c r="AQ59" s="159">
        <f t="shared" si="8"/>
        <v>3933.112074423731</v>
      </c>
    </row>
    <row r="60" spans="1:43" x14ac:dyDescent="0.25">
      <c r="A60" s="6">
        <v>152</v>
      </c>
      <c r="B60" s="6" t="s">
        <v>46</v>
      </c>
      <c r="C60" s="7">
        <v>4471</v>
      </c>
      <c r="D60" s="7">
        <v>11624146.934446307</v>
      </c>
      <c r="E60" s="48">
        <v>3569891.7779034157</v>
      </c>
      <c r="F60" s="188">
        <v>107780</v>
      </c>
      <c r="H60" s="34">
        <f t="shared" si="1"/>
        <v>11731926.934446307</v>
      </c>
      <c r="I60" s="82"/>
      <c r="J60" s="56">
        <v>2862763.6806493006</v>
      </c>
      <c r="K60" s="82"/>
      <c r="L60" s="56">
        <v>-17790.975416456247</v>
      </c>
      <c r="M60" s="84"/>
      <c r="N60" s="84">
        <f t="shared" si="2"/>
        <v>14576899.639679153</v>
      </c>
      <c r="O60" s="101">
        <f t="shared" si="3"/>
        <v>3260.3219950076386</v>
      </c>
      <c r="P60" s="82"/>
      <c r="R60" s="62">
        <f t="shared" si="4"/>
        <v>-123521.04333319142</v>
      </c>
      <c r="S60" s="31">
        <f t="shared" si="5"/>
        <v>-8.4025516001682236E-3</v>
      </c>
      <c r="T60" s="56">
        <f t="shared" si="0"/>
        <v>-27.627162454303605</v>
      </c>
      <c r="V60" s="45"/>
      <c r="W60" s="46"/>
      <c r="X60" s="47"/>
      <c r="Z60" s="45"/>
      <c r="AA60" s="47"/>
      <c r="AB60" s="46"/>
      <c r="AC60" s="129">
        <v>152</v>
      </c>
      <c r="AD60" s="129" t="s">
        <v>46</v>
      </c>
      <c r="AE60" s="154">
        <v>4522</v>
      </c>
      <c r="AF60" s="154">
        <v>11954254.023265103</v>
      </c>
      <c r="AG60" s="154">
        <v>3647617.2018167078</v>
      </c>
      <c r="AH60" s="189">
        <v>107780</v>
      </c>
      <c r="AJ60" s="155">
        <f t="shared" si="6"/>
        <v>12062034.023265103</v>
      </c>
      <c r="AK60" s="156"/>
      <c r="AL60" s="157">
        <v>2695863.3451260878</v>
      </c>
      <c r="AM60" s="156"/>
      <c r="AN60" s="157">
        <v>-57476.685378846596</v>
      </c>
      <c r="AO60" s="158"/>
      <c r="AP60" s="158">
        <f t="shared" si="7"/>
        <v>14700420.683012344</v>
      </c>
      <c r="AQ60" s="159">
        <f t="shared" si="8"/>
        <v>3250.8670241071081</v>
      </c>
    </row>
    <row r="61" spans="1:43" x14ac:dyDescent="0.25">
      <c r="A61" s="6">
        <v>153</v>
      </c>
      <c r="B61" s="6" t="s">
        <v>47</v>
      </c>
      <c r="C61" s="7">
        <v>26075</v>
      </c>
      <c r="D61" s="7">
        <v>59904819.535479382</v>
      </c>
      <c r="E61" s="48">
        <v>9715429.3128641602</v>
      </c>
      <c r="F61" s="188">
        <v>-1504916</v>
      </c>
      <c r="H61" s="34">
        <f t="shared" si="1"/>
        <v>58399903.535479382</v>
      </c>
      <c r="I61" s="82"/>
      <c r="J61" s="56">
        <v>12294750.219935309</v>
      </c>
      <c r="K61" s="82"/>
      <c r="L61" s="56">
        <v>-128511.98033726795</v>
      </c>
      <c r="M61" s="84"/>
      <c r="N61" s="84">
        <f t="shared" si="2"/>
        <v>70566141.775077432</v>
      </c>
      <c r="O61" s="101">
        <f t="shared" si="3"/>
        <v>2706.2758111247335</v>
      </c>
      <c r="P61" s="82"/>
      <c r="R61" s="62">
        <f t="shared" si="4"/>
        <v>3658315.9930744544</v>
      </c>
      <c r="S61" s="31">
        <f t="shared" si="5"/>
        <v>5.4676952214735945E-2</v>
      </c>
      <c r="T61" s="56">
        <f t="shared" si="0"/>
        <v>140.29975045347859</v>
      </c>
      <c r="V61" s="45"/>
      <c r="W61" s="46"/>
      <c r="X61" s="47"/>
      <c r="Z61" s="45"/>
      <c r="AA61" s="47"/>
      <c r="AB61" s="46"/>
      <c r="AC61" s="129">
        <v>153</v>
      </c>
      <c r="AD61" s="129" t="s">
        <v>47</v>
      </c>
      <c r="AE61" s="154">
        <v>26508</v>
      </c>
      <c r="AF61" s="154">
        <v>57309670.179881163</v>
      </c>
      <c r="AG61" s="154">
        <v>8879226.4782236367</v>
      </c>
      <c r="AH61" s="189">
        <v>-1504916</v>
      </c>
      <c r="AJ61" s="155">
        <f t="shared" si="6"/>
        <v>55804754.179881163</v>
      </c>
      <c r="AK61" s="156"/>
      <c r="AL61" s="157">
        <v>11519138.009412033</v>
      </c>
      <c r="AM61" s="156"/>
      <c r="AN61" s="157">
        <v>-416066.4072902138</v>
      </c>
      <c r="AO61" s="158"/>
      <c r="AP61" s="158">
        <f t="shared" si="7"/>
        <v>66907825.782002978</v>
      </c>
      <c r="AQ61" s="159">
        <f t="shared" si="8"/>
        <v>2524.0616335447025</v>
      </c>
    </row>
    <row r="62" spans="1:43" x14ac:dyDescent="0.25">
      <c r="A62" s="6">
        <v>165</v>
      </c>
      <c r="B62" s="6" t="s">
        <v>48</v>
      </c>
      <c r="C62" s="7">
        <v>16237</v>
      </c>
      <c r="D62" s="7">
        <v>24731416.71131552</v>
      </c>
      <c r="E62" s="48">
        <v>4908033.1683109952</v>
      </c>
      <c r="F62" s="188">
        <v>-2232952</v>
      </c>
      <c r="H62" s="34">
        <f t="shared" si="1"/>
        <v>22498464.71131552</v>
      </c>
      <c r="I62" s="82"/>
      <c r="J62" s="56">
        <v>7588150.2848281618</v>
      </c>
      <c r="K62" s="82"/>
      <c r="L62" s="56">
        <v>-77792.072338844475</v>
      </c>
      <c r="M62" s="84"/>
      <c r="N62" s="84">
        <f t="shared" si="2"/>
        <v>30008822.923804838</v>
      </c>
      <c r="O62" s="101">
        <f t="shared" si="3"/>
        <v>1848.1753355795306</v>
      </c>
      <c r="P62" s="82"/>
      <c r="R62" s="62">
        <f t="shared" si="4"/>
        <v>1476667.683673244</v>
      </c>
      <c r="S62" s="31">
        <f t="shared" si="5"/>
        <v>5.1754508947724112E-2</v>
      </c>
      <c r="T62" s="56">
        <f t="shared" si="0"/>
        <v>90.944613147332873</v>
      </c>
      <c r="V62" s="45"/>
      <c r="W62" s="46"/>
      <c r="X62" s="47"/>
      <c r="Z62" s="45"/>
      <c r="AA62" s="47"/>
      <c r="AB62" s="46"/>
      <c r="AC62" s="129">
        <v>165</v>
      </c>
      <c r="AD62" s="129" t="s">
        <v>48</v>
      </c>
      <c r="AE62" s="154">
        <v>16413</v>
      </c>
      <c r="AF62" s="154">
        <v>23923777.82245858</v>
      </c>
      <c r="AG62" s="154">
        <v>4926168.892792521</v>
      </c>
      <c r="AH62" s="189">
        <v>-2232952</v>
      </c>
      <c r="AJ62" s="155">
        <f t="shared" si="6"/>
        <v>21690825.82245858</v>
      </c>
      <c r="AK62" s="156"/>
      <c r="AL62" s="157">
        <v>7092373.6346101956</v>
      </c>
      <c r="AM62" s="156"/>
      <c r="AN62" s="157">
        <v>-251044.21693717974</v>
      </c>
      <c r="AO62" s="158"/>
      <c r="AP62" s="158">
        <f t="shared" si="7"/>
        <v>28532155.240131594</v>
      </c>
      <c r="AQ62" s="159">
        <f t="shared" si="8"/>
        <v>1738.3875732731124</v>
      </c>
    </row>
    <row r="63" spans="1:43" x14ac:dyDescent="0.25">
      <c r="A63" s="6">
        <v>167</v>
      </c>
      <c r="B63" s="6" t="s">
        <v>49</v>
      </c>
      <c r="C63" s="7">
        <v>76935</v>
      </c>
      <c r="D63" s="7">
        <v>135968476.57387045</v>
      </c>
      <c r="E63" s="48">
        <v>47106895.439130045</v>
      </c>
      <c r="F63" s="188">
        <v>-1820297</v>
      </c>
      <c r="H63" s="34">
        <f t="shared" si="1"/>
        <v>134148179.57387045</v>
      </c>
      <c r="I63" s="82"/>
      <c r="J63" s="56">
        <v>39189736.127909139</v>
      </c>
      <c r="K63" s="82"/>
      <c r="L63" s="56">
        <v>-320954.91753940261</v>
      </c>
      <c r="M63" s="84"/>
      <c r="N63" s="84">
        <f t="shared" si="2"/>
        <v>173016960.78424022</v>
      </c>
      <c r="O63" s="101">
        <f t="shared" si="3"/>
        <v>2248.8719150482902</v>
      </c>
      <c r="P63" s="82"/>
      <c r="R63" s="62">
        <f t="shared" si="4"/>
        <v>8009976.460285157</v>
      </c>
      <c r="S63" s="31">
        <f t="shared" si="5"/>
        <v>4.8543257081526459E-2</v>
      </c>
      <c r="T63" s="56">
        <f t="shared" si="0"/>
        <v>104.11355638246776</v>
      </c>
      <c r="V63" s="45"/>
      <c r="W63" s="46"/>
      <c r="X63" s="47"/>
      <c r="Z63" s="45"/>
      <c r="AA63" s="47"/>
      <c r="AB63" s="46"/>
      <c r="AC63" s="129">
        <v>167</v>
      </c>
      <c r="AD63" s="129" t="s">
        <v>49</v>
      </c>
      <c r="AE63" s="154">
        <v>76850</v>
      </c>
      <c r="AF63" s="154">
        <v>131325268.46714085</v>
      </c>
      <c r="AG63" s="154">
        <v>45418872.33560624</v>
      </c>
      <c r="AH63" s="189">
        <v>-1820297</v>
      </c>
      <c r="AJ63" s="155">
        <f t="shared" si="6"/>
        <v>129504971.46714085</v>
      </c>
      <c r="AK63" s="156"/>
      <c r="AL63" s="157">
        <v>36544778.536444336</v>
      </c>
      <c r="AM63" s="156"/>
      <c r="AN63" s="157">
        <v>-1042765.6796301426</v>
      </c>
      <c r="AO63" s="158"/>
      <c r="AP63" s="158">
        <f t="shared" si="7"/>
        <v>165006984.32395506</v>
      </c>
      <c r="AQ63" s="159">
        <f t="shared" si="8"/>
        <v>2147.1305702531563</v>
      </c>
    </row>
    <row r="64" spans="1:43" x14ac:dyDescent="0.25">
      <c r="A64" s="6">
        <v>169</v>
      </c>
      <c r="B64" s="6" t="s">
        <v>50</v>
      </c>
      <c r="C64" s="7">
        <v>5061</v>
      </c>
      <c r="D64" s="7">
        <v>8435122.920624366</v>
      </c>
      <c r="E64" s="48">
        <v>1864915.9859654924</v>
      </c>
      <c r="F64" s="188">
        <v>-1323456</v>
      </c>
      <c r="H64" s="34">
        <f t="shared" si="1"/>
        <v>7111666.920624366</v>
      </c>
      <c r="I64" s="82"/>
      <c r="J64" s="56">
        <v>2810091.9872091203</v>
      </c>
      <c r="K64" s="82"/>
      <c r="L64" s="56">
        <v>-22601.913354561992</v>
      </c>
      <c r="M64" s="84"/>
      <c r="N64" s="84">
        <f t="shared" si="2"/>
        <v>9899156.9944789242</v>
      </c>
      <c r="O64" s="101">
        <f t="shared" si="3"/>
        <v>1955.96858219303</v>
      </c>
      <c r="P64" s="82"/>
      <c r="R64" s="62">
        <f t="shared" si="4"/>
        <v>-417564.39743727259</v>
      </c>
      <c r="S64" s="31">
        <f t="shared" si="5"/>
        <v>-4.0474524955618235E-2</v>
      </c>
      <c r="T64" s="56">
        <f t="shared" si="0"/>
        <v>-82.506302595785925</v>
      </c>
      <c r="V64" s="45"/>
      <c r="W64" s="46"/>
      <c r="X64" s="47"/>
      <c r="Z64" s="45"/>
      <c r="AA64" s="47"/>
      <c r="AB64" s="46"/>
      <c r="AC64" s="129">
        <v>169</v>
      </c>
      <c r="AD64" s="129" t="s">
        <v>50</v>
      </c>
      <c r="AE64" s="154">
        <v>5133</v>
      </c>
      <c r="AF64" s="154">
        <v>9077632.1318717375</v>
      </c>
      <c r="AG64" s="154">
        <v>2339938.0229134625</v>
      </c>
      <c r="AH64" s="189">
        <v>-1323456</v>
      </c>
      <c r="AJ64" s="155">
        <f t="shared" si="6"/>
        <v>7754176.1318717375</v>
      </c>
      <c r="AK64" s="156"/>
      <c r="AL64" s="157">
        <v>2635765.2656152984</v>
      </c>
      <c r="AM64" s="156"/>
      <c r="AN64" s="157">
        <v>-73220.005570840454</v>
      </c>
      <c r="AO64" s="158"/>
      <c r="AP64" s="158">
        <f t="shared" si="7"/>
        <v>10316721.391916197</v>
      </c>
      <c r="AQ64" s="159">
        <f t="shared" si="8"/>
        <v>2009.8814322844723</v>
      </c>
    </row>
    <row r="65" spans="1:43" x14ac:dyDescent="0.25">
      <c r="A65" s="6">
        <v>171</v>
      </c>
      <c r="B65" s="6" t="s">
        <v>51</v>
      </c>
      <c r="C65" s="7">
        <v>4689</v>
      </c>
      <c r="D65" s="7">
        <v>10721745.273641568</v>
      </c>
      <c r="E65" s="48">
        <v>2501228.1135556283</v>
      </c>
      <c r="F65" s="188">
        <v>-138932</v>
      </c>
      <c r="H65" s="34">
        <f t="shared" si="1"/>
        <v>10582813.273641568</v>
      </c>
      <c r="I65" s="82"/>
      <c r="J65" s="56">
        <v>2939069.4735582913</v>
      </c>
      <c r="K65" s="82"/>
      <c r="L65" s="56">
        <v>-19979.585752619572</v>
      </c>
      <c r="M65" s="84"/>
      <c r="N65" s="84">
        <f t="shared" si="2"/>
        <v>13501903.16144724</v>
      </c>
      <c r="O65" s="101">
        <f t="shared" si="3"/>
        <v>2879.4845727121433</v>
      </c>
      <c r="P65" s="82"/>
      <c r="R65" s="62">
        <f t="shared" si="4"/>
        <v>466542.58975295164</v>
      </c>
      <c r="S65" s="31">
        <f t="shared" si="5"/>
        <v>3.579053967759268E-2</v>
      </c>
      <c r="T65" s="56">
        <f t="shared" si="0"/>
        <v>99.497246695020607</v>
      </c>
      <c r="V65" s="45"/>
      <c r="W65" s="46"/>
      <c r="X65" s="47"/>
      <c r="Z65" s="45"/>
      <c r="AA65" s="47"/>
      <c r="AB65" s="46"/>
      <c r="AC65" s="129">
        <v>171</v>
      </c>
      <c r="AD65" s="129" t="s">
        <v>51</v>
      </c>
      <c r="AE65" s="154">
        <v>4767</v>
      </c>
      <c r="AF65" s="154">
        <v>10468095.243929973</v>
      </c>
      <c r="AG65" s="154">
        <v>2850103.324557947</v>
      </c>
      <c r="AH65" s="189">
        <v>-138932</v>
      </c>
      <c r="AJ65" s="155">
        <f t="shared" si="6"/>
        <v>10329163.243929973</v>
      </c>
      <c r="AK65" s="156"/>
      <c r="AL65" s="157">
        <v>2771231.4381826799</v>
      </c>
      <c r="AM65" s="156"/>
      <c r="AN65" s="157">
        <v>-65034.110418364704</v>
      </c>
      <c r="AO65" s="158"/>
      <c r="AP65" s="158">
        <f t="shared" si="7"/>
        <v>13035360.571694288</v>
      </c>
      <c r="AQ65" s="159">
        <f t="shared" si="8"/>
        <v>2734.4998052641681</v>
      </c>
    </row>
    <row r="66" spans="1:43" x14ac:dyDescent="0.25">
      <c r="A66" s="6">
        <v>172</v>
      </c>
      <c r="B66" s="6" t="s">
        <v>52</v>
      </c>
      <c r="C66" s="7">
        <v>4297</v>
      </c>
      <c r="D66" s="7">
        <v>14012903.888253732</v>
      </c>
      <c r="E66" s="48">
        <v>3497115.5839993269</v>
      </c>
      <c r="F66" s="188">
        <v>23278</v>
      </c>
      <c r="H66" s="34">
        <f t="shared" si="1"/>
        <v>14036181.888253732</v>
      </c>
      <c r="I66" s="82"/>
      <c r="J66" s="56">
        <v>2943019.5452548992</v>
      </c>
      <c r="K66" s="82"/>
      <c r="L66" s="56">
        <v>-17532.008363158639</v>
      </c>
      <c r="M66" s="84"/>
      <c r="N66" s="84">
        <f t="shared" si="2"/>
        <v>16961669.425145473</v>
      </c>
      <c r="O66" s="101">
        <f t="shared" si="3"/>
        <v>3947.3282348488419</v>
      </c>
      <c r="P66" s="82"/>
      <c r="R66" s="62">
        <f t="shared" si="4"/>
        <v>563404.68687884323</v>
      </c>
      <c r="S66" s="31">
        <f t="shared" si="5"/>
        <v>3.4357579650735513E-2</v>
      </c>
      <c r="T66" s="56">
        <f t="shared" si="0"/>
        <v>131.11582194061978</v>
      </c>
      <c r="V66" s="45"/>
      <c r="W66" s="46"/>
      <c r="X66" s="47"/>
      <c r="Z66" s="45"/>
      <c r="AA66" s="47"/>
      <c r="AB66" s="46"/>
      <c r="AC66" s="129">
        <v>172</v>
      </c>
      <c r="AD66" s="129" t="s">
        <v>52</v>
      </c>
      <c r="AE66" s="154">
        <v>4377</v>
      </c>
      <c r="AF66" s="154">
        <v>13639252.471689243</v>
      </c>
      <c r="AG66" s="154">
        <v>3636032.5206566281</v>
      </c>
      <c r="AH66" s="189">
        <v>23278</v>
      </c>
      <c r="AJ66" s="155">
        <f t="shared" si="6"/>
        <v>13662530.471689243</v>
      </c>
      <c r="AK66" s="156"/>
      <c r="AL66" s="157">
        <v>2793111.0392090315</v>
      </c>
      <c r="AM66" s="156"/>
      <c r="AN66" s="157">
        <v>-57376.772631643085</v>
      </c>
      <c r="AO66" s="158"/>
      <c r="AP66" s="158">
        <f t="shared" si="7"/>
        <v>16398264.73826663</v>
      </c>
      <c r="AQ66" s="159">
        <f t="shared" si="8"/>
        <v>3746.4621289162965</v>
      </c>
    </row>
    <row r="67" spans="1:43" x14ac:dyDescent="0.25">
      <c r="A67" s="6">
        <v>176</v>
      </c>
      <c r="B67" s="6" t="s">
        <v>53</v>
      </c>
      <c r="C67" s="7">
        <v>4527</v>
      </c>
      <c r="D67" s="7">
        <v>18905432.259857565</v>
      </c>
      <c r="E67" s="48">
        <v>4533837.8370759236</v>
      </c>
      <c r="F67" s="188">
        <v>-91580</v>
      </c>
      <c r="H67" s="34">
        <f t="shared" si="1"/>
        <v>18813852.259857565</v>
      </c>
      <c r="I67" s="82"/>
      <c r="J67" s="56">
        <v>3150756.2132160342</v>
      </c>
      <c r="K67" s="82"/>
      <c r="L67" s="56">
        <v>-16115.652179499575</v>
      </c>
      <c r="M67" s="84"/>
      <c r="N67" s="84">
        <f t="shared" si="2"/>
        <v>21948492.8208941</v>
      </c>
      <c r="O67" s="101">
        <f t="shared" si="3"/>
        <v>4848.3527326914291</v>
      </c>
      <c r="P67" s="82"/>
      <c r="R67" s="62">
        <f t="shared" si="4"/>
        <v>682193.67880420387</v>
      </c>
      <c r="S67" s="31">
        <f t="shared" si="5"/>
        <v>3.2078627044891783E-2</v>
      </c>
      <c r="T67" s="56">
        <f t="shared" si="0"/>
        <v>150.69442871751798</v>
      </c>
      <c r="V67" s="45"/>
      <c r="W67" s="46"/>
      <c r="X67" s="47"/>
      <c r="Z67" s="45"/>
      <c r="AA67" s="47"/>
      <c r="AB67" s="46"/>
      <c r="AC67" s="129">
        <v>176</v>
      </c>
      <c r="AD67" s="129" t="s">
        <v>53</v>
      </c>
      <c r="AE67" s="154">
        <v>4606</v>
      </c>
      <c r="AF67" s="154">
        <v>18424884.808213063</v>
      </c>
      <c r="AG67" s="154">
        <v>4898332.346533929</v>
      </c>
      <c r="AH67" s="189">
        <v>-91580</v>
      </c>
      <c r="AJ67" s="155">
        <f t="shared" si="6"/>
        <v>18333304.808213063</v>
      </c>
      <c r="AK67" s="156"/>
      <c r="AL67" s="157">
        <v>2985771.7936554849</v>
      </c>
      <c r="AM67" s="156"/>
      <c r="AN67" s="157">
        <v>-52777.459778653014</v>
      </c>
      <c r="AO67" s="158"/>
      <c r="AP67" s="158">
        <f t="shared" si="7"/>
        <v>21266299.142089896</v>
      </c>
      <c r="AQ67" s="159">
        <f t="shared" si="8"/>
        <v>4617.0862227724483</v>
      </c>
    </row>
    <row r="68" spans="1:43" x14ac:dyDescent="0.25">
      <c r="A68" s="6">
        <v>177</v>
      </c>
      <c r="B68" s="6" t="s">
        <v>54</v>
      </c>
      <c r="C68" s="7">
        <v>1800</v>
      </c>
      <c r="D68" s="7">
        <v>4044176.4725358635</v>
      </c>
      <c r="E68" s="48">
        <v>587833.73458409018</v>
      </c>
      <c r="F68" s="188">
        <v>-455578</v>
      </c>
      <c r="H68" s="34">
        <f t="shared" si="1"/>
        <v>3588598.4725358635</v>
      </c>
      <c r="I68" s="82"/>
      <c r="J68" s="56">
        <v>1142343.1210388574</v>
      </c>
      <c r="K68" s="82"/>
      <c r="L68" s="56">
        <v>-8060.810686422391</v>
      </c>
      <c r="M68" s="84"/>
      <c r="N68" s="84">
        <f t="shared" si="2"/>
        <v>4722880.7828882989</v>
      </c>
      <c r="O68" s="101">
        <f t="shared" si="3"/>
        <v>2623.8226571601658</v>
      </c>
      <c r="P68" s="82"/>
      <c r="R68" s="62">
        <f t="shared" si="4"/>
        <v>105037.64676368982</v>
      </c>
      <c r="S68" s="31">
        <f t="shared" si="5"/>
        <v>2.2746040449489937E-2</v>
      </c>
      <c r="T68" s="56">
        <f t="shared" si="0"/>
        <v>58.354248202049895</v>
      </c>
      <c r="V68" s="45"/>
      <c r="W68" s="46"/>
      <c r="X68" s="47"/>
      <c r="Z68" s="45"/>
      <c r="AA68" s="47"/>
      <c r="AB68" s="46"/>
      <c r="AC68" s="129">
        <v>177</v>
      </c>
      <c r="AD68" s="129" t="s">
        <v>54</v>
      </c>
      <c r="AE68" s="154">
        <v>1844</v>
      </c>
      <c r="AF68" s="154">
        <v>4019203.3419450209</v>
      </c>
      <c r="AG68" s="154">
        <v>802054.41057762597</v>
      </c>
      <c r="AH68" s="189">
        <v>-455578</v>
      </c>
      <c r="AJ68" s="155">
        <f t="shared" si="6"/>
        <v>3563625.3419450209</v>
      </c>
      <c r="AK68" s="156"/>
      <c r="AL68" s="157">
        <v>1080706.7707739973</v>
      </c>
      <c r="AM68" s="156"/>
      <c r="AN68" s="157">
        <v>-26488.976594409283</v>
      </c>
      <c r="AO68" s="158"/>
      <c r="AP68" s="158">
        <f t="shared" si="7"/>
        <v>4617843.136124609</v>
      </c>
      <c r="AQ68" s="159">
        <f t="shared" si="8"/>
        <v>2504.2533276163822</v>
      </c>
    </row>
    <row r="69" spans="1:43" x14ac:dyDescent="0.25">
      <c r="A69" s="6">
        <v>178</v>
      </c>
      <c r="B69" s="6" t="s">
        <v>55</v>
      </c>
      <c r="C69" s="7">
        <v>5932</v>
      </c>
      <c r="D69" s="7">
        <v>20091690.026497662</v>
      </c>
      <c r="E69" s="48">
        <v>4573887.7562509924</v>
      </c>
      <c r="F69" s="188">
        <v>-606861</v>
      </c>
      <c r="H69" s="34">
        <f t="shared" si="1"/>
        <v>19484829.026497662</v>
      </c>
      <c r="I69" s="82"/>
      <c r="J69" s="56">
        <v>4268120.0810404001</v>
      </c>
      <c r="K69" s="82"/>
      <c r="L69" s="56">
        <v>-22765.294832038533</v>
      </c>
      <c r="M69" s="84"/>
      <c r="N69" s="84">
        <f t="shared" si="2"/>
        <v>23730183.812706023</v>
      </c>
      <c r="O69" s="101">
        <f t="shared" si="3"/>
        <v>4000.3681410495656</v>
      </c>
      <c r="P69" s="82"/>
      <c r="R69" s="62">
        <f t="shared" si="4"/>
        <v>215766.66271223873</v>
      </c>
      <c r="S69" s="31">
        <f t="shared" si="5"/>
        <v>9.1759307209660426E-3</v>
      </c>
      <c r="T69" s="56">
        <f t="shared" si="0"/>
        <v>36.373341657491359</v>
      </c>
      <c r="V69" s="45"/>
      <c r="W69" s="46"/>
      <c r="X69" s="47"/>
      <c r="Z69" s="45"/>
      <c r="AA69" s="47"/>
      <c r="AB69" s="46"/>
      <c r="AC69" s="129">
        <v>178</v>
      </c>
      <c r="AD69" s="129" t="s">
        <v>55</v>
      </c>
      <c r="AE69" s="154">
        <v>6116</v>
      </c>
      <c r="AF69" s="154">
        <v>20168110.416341193</v>
      </c>
      <c r="AG69" s="154">
        <v>5245267.5401660316</v>
      </c>
      <c r="AH69" s="189">
        <v>-606861</v>
      </c>
      <c r="AJ69" s="155">
        <f t="shared" si="6"/>
        <v>19561249.416341193</v>
      </c>
      <c r="AK69" s="156"/>
      <c r="AL69" s="157">
        <v>4027776.3214677731</v>
      </c>
      <c r="AM69" s="156"/>
      <c r="AN69" s="157">
        <v>-74608.58781517965</v>
      </c>
      <c r="AO69" s="158"/>
      <c r="AP69" s="158">
        <f t="shared" si="7"/>
        <v>23514417.149993785</v>
      </c>
      <c r="AQ69" s="159">
        <f t="shared" si="8"/>
        <v>3844.7379251134375</v>
      </c>
    </row>
    <row r="70" spans="1:43" x14ac:dyDescent="0.25">
      <c r="A70" s="6">
        <v>179</v>
      </c>
      <c r="B70" s="6" t="s">
        <v>56</v>
      </c>
      <c r="C70" s="7">
        <v>143420</v>
      </c>
      <c r="D70" s="7">
        <v>175728256.49749762</v>
      </c>
      <c r="E70" s="48">
        <v>59140159.309314013</v>
      </c>
      <c r="F70" s="188">
        <v>-21840815</v>
      </c>
      <c r="H70" s="34">
        <f t="shared" si="1"/>
        <v>153887441.49749762</v>
      </c>
      <c r="I70" s="82"/>
      <c r="J70" s="56">
        <v>65912485.686665438</v>
      </c>
      <c r="K70" s="82"/>
      <c r="L70" s="56">
        <v>-639487.95609847526</v>
      </c>
      <c r="M70" s="84"/>
      <c r="N70" s="84">
        <f t="shared" si="2"/>
        <v>219160439.2280646</v>
      </c>
      <c r="O70" s="101">
        <f t="shared" si="3"/>
        <v>1528.1023513322034</v>
      </c>
      <c r="P70" s="82"/>
      <c r="R70" s="62">
        <f t="shared" si="4"/>
        <v>9186397.8303021193</v>
      </c>
      <c r="S70" s="31">
        <f t="shared" si="5"/>
        <v>4.3750159634732881E-2</v>
      </c>
      <c r="T70" s="56">
        <f t="shared" si="0"/>
        <v>64.052418284075571</v>
      </c>
      <c r="V70" s="45"/>
      <c r="W70" s="46"/>
      <c r="X70" s="47"/>
      <c r="Z70" s="45"/>
      <c r="AA70" s="47"/>
      <c r="AB70" s="46"/>
      <c r="AC70" s="129">
        <v>179</v>
      </c>
      <c r="AD70" s="129" t="s">
        <v>56</v>
      </c>
      <c r="AE70" s="154">
        <v>142400</v>
      </c>
      <c r="AF70" s="154">
        <v>172713987.37243003</v>
      </c>
      <c r="AG70" s="154">
        <v>54641812.65408124</v>
      </c>
      <c r="AH70" s="189">
        <v>-21840815</v>
      </c>
      <c r="AJ70" s="155">
        <f t="shared" si="6"/>
        <v>150873172.37243003</v>
      </c>
      <c r="AK70" s="156"/>
      <c r="AL70" s="157">
        <v>61173594.72787194</v>
      </c>
      <c r="AM70" s="156"/>
      <c r="AN70" s="157">
        <v>-2072725.7025395012</v>
      </c>
      <c r="AO70" s="158"/>
      <c r="AP70" s="158">
        <f t="shared" si="7"/>
        <v>209974041.39776248</v>
      </c>
      <c r="AQ70" s="159">
        <f t="shared" si="8"/>
        <v>1474.5368075685567</v>
      </c>
    </row>
    <row r="71" spans="1:43" x14ac:dyDescent="0.25">
      <c r="A71" s="6">
        <v>181</v>
      </c>
      <c r="B71" s="6" t="s">
        <v>57</v>
      </c>
      <c r="C71" s="7">
        <v>1707</v>
      </c>
      <c r="D71" s="7">
        <v>4608127.2223169534</v>
      </c>
      <c r="E71" s="48">
        <v>1696135.344868829</v>
      </c>
      <c r="F71" s="188">
        <v>-356983</v>
      </c>
      <c r="H71" s="34">
        <f t="shared" si="1"/>
        <v>4251144.2223169534</v>
      </c>
      <c r="I71" s="82"/>
      <c r="J71" s="56">
        <v>1314891.9560559292</v>
      </c>
      <c r="K71" s="82"/>
      <c r="L71" s="56">
        <v>-6863.5823057542775</v>
      </c>
      <c r="M71" s="84"/>
      <c r="N71" s="84">
        <f t="shared" si="2"/>
        <v>5559172.5960671278</v>
      </c>
      <c r="O71" s="101">
        <f t="shared" si="3"/>
        <v>3256.6916204259683</v>
      </c>
      <c r="P71" s="82"/>
      <c r="R71" s="62">
        <f t="shared" si="4"/>
        <v>96523.40601496771</v>
      </c>
      <c r="S71" s="31">
        <f t="shared" si="5"/>
        <v>1.7669706154798136E-2</v>
      </c>
      <c r="T71" s="56">
        <f t="shared" si="0"/>
        <v>56.545639141750272</v>
      </c>
      <c r="V71" s="45"/>
      <c r="W71" s="46"/>
      <c r="X71" s="47"/>
      <c r="Z71" s="45"/>
      <c r="AA71" s="47"/>
      <c r="AB71" s="46"/>
      <c r="AC71" s="129">
        <v>181</v>
      </c>
      <c r="AD71" s="129" t="s">
        <v>57</v>
      </c>
      <c r="AE71" s="154">
        <v>1739</v>
      </c>
      <c r="AF71" s="154">
        <v>4597456.4469334288</v>
      </c>
      <c r="AG71" s="154">
        <v>1794993.3980893858</v>
      </c>
      <c r="AH71" s="189">
        <v>-356983</v>
      </c>
      <c r="AJ71" s="155">
        <f t="shared" si="6"/>
        <v>4240473.4469334288</v>
      </c>
      <c r="AK71" s="156"/>
      <c r="AL71" s="157">
        <v>1244465.0634419906</v>
      </c>
      <c r="AM71" s="156"/>
      <c r="AN71" s="157">
        <v>-22289.320323259144</v>
      </c>
      <c r="AO71" s="158"/>
      <c r="AP71" s="158">
        <f t="shared" si="7"/>
        <v>5462649.1900521601</v>
      </c>
      <c r="AQ71" s="159">
        <f t="shared" si="8"/>
        <v>3141.2588786958941</v>
      </c>
    </row>
    <row r="72" spans="1:43" x14ac:dyDescent="0.25">
      <c r="A72" s="6">
        <v>182</v>
      </c>
      <c r="B72" s="6" t="s">
        <v>58</v>
      </c>
      <c r="C72" s="7">
        <v>19887</v>
      </c>
      <c r="D72" s="7">
        <v>38463275.749469385</v>
      </c>
      <c r="E72" s="48">
        <v>1344608.4004965124</v>
      </c>
      <c r="F72" s="188">
        <v>-1901364</v>
      </c>
      <c r="H72" s="34">
        <f t="shared" si="1"/>
        <v>36561911.749469385</v>
      </c>
      <c r="I72" s="82"/>
      <c r="J72" s="56">
        <v>10388430.228534004</v>
      </c>
      <c r="K72" s="82"/>
      <c r="L72" s="56">
        <v>-99085.218166529477</v>
      </c>
      <c r="M72" s="84"/>
      <c r="N72" s="84">
        <f t="shared" si="2"/>
        <v>46851256.75983686</v>
      </c>
      <c r="O72" s="101">
        <f t="shared" si="3"/>
        <v>2355.8735233990478</v>
      </c>
      <c r="P72" s="82"/>
      <c r="R72" s="62">
        <f t="shared" si="4"/>
        <v>76996.277013942599</v>
      </c>
      <c r="S72" s="31">
        <f t="shared" si="5"/>
        <v>1.6461249460527167E-3</v>
      </c>
      <c r="T72" s="56">
        <f t="shared" si="0"/>
        <v>3.8716888929422537</v>
      </c>
      <c r="V72" s="45"/>
      <c r="W72" s="46"/>
      <c r="X72" s="47"/>
      <c r="Z72" s="45"/>
      <c r="AA72" s="47"/>
      <c r="AB72" s="46"/>
      <c r="AC72" s="129">
        <v>182</v>
      </c>
      <c r="AD72" s="129" t="s">
        <v>58</v>
      </c>
      <c r="AE72" s="154">
        <v>20182</v>
      </c>
      <c r="AF72" s="154">
        <v>39229202.798104897</v>
      </c>
      <c r="AG72" s="154">
        <v>3502697.9466867521</v>
      </c>
      <c r="AH72" s="189">
        <v>-1901364</v>
      </c>
      <c r="AJ72" s="155">
        <f t="shared" si="6"/>
        <v>37327838.798104897</v>
      </c>
      <c r="AK72" s="156"/>
      <c r="AL72" s="157">
        <v>9770391.2681019008</v>
      </c>
      <c r="AM72" s="156"/>
      <c r="AN72" s="157">
        <v>-323969.58338388085</v>
      </c>
      <c r="AO72" s="158"/>
      <c r="AP72" s="158">
        <f t="shared" si="7"/>
        <v>46774260.482822917</v>
      </c>
      <c r="AQ72" s="159">
        <f t="shared" si="8"/>
        <v>2317.6226579537665</v>
      </c>
    </row>
    <row r="73" spans="1:43" x14ac:dyDescent="0.25">
      <c r="A73" s="6">
        <v>186</v>
      </c>
      <c r="B73" s="6" t="s">
        <v>59</v>
      </c>
      <c r="C73" s="7">
        <v>44455</v>
      </c>
      <c r="D73" s="7">
        <v>27750121.754829805</v>
      </c>
      <c r="E73" s="48">
        <v>-4471685.4538100855</v>
      </c>
      <c r="F73" s="188">
        <v>-357003</v>
      </c>
      <c r="H73" s="34">
        <f t="shared" si="1"/>
        <v>27393118.754829805</v>
      </c>
      <c r="I73" s="82"/>
      <c r="J73" s="56">
        <v>16077685.579094535</v>
      </c>
      <c r="K73" s="82"/>
      <c r="L73" s="56">
        <v>-235235.15643854591</v>
      </c>
      <c r="M73" s="84"/>
      <c r="N73" s="84">
        <f t="shared" si="2"/>
        <v>43235569.177485794</v>
      </c>
      <c r="O73" s="101">
        <f t="shared" si="3"/>
        <v>972.56932127962648</v>
      </c>
      <c r="P73" s="82"/>
      <c r="R73" s="62">
        <f t="shared" si="4"/>
        <v>3355508.1042722166</v>
      </c>
      <c r="S73" s="31">
        <f t="shared" si="5"/>
        <v>8.4139994121674652E-2</v>
      </c>
      <c r="T73" s="56">
        <f t="shared" si="0"/>
        <v>75.481005607293142</v>
      </c>
      <c r="V73" s="45"/>
      <c r="W73" s="46"/>
      <c r="X73" s="47"/>
      <c r="Z73" s="45"/>
      <c r="AA73" s="47"/>
      <c r="AB73" s="46"/>
      <c r="AC73" s="129">
        <v>186</v>
      </c>
      <c r="AD73" s="129" t="s">
        <v>59</v>
      </c>
      <c r="AE73" s="154">
        <v>43711</v>
      </c>
      <c r="AF73" s="154">
        <v>26128192.782889362</v>
      </c>
      <c r="AG73" s="154">
        <v>-5294171.9970678585</v>
      </c>
      <c r="AH73" s="189">
        <v>-357003</v>
      </c>
      <c r="AJ73" s="155">
        <f t="shared" si="6"/>
        <v>25771189.782889362</v>
      </c>
      <c r="AK73" s="156"/>
      <c r="AL73" s="157">
        <v>14867495.119905915</v>
      </c>
      <c r="AM73" s="156"/>
      <c r="AN73" s="157">
        <v>-758623.82958170259</v>
      </c>
      <c r="AO73" s="158"/>
      <c r="AP73" s="158">
        <f t="shared" si="7"/>
        <v>39880061.073213577</v>
      </c>
      <c r="AQ73" s="159">
        <f t="shared" si="8"/>
        <v>912.35755469363721</v>
      </c>
    </row>
    <row r="74" spans="1:43" x14ac:dyDescent="0.25">
      <c r="A74" s="6">
        <v>202</v>
      </c>
      <c r="B74" s="6" t="s">
        <v>60</v>
      </c>
      <c r="C74" s="7">
        <v>34667</v>
      </c>
      <c r="D74" s="7">
        <v>31391645.593648132</v>
      </c>
      <c r="E74" s="48">
        <v>-3390270.564180342</v>
      </c>
      <c r="F74" s="188">
        <v>-2940434</v>
      </c>
      <c r="H74" s="34">
        <f t="shared" si="1"/>
        <v>28451211.593648132</v>
      </c>
      <c r="I74" s="82"/>
      <c r="J74" s="56">
        <v>11774433.77592274</v>
      </c>
      <c r="K74" s="82"/>
      <c r="L74" s="56">
        <v>-175455.71919081319</v>
      </c>
      <c r="M74" s="84"/>
      <c r="N74" s="84">
        <f t="shared" si="2"/>
        <v>40050189.65038006</v>
      </c>
      <c r="O74" s="101">
        <f t="shared" si="3"/>
        <v>1155.2828237338119</v>
      </c>
      <c r="P74" s="82"/>
      <c r="R74" s="62">
        <f t="shared" si="4"/>
        <v>3200944.5212907195</v>
      </c>
      <c r="S74" s="31">
        <f t="shared" si="5"/>
        <v>8.6865945559461311E-2</v>
      </c>
      <c r="T74" s="56">
        <f t="shared" si="0"/>
        <v>92.334050286748763</v>
      </c>
      <c r="V74" s="45"/>
      <c r="W74" s="46"/>
      <c r="X74" s="47"/>
      <c r="Z74" s="45"/>
      <c r="AA74" s="47"/>
      <c r="AB74" s="46"/>
      <c r="AC74" s="129">
        <v>202</v>
      </c>
      <c r="AD74" s="129" t="s">
        <v>60</v>
      </c>
      <c r="AE74" s="154">
        <v>33937</v>
      </c>
      <c r="AF74" s="154">
        <v>29452328.853142489</v>
      </c>
      <c r="AG74" s="154">
        <v>-3413169.383839217</v>
      </c>
      <c r="AH74" s="189">
        <v>-2940434</v>
      </c>
      <c r="AJ74" s="155">
        <f t="shared" si="6"/>
        <v>26511894.853142489</v>
      </c>
      <c r="AK74" s="156"/>
      <c r="AL74" s="157">
        <v>10903359.629936414</v>
      </c>
      <c r="AM74" s="156"/>
      <c r="AN74" s="157">
        <v>-566009.35398956505</v>
      </c>
      <c r="AO74" s="158"/>
      <c r="AP74" s="158">
        <f t="shared" si="7"/>
        <v>36849245.129089341</v>
      </c>
      <c r="AQ74" s="159">
        <f t="shared" si="8"/>
        <v>1085.8132754542046</v>
      </c>
    </row>
    <row r="75" spans="1:43" x14ac:dyDescent="0.25">
      <c r="A75" s="6">
        <v>204</v>
      </c>
      <c r="B75" s="6" t="s">
        <v>61</v>
      </c>
      <c r="C75" s="7">
        <v>2807</v>
      </c>
      <c r="D75" s="7">
        <v>10914555.632321946</v>
      </c>
      <c r="E75" s="48">
        <v>2685278.0833914746</v>
      </c>
      <c r="F75" s="188">
        <v>-551676</v>
      </c>
      <c r="H75" s="34">
        <f t="shared" si="1"/>
        <v>10362879.632321946</v>
      </c>
      <c r="I75" s="82"/>
      <c r="J75" s="56">
        <v>1964244.0767750938</v>
      </c>
      <c r="K75" s="82"/>
      <c r="L75" s="56">
        <v>-11043.866512783605</v>
      </c>
      <c r="M75" s="84"/>
      <c r="N75" s="84">
        <f t="shared" si="2"/>
        <v>12316079.842584258</v>
      </c>
      <c r="O75" s="101">
        <f t="shared" si="3"/>
        <v>4387.6308666135583</v>
      </c>
      <c r="P75" s="82"/>
      <c r="R75" s="62">
        <f t="shared" si="4"/>
        <v>-123424.10912964679</v>
      </c>
      <c r="S75" s="31">
        <f t="shared" si="5"/>
        <v>-9.9219478211300793E-3</v>
      </c>
      <c r="T75" s="56">
        <f t="shared" si="0"/>
        <v>-43.970113690647239</v>
      </c>
      <c r="V75" s="45"/>
      <c r="W75" s="46"/>
      <c r="X75" s="47"/>
      <c r="Z75" s="45"/>
      <c r="AA75" s="47"/>
      <c r="AB75" s="46"/>
      <c r="AC75" s="129">
        <v>204</v>
      </c>
      <c r="AD75" s="129" t="s">
        <v>61</v>
      </c>
      <c r="AE75" s="154">
        <v>2893</v>
      </c>
      <c r="AF75" s="154">
        <v>11162598.329021998</v>
      </c>
      <c r="AG75" s="154">
        <v>3078594.0804849598</v>
      </c>
      <c r="AH75" s="189">
        <v>-551676</v>
      </c>
      <c r="AJ75" s="155">
        <f t="shared" si="6"/>
        <v>10610922.329021998</v>
      </c>
      <c r="AK75" s="156"/>
      <c r="AL75" s="157">
        <v>1864827.3493974153</v>
      </c>
      <c r="AM75" s="156"/>
      <c r="AN75" s="157">
        <v>-36245.726705507499</v>
      </c>
      <c r="AO75" s="158"/>
      <c r="AP75" s="158">
        <f t="shared" si="7"/>
        <v>12439503.951713905</v>
      </c>
      <c r="AQ75" s="159">
        <f t="shared" si="8"/>
        <v>4299.8631011800571</v>
      </c>
    </row>
    <row r="76" spans="1:43" x14ac:dyDescent="0.25">
      <c r="A76" s="6">
        <v>205</v>
      </c>
      <c r="B76" s="6" t="s">
        <v>62</v>
      </c>
      <c r="C76" s="7">
        <v>36567</v>
      </c>
      <c r="D76" s="7">
        <v>76431191.758762464</v>
      </c>
      <c r="E76" s="48">
        <v>17570811.487197526</v>
      </c>
      <c r="F76" s="188">
        <v>27972735</v>
      </c>
      <c r="H76" s="34">
        <f t="shared" si="1"/>
        <v>104403926.75876246</v>
      </c>
      <c r="I76" s="82"/>
      <c r="J76" s="56">
        <v>17966764.280001398</v>
      </c>
      <c r="K76" s="82"/>
      <c r="L76" s="56">
        <v>-166374.76337300858</v>
      </c>
      <c r="M76" s="84"/>
      <c r="N76" s="84">
        <f t="shared" si="2"/>
        <v>122204316.27539086</v>
      </c>
      <c r="O76" s="101">
        <f t="shared" si="3"/>
        <v>3341.9289598652026</v>
      </c>
      <c r="P76" s="82"/>
      <c r="R76" s="62">
        <f t="shared" si="4"/>
        <v>4811931.8470113575</v>
      </c>
      <c r="S76" s="31">
        <f t="shared" si="5"/>
        <v>4.0990153411076619E-2</v>
      </c>
      <c r="T76" s="56">
        <f t="shared" si="0"/>
        <v>131.59219643425376</v>
      </c>
      <c r="V76" s="45"/>
      <c r="W76" s="46"/>
      <c r="X76" s="47"/>
      <c r="Z76" s="45"/>
      <c r="AA76" s="47"/>
      <c r="AB76" s="46"/>
      <c r="AC76" s="129">
        <v>205</v>
      </c>
      <c r="AD76" s="129" t="s">
        <v>62</v>
      </c>
      <c r="AE76" s="154">
        <v>36709</v>
      </c>
      <c r="AF76" s="154">
        <v>73172350.324886918</v>
      </c>
      <c r="AG76" s="154">
        <v>16918154.851922054</v>
      </c>
      <c r="AH76" s="189">
        <v>27972735</v>
      </c>
      <c r="AJ76" s="155">
        <f t="shared" si="6"/>
        <v>101145085.32488692</v>
      </c>
      <c r="AK76" s="156"/>
      <c r="AL76" s="157">
        <v>16785060.554442726</v>
      </c>
      <c r="AM76" s="156"/>
      <c r="AN76" s="157">
        <v>-537761.4509501491</v>
      </c>
      <c r="AO76" s="158"/>
      <c r="AP76" s="158">
        <f t="shared" si="7"/>
        <v>117392384.42837951</v>
      </c>
      <c r="AQ76" s="159">
        <f t="shared" si="8"/>
        <v>3197.9183423242121</v>
      </c>
    </row>
    <row r="77" spans="1:43" x14ac:dyDescent="0.25">
      <c r="A77" s="6">
        <v>208</v>
      </c>
      <c r="B77" s="6" t="s">
        <v>63</v>
      </c>
      <c r="C77" s="7">
        <v>12400</v>
      </c>
      <c r="D77" s="7">
        <v>32370026.831885315</v>
      </c>
      <c r="E77" s="48">
        <v>10801283.803326372</v>
      </c>
      <c r="F77" s="188">
        <v>-498886</v>
      </c>
      <c r="H77" s="34">
        <f t="shared" si="1"/>
        <v>31871140.831885315</v>
      </c>
      <c r="I77" s="82"/>
      <c r="J77" s="56">
        <v>7210018.6807846837</v>
      </c>
      <c r="K77" s="82"/>
      <c r="L77" s="56">
        <v>-49327.612641345164</v>
      </c>
      <c r="M77" s="84"/>
      <c r="N77" s="84">
        <f t="shared" si="2"/>
        <v>39031831.900028653</v>
      </c>
      <c r="O77" s="101">
        <f t="shared" si="3"/>
        <v>3147.7283790345687</v>
      </c>
      <c r="P77" s="82"/>
      <c r="R77" s="62">
        <f t="shared" si="4"/>
        <v>2833935.926769115</v>
      </c>
      <c r="S77" s="31">
        <f t="shared" si="5"/>
        <v>7.8290073236925911E-2</v>
      </c>
      <c r="T77" s="56">
        <f t="shared" si="0"/>
        <v>228.5432199007351</v>
      </c>
      <c r="V77" s="45"/>
      <c r="W77" s="46"/>
      <c r="X77" s="47"/>
      <c r="Z77" s="45"/>
      <c r="AA77" s="47"/>
      <c r="AB77" s="46"/>
      <c r="AC77" s="129">
        <v>208</v>
      </c>
      <c r="AD77" s="129" t="s">
        <v>63</v>
      </c>
      <c r="AE77" s="154">
        <v>12373</v>
      </c>
      <c r="AF77" s="154">
        <v>30114546.454419158</v>
      </c>
      <c r="AG77" s="154">
        <v>10547717.41934891</v>
      </c>
      <c r="AH77" s="189">
        <v>-498886</v>
      </c>
      <c r="AJ77" s="155">
        <f t="shared" si="6"/>
        <v>29615660.454419158</v>
      </c>
      <c r="AK77" s="156"/>
      <c r="AL77" s="157">
        <v>6742388.0522199608</v>
      </c>
      <c r="AM77" s="156"/>
      <c r="AN77" s="157">
        <v>-160152.53337958828</v>
      </c>
      <c r="AO77" s="158"/>
      <c r="AP77" s="158">
        <f t="shared" si="7"/>
        <v>36197895.973259538</v>
      </c>
      <c r="AQ77" s="159">
        <f t="shared" si="8"/>
        <v>2925.5553199110595</v>
      </c>
    </row>
    <row r="78" spans="1:43" x14ac:dyDescent="0.25">
      <c r="A78" s="6">
        <v>211</v>
      </c>
      <c r="B78" s="6" t="s">
        <v>64</v>
      </c>
      <c r="C78" s="7">
        <v>32214</v>
      </c>
      <c r="D78" s="7">
        <v>39486385.732686296</v>
      </c>
      <c r="E78" s="48">
        <v>3997316.0134714791</v>
      </c>
      <c r="F78" s="188">
        <v>-4088569</v>
      </c>
      <c r="H78" s="34">
        <f t="shared" si="1"/>
        <v>35397816.732686296</v>
      </c>
      <c r="I78" s="82"/>
      <c r="J78" s="56">
        <v>13210633.776577756</v>
      </c>
      <c r="K78" s="82"/>
      <c r="L78" s="56">
        <v>-159046.68260285468</v>
      </c>
      <c r="M78" s="84"/>
      <c r="N78" s="84">
        <f t="shared" si="2"/>
        <v>48449403.826661199</v>
      </c>
      <c r="O78" s="101">
        <f t="shared" si="3"/>
        <v>1503.9859634525733</v>
      </c>
      <c r="P78" s="82"/>
      <c r="R78" s="62">
        <f t="shared" ref="R78:R141" si="9">N78-AP78</f>
        <v>3340633.8179241791</v>
      </c>
      <c r="S78" s="31">
        <f t="shared" si="5"/>
        <v>7.4057302322300941E-2</v>
      </c>
      <c r="T78" s="56">
        <f t="shared" ref="T78:T141" si="10">R78/C78</f>
        <v>103.70130433737441</v>
      </c>
      <c r="V78" s="45"/>
      <c r="W78" s="46"/>
      <c r="X78" s="47"/>
      <c r="Z78" s="45"/>
      <c r="AA78" s="47"/>
      <c r="AB78" s="46"/>
      <c r="AC78" s="129">
        <v>211</v>
      </c>
      <c r="AD78" s="129" t="s">
        <v>64</v>
      </c>
      <c r="AE78" s="154">
        <v>31868</v>
      </c>
      <c r="AF78" s="154">
        <v>37377172.616871327</v>
      </c>
      <c r="AG78" s="154">
        <v>2844601.7899306607</v>
      </c>
      <c r="AH78" s="189">
        <v>-4088569</v>
      </c>
      <c r="AJ78" s="155">
        <f t="shared" si="6"/>
        <v>33288603.616871327</v>
      </c>
      <c r="AK78" s="156"/>
      <c r="AL78" s="157">
        <v>12333244.608036797</v>
      </c>
      <c r="AM78" s="156"/>
      <c r="AN78" s="157">
        <v>-513078.216171109</v>
      </c>
      <c r="AO78" s="158"/>
      <c r="AP78" s="158">
        <f t="shared" si="7"/>
        <v>45108770.00873702</v>
      </c>
      <c r="AQ78" s="159">
        <f t="shared" si="8"/>
        <v>1415.4879505691295</v>
      </c>
    </row>
    <row r="79" spans="1:43" x14ac:dyDescent="0.25">
      <c r="A79" s="6">
        <v>213</v>
      </c>
      <c r="B79" s="6" t="s">
        <v>65</v>
      </c>
      <c r="C79" s="7">
        <v>5312</v>
      </c>
      <c r="D79" s="7">
        <v>16566163.036783323</v>
      </c>
      <c r="E79" s="48">
        <v>3531587.2222521114</v>
      </c>
      <c r="F79" s="188">
        <v>-474492</v>
      </c>
      <c r="H79" s="34">
        <f t="shared" ref="H79:H142" si="11">D79+F79</f>
        <v>16091671.036783323</v>
      </c>
      <c r="I79" s="82"/>
      <c r="J79" s="56">
        <v>3528066.169549136</v>
      </c>
      <c r="K79" s="82"/>
      <c r="L79" s="56">
        <v>-21303.863599860739</v>
      </c>
      <c r="M79" s="84"/>
      <c r="N79" s="84">
        <f t="shared" ref="N79:N142" si="12">H79+J79+L79</f>
        <v>19598433.342732601</v>
      </c>
      <c r="O79" s="101">
        <f t="shared" ref="O79:O142" si="13">N79/C79</f>
        <v>3689.4641081951431</v>
      </c>
      <c r="P79" s="82"/>
      <c r="R79" s="62">
        <f t="shared" si="9"/>
        <v>234856.12910996005</v>
      </c>
      <c r="S79" s="31">
        <f t="shared" ref="S79:S142" si="14">R79/$AP79</f>
        <v>1.2128757332334974E-2</v>
      </c>
      <c r="T79" s="56">
        <f t="shared" si="10"/>
        <v>44.212373702929227</v>
      </c>
      <c r="V79" s="45"/>
      <c r="W79" s="46"/>
      <c r="X79" s="47"/>
      <c r="Z79" s="45"/>
      <c r="AA79" s="47"/>
      <c r="AB79" s="46"/>
      <c r="AC79" s="129">
        <v>213</v>
      </c>
      <c r="AD79" s="129" t="s">
        <v>65</v>
      </c>
      <c r="AE79" s="154">
        <v>5356</v>
      </c>
      <c r="AF79" s="154">
        <v>16561037.12590255</v>
      </c>
      <c r="AG79" s="154">
        <v>4070804.3737710402</v>
      </c>
      <c r="AH79" s="189">
        <v>-474492</v>
      </c>
      <c r="AJ79" s="155">
        <f t="shared" ref="AJ79:AJ142" si="15">AF79+AH79</f>
        <v>16086545.12590255</v>
      </c>
      <c r="AK79" s="156"/>
      <c r="AL79" s="157">
        <v>3347047.8590127802</v>
      </c>
      <c r="AM79" s="156"/>
      <c r="AN79" s="157">
        <v>-70015.771292690799</v>
      </c>
      <c r="AO79" s="158"/>
      <c r="AP79" s="158">
        <f t="shared" ref="AP79:AP142" si="16">AJ79+AL79+AN79</f>
        <v>19363577.213622641</v>
      </c>
      <c r="AQ79" s="159">
        <f t="shared" ref="AQ79:AQ142" si="17">AP79/AE79</f>
        <v>3615.3056784209562</v>
      </c>
    </row>
    <row r="80" spans="1:43" x14ac:dyDescent="0.25">
      <c r="A80" s="6">
        <v>214</v>
      </c>
      <c r="B80" s="6" t="s">
        <v>66</v>
      </c>
      <c r="C80" s="7">
        <v>12758</v>
      </c>
      <c r="D80" s="7">
        <v>29992046.347699136</v>
      </c>
      <c r="E80" s="48">
        <v>9991515.8234080039</v>
      </c>
      <c r="F80" s="188">
        <v>-403228</v>
      </c>
      <c r="H80" s="34">
        <f t="shared" si="11"/>
        <v>29588818.347699136</v>
      </c>
      <c r="I80" s="82"/>
      <c r="J80" s="56">
        <v>8190793.6176368855</v>
      </c>
      <c r="K80" s="82"/>
      <c r="L80" s="56">
        <v>-54680.512725876404</v>
      </c>
      <c r="M80" s="84"/>
      <c r="N80" s="84">
        <f t="shared" si="12"/>
        <v>37724931.45261015</v>
      </c>
      <c r="O80" s="101">
        <f t="shared" si="13"/>
        <v>2956.9628039355816</v>
      </c>
      <c r="P80" s="82"/>
      <c r="R80" s="62">
        <f t="shared" si="9"/>
        <v>1673255.1543747038</v>
      </c>
      <c r="S80" s="31">
        <f t="shared" si="14"/>
        <v>4.6412686626075179E-2</v>
      </c>
      <c r="T80" s="56">
        <f t="shared" si="10"/>
        <v>131.15340604912242</v>
      </c>
      <c r="V80" s="45"/>
      <c r="W80" s="46"/>
      <c r="X80" s="47"/>
      <c r="Z80" s="45"/>
      <c r="AA80" s="47"/>
      <c r="AB80" s="46"/>
      <c r="AC80" s="129">
        <v>214</v>
      </c>
      <c r="AD80" s="129" t="s">
        <v>66</v>
      </c>
      <c r="AE80" s="154">
        <v>12906</v>
      </c>
      <c r="AF80" s="154">
        <v>28917859.798736684</v>
      </c>
      <c r="AG80" s="154">
        <v>9985055.8052542526</v>
      </c>
      <c r="AH80" s="189">
        <v>-403228</v>
      </c>
      <c r="AJ80" s="155">
        <f t="shared" si="15"/>
        <v>28514631.798736684</v>
      </c>
      <c r="AK80" s="156"/>
      <c r="AL80" s="157">
        <v>7714662.821324721</v>
      </c>
      <c r="AM80" s="156"/>
      <c r="AN80" s="157">
        <v>-177618.321825961</v>
      </c>
      <c r="AO80" s="158"/>
      <c r="AP80" s="158">
        <f t="shared" si="16"/>
        <v>36051676.298235446</v>
      </c>
      <c r="AQ80" s="159">
        <f t="shared" si="17"/>
        <v>2793.4043311820428</v>
      </c>
    </row>
    <row r="81" spans="1:43" x14ac:dyDescent="0.25">
      <c r="A81" s="6">
        <v>216</v>
      </c>
      <c r="B81" s="6" t="s">
        <v>67</v>
      </c>
      <c r="C81" s="7">
        <v>1323</v>
      </c>
      <c r="D81" s="7">
        <v>5766157.1585866967</v>
      </c>
      <c r="E81" s="48">
        <v>1215859.1628764321</v>
      </c>
      <c r="F81" s="188">
        <v>-342974</v>
      </c>
      <c r="H81" s="34">
        <f t="shared" si="11"/>
        <v>5423183.1585866967</v>
      </c>
      <c r="I81" s="82"/>
      <c r="J81" s="56">
        <v>955870.24097040982</v>
      </c>
      <c r="K81" s="82"/>
      <c r="L81" s="56">
        <v>-4622.6366363511479</v>
      </c>
      <c r="M81" s="84"/>
      <c r="N81" s="84">
        <f t="shared" si="12"/>
        <v>6374430.762920755</v>
      </c>
      <c r="O81" s="101">
        <f t="shared" si="13"/>
        <v>4818.1638419658011</v>
      </c>
      <c r="P81" s="82"/>
      <c r="R81" s="62">
        <f t="shared" si="9"/>
        <v>433726.57704329211</v>
      </c>
      <c r="S81" s="31">
        <f t="shared" si="14"/>
        <v>7.3009287026000805E-2</v>
      </c>
      <c r="T81" s="56">
        <f t="shared" si="10"/>
        <v>327.83565914081038</v>
      </c>
      <c r="V81" s="45"/>
      <c r="W81" s="46"/>
      <c r="X81" s="47"/>
      <c r="Z81" s="45"/>
      <c r="AA81" s="47"/>
      <c r="AB81" s="46"/>
      <c r="AC81" s="129">
        <v>216</v>
      </c>
      <c r="AD81" s="129" t="s">
        <v>67</v>
      </c>
      <c r="AE81" s="154">
        <v>1339</v>
      </c>
      <c r="AF81" s="154">
        <v>5392886.9102674276</v>
      </c>
      <c r="AG81" s="154">
        <v>1325006.6032042045</v>
      </c>
      <c r="AH81" s="189">
        <v>-342974</v>
      </c>
      <c r="AJ81" s="155">
        <f t="shared" si="15"/>
        <v>5049912.9102674276</v>
      </c>
      <c r="AK81" s="156"/>
      <c r="AL81" s="157">
        <v>906026.07890637242</v>
      </c>
      <c r="AM81" s="156"/>
      <c r="AN81" s="157">
        <v>-15234.803296337159</v>
      </c>
      <c r="AO81" s="158"/>
      <c r="AP81" s="158">
        <f t="shared" si="16"/>
        <v>5940704.1858774628</v>
      </c>
      <c r="AQ81" s="159">
        <f t="shared" si="17"/>
        <v>4436.6722822087104</v>
      </c>
    </row>
    <row r="82" spans="1:43" x14ac:dyDescent="0.25">
      <c r="A82" s="6">
        <v>217</v>
      </c>
      <c r="B82" s="6" t="s">
        <v>68</v>
      </c>
      <c r="C82" s="7">
        <v>5426</v>
      </c>
      <c r="D82" s="7">
        <v>13661287.409183685</v>
      </c>
      <c r="E82" s="48">
        <v>4506068.5105016259</v>
      </c>
      <c r="F82" s="188">
        <v>-232631</v>
      </c>
      <c r="H82" s="34">
        <f t="shared" si="11"/>
        <v>13428656.409183685</v>
      </c>
      <c r="I82" s="82"/>
      <c r="J82" s="56">
        <v>3210543.1518623843</v>
      </c>
      <c r="K82" s="82"/>
      <c r="L82" s="56">
        <v>-21556.247575591606</v>
      </c>
      <c r="M82" s="84"/>
      <c r="N82" s="84">
        <f t="shared" si="12"/>
        <v>16617643.313470477</v>
      </c>
      <c r="O82" s="101">
        <f t="shared" si="13"/>
        <v>3062.595524045425</v>
      </c>
      <c r="P82" s="82"/>
      <c r="R82" s="62">
        <f t="shared" si="9"/>
        <v>885058.80510741845</v>
      </c>
      <c r="S82" s="31">
        <f t="shared" si="14"/>
        <v>5.6256415126004426E-2</v>
      </c>
      <c r="T82" s="56">
        <f t="shared" si="10"/>
        <v>163.11441303122345</v>
      </c>
      <c r="V82" s="45"/>
      <c r="W82" s="46"/>
      <c r="X82" s="47"/>
      <c r="Z82" s="45"/>
      <c r="AA82" s="47"/>
      <c r="AB82" s="46"/>
      <c r="AC82" s="129">
        <v>217</v>
      </c>
      <c r="AD82" s="129" t="s">
        <v>68</v>
      </c>
      <c r="AE82" s="154">
        <v>5464</v>
      </c>
      <c r="AF82" s="154">
        <v>13022435.945504526</v>
      </c>
      <c r="AG82" s="154">
        <v>4462066.165755501</v>
      </c>
      <c r="AH82" s="189">
        <v>-232631</v>
      </c>
      <c r="AJ82" s="155">
        <f t="shared" si="15"/>
        <v>12789804.945504526</v>
      </c>
      <c r="AK82" s="156"/>
      <c r="AL82" s="157">
        <v>3012594.2684013345</v>
      </c>
      <c r="AM82" s="156"/>
      <c r="AN82" s="157">
        <v>-69814.705542801166</v>
      </c>
      <c r="AO82" s="158"/>
      <c r="AP82" s="158">
        <f t="shared" si="16"/>
        <v>15732584.508363059</v>
      </c>
      <c r="AQ82" s="159">
        <f t="shared" si="17"/>
        <v>2879.3163448687883</v>
      </c>
    </row>
    <row r="83" spans="1:43" x14ac:dyDescent="0.25">
      <c r="A83" s="6">
        <v>218</v>
      </c>
      <c r="B83" s="6" t="s">
        <v>69</v>
      </c>
      <c r="C83" s="7">
        <v>1207</v>
      </c>
      <c r="D83" s="7">
        <v>4729944.6132224007</v>
      </c>
      <c r="E83" s="48">
        <v>1143473.2748215201</v>
      </c>
      <c r="F83" s="188">
        <v>-318134</v>
      </c>
      <c r="H83" s="34">
        <f t="shared" si="11"/>
        <v>4411810.6132224007</v>
      </c>
      <c r="I83" s="82"/>
      <c r="J83" s="56">
        <v>1036038.2309126769</v>
      </c>
      <c r="K83" s="82"/>
      <c r="L83" s="56">
        <v>-4595.3120715257064</v>
      </c>
      <c r="M83" s="84"/>
      <c r="N83" s="84">
        <f t="shared" si="12"/>
        <v>5443253.5320635522</v>
      </c>
      <c r="O83" s="101">
        <f t="shared" si="13"/>
        <v>4509.7378061835561</v>
      </c>
      <c r="P83" s="82"/>
      <c r="R83" s="62">
        <f t="shared" si="9"/>
        <v>31248.221452709287</v>
      </c>
      <c r="S83" s="31">
        <f t="shared" si="14"/>
        <v>5.7738711733049571E-3</v>
      </c>
      <c r="T83" s="56">
        <f t="shared" si="10"/>
        <v>25.889164418151854</v>
      </c>
      <c r="V83" s="45"/>
      <c r="W83" s="46"/>
      <c r="X83" s="47"/>
      <c r="Z83" s="45"/>
      <c r="AA83" s="47"/>
      <c r="AB83" s="46"/>
      <c r="AC83" s="129">
        <v>218</v>
      </c>
      <c r="AD83" s="129" t="s">
        <v>69</v>
      </c>
      <c r="AE83" s="154">
        <v>1245</v>
      </c>
      <c r="AF83" s="154">
        <v>4767596.0755875614</v>
      </c>
      <c r="AG83" s="154">
        <v>1208096.1373487776</v>
      </c>
      <c r="AH83" s="189">
        <v>-318134</v>
      </c>
      <c r="AJ83" s="155">
        <f t="shared" si="15"/>
        <v>4449462.0755875614</v>
      </c>
      <c r="AK83" s="156"/>
      <c r="AL83" s="157">
        <v>977470.15278628864</v>
      </c>
      <c r="AM83" s="156"/>
      <c r="AN83" s="157">
        <v>-14926.917763006473</v>
      </c>
      <c r="AO83" s="158"/>
      <c r="AP83" s="158">
        <f t="shared" si="16"/>
        <v>5412005.3106108429</v>
      </c>
      <c r="AQ83" s="159">
        <f t="shared" si="17"/>
        <v>4346.9922173581072</v>
      </c>
    </row>
    <row r="84" spans="1:43" x14ac:dyDescent="0.25">
      <c r="A84" s="6">
        <v>224</v>
      </c>
      <c r="B84" s="6" t="s">
        <v>70</v>
      </c>
      <c r="C84" s="7">
        <v>8696</v>
      </c>
      <c r="D84" s="7">
        <v>17509539.287209634</v>
      </c>
      <c r="E84" s="48">
        <v>4881541.4204064487</v>
      </c>
      <c r="F84" s="188">
        <v>-556799</v>
      </c>
      <c r="H84" s="34">
        <f t="shared" si="11"/>
        <v>16952740.287209634</v>
      </c>
      <c r="I84" s="82"/>
      <c r="J84" s="56">
        <v>4392934.179867777</v>
      </c>
      <c r="K84" s="82"/>
      <c r="L84" s="56">
        <v>-37314.778112066517</v>
      </c>
      <c r="M84" s="84"/>
      <c r="N84" s="84">
        <f t="shared" si="12"/>
        <v>21308359.688965347</v>
      </c>
      <c r="O84" s="101">
        <f t="shared" si="13"/>
        <v>2450.3633496970269</v>
      </c>
      <c r="P84" s="82"/>
      <c r="R84" s="62">
        <f t="shared" si="9"/>
        <v>549576.7556595169</v>
      </c>
      <c r="S84" s="31">
        <f t="shared" si="14"/>
        <v>2.6474420847561558E-2</v>
      </c>
      <c r="T84" s="56">
        <f t="shared" si="10"/>
        <v>63.198798948886491</v>
      </c>
      <c r="V84" s="45"/>
      <c r="W84" s="46"/>
      <c r="X84" s="47"/>
      <c r="Z84" s="45"/>
      <c r="AA84" s="47"/>
      <c r="AB84" s="46"/>
      <c r="AC84" s="129">
        <v>224</v>
      </c>
      <c r="AD84" s="129" t="s">
        <v>70</v>
      </c>
      <c r="AE84" s="154">
        <v>8714</v>
      </c>
      <c r="AF84" s="154">
        <v>17332351.460837293</v>
      </c>
      <c r="AG84" s="154">
        <v>4850282.2660575649</v>
      </c>
      <c r="AH84" s="189">
        <v>-556799</v>
      </c>
      <c r="AJ84" s="155">
        <f t="shared" si="15"/>
        <v>16775552.460837293</v>
      </c>
      <c r="AK84" s="156"/>
      <c r="AL84" s="157">
        <v>4103802.0395888463</v>
      </c>
      <c r="AM84" s="156"/>
      <c r="AN84" s="157">
        <v>-120571.56712030922</v>
      </c>
      <c r="AO84" s="158"/>
      <c r="AP84" s="158">
        <f t="shared" si="16"/>
        <v>20758782.93330583</v>
      </c>
      <c r="AQ84" s="159">
        <f t="shared" si="17"/>
        <v>2382.2335245932786</v>
      </c>
    </row>
    <row r="85" spans="1:43" x14ac:dyDescent="0.25">
      <c r="A85" s="6">
        <v>226</v>
      </c>
      <c r="B85" s="6" t="s">
        <v>71</v>
      </c>
      <c r="C85" s="7">
        <v>3858</v>
      </c>
      <c r="D85" s="7">
        <v>14277523.419538679</v>
      </c>
      <c r="E85" s="48">
        <v>3759506.1176335607</v>
      </c>
      <c r="F85" s="188">
        <v>-19434</v>
      </c>
      <c r="H85" s="34">
        <f t="shared" si="11"/>
        <v>14258089.419538679</v>
      </c>
      <c r="I85" s="82"/>
      <c r="J85" s="56">
        <v>2586438.0418372336</v>
      </c>
      <c r="K85" s="82"/>
      <c r="L85" s="56">
        <v>-14752.110884085541</v>
      </c>
      <c r="M85" s="84"/>
      <c r="N85" s="84">
        <f t="shared" si="12"/>
        <v>16829775.350491825</v>
      </c>
      <c r="O85" s="101">
        <f t="shared" si="13"/>
        <v>4362.3056896038943</v>
      </c>
      <c r="P85" s="82"/>
      <c r="R85" s="62">
        <f t="shared" si="9"/>
        <v>1222903.9592880383</v>
      </c>
      <c r="S85" s="31">
        <f t="shared" si="14"/>
        <v>7.8356765339738815E-2</v>
      </c>
      <c r="T85" s="56">
        <f t="shared" si="10"/>
        <v>316.97873491136295</v>
      </c>
      <c r="V85" s="45"/>
      <c r="W85" s="46"/>
      <c r="X85" s="47"/>
      <c r="Z85" s="45"/>
      <c r="AA85" s="47"/>
      <c r="AB85" s="46"/>
      <c r="AC85" s="129">
        <v>226</v>
      </c>
      <c r="AD85" s="129" t="s">
        <v>71</v>
      </c>
      <c r="AE85" s="154">
        <v>3949</v>
      </c>
      <c r="AF85" s="154">
        <v>13234045.073314369</v>
      </c>
      <c r="AG85" s="154">
        <v>3983064.4348815968</v>
      </c>
      <c r="AH85" s="189">
        <v>-19434</v>
      </c>
      <c r="AJ85" s="155">
        <f t="shared" si="15"/>
        <v>13214611.073314369</v>
      </c>
      <c r="AK85" s="156"/>
      <c r="AL85" s="157">
        <v>2440452.1597096277</v>
      </c>
      <c r="AM85" s="156"/>
      <c r="AN85" s="157">
        <v>-48191.841820210262</v>
      </c>
      <c r="AO85" s="158"/>
      <c r="AP85" s="158">
        <f t="shared" si="16"/>
        <v>15606871.391203787</v>
      </c>
      <c r="AQ85" s="159">
        <f t="shared" si="17"/>
        <v>3952.1072147895129</v>
      </c>
    </row>
    <row r="86" spans="1:43" x14ac:dyDescent="0.25">
      <c r="A86" s="6">
        <v>230</v>
      </c>
      <c r="B86" s="6" t="s">
        <v>72</v>
      </c>
      <c r="C86" s="7">
        <v>2322</v>
      </c>
      <c r="D86" s="7">
        <v>7299091.0219189608</v>
      </c>
      <c r="E86" s="48">
        <v>2547514.8491761694</v>
      </c>
      <c r="F86" s="188">
        <v>-411728</v>
      </c>
      <c r="H86" s="34">
        <f t="shared" si="11"/>
        <v>6887363.0219189608</v>
      </c>
      <c r="I86" s="82"/>
      <c r="J86" s="56">
        <v>1822579.1916687307</v>
      </c>
      <c r="K86" s="82"/>
      <c r="L86" s="56">
        <v>-7812.4012879553275</v>
      </c>
      <c r="M86" s="84"/>
      <c r="N86" s="84">
        <f t="shared" si="12"/>
        <v>8702129.8122997358</v>
      </c>
      <c r="O86" s="101">
        <f t="shared" si="13"/>
        <v>3747.6872576656915</v>
      </c>
      <c r="P86" s="82"/>
      <c r="R86" s="62">
        <f t="shared" si="9"/>
        <v>111012.38538276777</v>
      </c>
      <c r="S86" s="31">
        <f t="shared" si="14"/>
        <v>1.2921763242922634E-2</v>
      </c>
      <c r="T86" s="56">
        <f t="shared" si="10"/>
        <v>47.808951499899983</v>
      </c>
      <c r="V86" s="45"/>
      <c r="W86" s="46"/>
      <c r="X86" s="47"/>
      <c r="Z86" s="45"/>
      <c r="AA86" s="47"/>
      <c r="AB86" s="46"/>
      <c r="AC86" s="129">
        <v>230</v>
      </c>
      <c r="AD86" s="129" t="s">
        <v>72</v>
      </c>
      <c r="AE86" s="154">
        <v>2342</v>
      </c>
      <c r="AF86" s="154">
        <v>7309345.867052149</v>
      </c>
      <c r="AG86" s="154">
        <v>2663046.6580924219</v>
      </c>
      <c r="AH86" s="189">
        <v>-411728</v>
      </c>
      <c r="AJ86" s="155">
        <f t="shared" si="15"/>
        <v>6897617.867052149</v>
      </c>
      <c r="AK86" s="156"/>
      <c r="AL86" s="157">
        <v>1719000.4170735052</v>
      </c>
      <c r="AM86" s="156"/>
      <c r="AN86" s="157">
        <v>-25500.857208686612</v>
      </c>
      <c r="AO86" s="158"/>
      <c r="AP86" s="158">
        <f t="shared" si="16"/>
        <v>8591117.4269169681</v>
      </c>
      <c r="AQ86" s="159">
        <f t="shared" si="17"/>
        <v>3668.2824196912757</v>
      </c>
    </row>
    <row r="87" spans="1:43" x14ac:dyDescent="0.25">
      <c r="A87" s="6">
        <v>231</v>
      </c>
      <c r="B87" s="6" t="s">
        <v>73</v>
      </c>
      <c r="C87" s="7">
        <v>1278</v>
      </c>
      <c r="D87" s="7">
        <v>2227374.7116354406</v>
      </c>
      <c r="E87" s="48">
        <v>-146438.51959633475</v>
      </c>
      <c r="F87" s="188">
        <v>-180664</v>
      </c>
      <c r="H87" s="34">
        <f t="shared" si="11"/>
        <v>2046710.7116354406</v>
      </c>
      <c r="I87" s="82"/>
      <c r="J87" s="56">
        <v>680931.59761994518</v>
      </c>
      <c r="K87" s="82"/>
      <c r="L87" s="56">
        <v>-7641.6908763574802</v>
      </c>
      <c r="M87" s="84"/>
      <c r="N87" s="84">
        <f t="shared" si="12"/>
        <v>2720000.6183790285</v>
      </c>
      <c r="O87" s="101">
        <f t="shared" si="13"/>
        <v>2128.3259924718532</v>
      </c>
      <c r="P87" s="82"/>
      <c r="R87" s="62">
        <f t="shared" si="9"/>
        <v>278868.05230405182</v>
      </c>
      <c r="S87" s="31">
        <f t="shared" si="14"/>
        <v>0.1142371603163016</v>
      </c>
      <c r="T87" s="56">
        <f t="shared" si="10"/>
        <v>218.20661369644117</v>
      </c>
      <c r="V87" s="45"/>
      <c r="W87" s="46"/>
      <c r="X87" s="47"/>
      <c r="Z87" s="45"/>
      <c r="AA87" s="47"/>
      <c r="AB87" s="46"/>
      <c r="AC87" s="129">
        <v>231</v>
      </c>
      <c r="AD87" s="129" t="s">
        <v>73</v>
      </c>
      <c r="AE87" s="154">
        <v>1246</v>
      </c>
      <c r="AF87" s="154">
        <v>2006567.5124744659</v>
      </c>
      <c r="AG87" s="154">
        <v>-49692.329265160639</v>
      </c>
      <c r="AH87" s="189">
        <v>-180664</v>
      </c>
      <c r="AJ87" s="155">
        <f t="shared" si="15"/>
        <v>1825903.5124744659</v>
      </c>
      <c r="AK87" s="156"/>
      <c r="AL87" s="157">
        <v>640279.81243067351</v>
      </c>
      <c r="AM87" s="156"/>
      <c r="AN87" s="157">
        <v>-25050.758830162482</v>
      </c>
      <c r="AO87" s="158"/>
      <c r="AP87" s="158">
        <f t="shared" si="16"/>
        <v>2441132.5660749767</v>
      </c>
      <c r="AQ87" s="159">
        <f t="shared" si="17"/>
        <v>1959.1754141853746</v>
      </c>
    </row>
    <row r="88" spans="1:43" x14ac:dyDescent="0.25">
      <c r="A88" s="6">
        <v>232</v>
      </c>
      <c r="B88" s="6" t="s">
        <v>74</v>
      </c>
      <c r="C88" s="7">
        <v>13007</v>
      </c>
      <c r="D88" s="7">
        <v>36400505.983312368</v>
      </c>
      <c r="E88" s="48">
        <v>10697625.942525271</v>
      </c>
      <c r="F88" s="188">
        <v>-550743</v>
      </c>
      <c r="H88" s="34">
        <f t="shared" si="11"/>
        <v>35849762.983312368</v>
      </c>
      <c r="I88" s="82"/>
      <c r="J88" s="56">
        <v>8767547.4669695795</v>
      </c>
      <c r="K88" s="82"/>
      <c r="L88" s="56">
        <v>-52168.836921019334</v>
      </c>
      <c r="M88" s="84"/>
      <c r="N88" s="84">
        <f t="shared" si="12"/>
        <v>44565141.613360927</v>
      </c>
      <c r="O88" s="101">
        <f t="shared" si="13"/>
        <v>3426.2429163804818</v>
      </c>
      <c r="P88" s="82"/>
      <c r="R88" s="62">
        <f t="shared" si="9"/>
        <v>1750854.3944754079</v>
      </c>
      <c r="S88" s="31">
        <f t="shared" si="14"/>
        <v>4.0894161930672066E-2</v>
      </c>
      <c r="T88" s="56">
        <f t="shared" si="10"/>
        <v>134.60862569965465</v>
      </c>
      <c r="V88" s="45"/>
      <c r="W88" s="46"/>
      <c r="X88" s="47"/>
      <c r="Z88" s="45"/>
      <c r="AA88" s="47"/>
      <c r="AB88" s="46"/>
      <c r="AC88" s="129">
        <v>232</v>
      </c>
      <c r="AD88" s="129" t="s">
        <v>74</v>
      </c>
      <c r="AE88" s="154">
        <v>13184</v>
      </c>
      <c r="AF88" s="154">
        <v>35286785.284881875</v>
      </c>
      <c r="AG88" s="154">
        <v>10901461.997673698</v>
      </c>
      <c r="AH88" s="189">
        <v>-550743</v>
      </c>
      <c r="AJ88" s="155">
        <f t="shared" si="15"/>
        <v>34736042.284881875</v>
      </c>
      <c r="AK88" s="156"/>
      <c r="AL88" s="157">
        <v>8247931.6642248556</v>
      </c>
      <c r="AM88" s="156"/>
      <c r="AN88" s="157">
        <v>-169686.73022120848</v>
      </c>
      <c r="AO88" s="158"/>
      <c r="AP88" s="158">
        <f t="shared" si="16"/>
        <v>42814287.218885519</v>
      </c>
      <c r="AQ88" s="159">
        <f t="shared" si="17"/>
        <v>3247.4429019178942</v>
      </c>
    </row>
    <row r="89" spans="1:43" x14ac:dyDescent="0.25">
      <c r="A89" s="6">
        <v>233</v>
      </c>
      <c r="B89" s="6" t="s">
        <v>75</v>
      </c>
      <c r="C89" s="7">
        <v>15514</v>
      </c>
      <c r="D89" s="7">
        <v>46160056.428863093</v>
      </c>
      <c r="E89" s="48">
        <v>12881351.487992726</v>
      </c>
      <c r="F89" s="188">
        <v>-836111</v>
      </c>
      <c r="H89" s="34">
        <f t="shared" si="11"/>
        <v>45323945.428863093</v>
      </c>
      <c r="I89" s="82"/>
      <c r="J89" s="56">
        <v>10354364.46927605</v>
      </c>
      <c r="K89" s="82"/>
      <c r="L89" s="56">
        <v>-62402.833319580452</v>
      </c>
      <c r="M89" s="84"/>
      <c r="N89" s="84">
        <f t="shared" si="12"/>
        <v>55615907.064819559</v>
      </c>
      <c r="O89" s="101">
        <f t="shared" si="13"/>
        <v>3584.8850757264122</v>
      </c>
      <c r="P89" s="82"/>
      <c r="R89" s="62">
        <f t="shared" si="9"/>
        <v>2499333.4113564938</v>
      </c>
      <c r="S89" s="31">
        <f t="shared" si="14"/>
        <v>4.7053739340612452E-2</v>
      </c>
      <c r="T89" s="56">
        <f t="shared" si="10"/>
        <v>161.10180555346744</v>
      </c>
      <c r="V89" s="45"/>
      <c r="W89" s="46"/>
      <c r="X89" s="47"/>
      <c r="Z89" s="45"/>
      <c r="AA89" s="47"/>
      <c r="AB89" s="46"/>
      <c r="AC89" s="129">
        <v>233</v>
      </c>
      <c r="AD89" s="129" t="s">
        <v>75</v>
      </c>
      <c r="AE89" s="154">
        <v>15726</v>
      </c>
      <c r="AF89" s="154">
        <v>44402331.413921699</v>
      </c>
      <c r="AG89" s="154">
        <v>13059420.524105759</v>
      </c>
      <c r="AH89" s="189">
        <v>-836111</v>
      </c>
      <c r="AJ89" s="155">
        <f t="shared" si="15"/>
        <v>43566220.413921699</v>
      </c>
      <c r="AK89" s="156"/>
      <c r="AL89" s="157">
        <v>9752661.2149881218</v>
      </c>
      <c r="AM89" s="156"/>
      <c r="AN89" s="157">
        <v>-202307.97544675026</v>
      </c>
      <c r="AO89" s="158"/>
      <c r="AP89" s="158">
        <f t="shared" si="16"/>
        <v>53116573.653463066</v>
      </c>
      <c r="AQ89" s="159">
        <f t="shared" si="17"/>
        <v>3377.6277281866378</v>
      </c>
    </row>
    <row r="90" spans="1:43" x14ac:dyDescent="0.25">
      <c r="A90" s="6">
        <v>235</v>
      </c>
      <c r="B90" s="6" t="s">
        <v>76</v>
      </c>
      <c r="C90" s="7">
        <v>10178</v>
      </c>
      <c r="D90" s="7">
        <v>-899914.95999222435</v>
      </c>
      <c r="E90" s="48">
        <v>-13963841.300153183</v>
      </c>
      <c r="F90" s="188">
        <v>2370232</v>
      </c>
      <c r="H90" s="34">
        <f t="shared" si="11"/>
        <v>1470317.0400077756</v>
      </c>
      <c r="I90" s="82"/>
      <c r="J90" s="56">
        <v>1979176.635932249</v>
      </c>
      <c r="K90" s="82"/>
      <c r="L90" s="56">
        <v>-83433.59612727091</v>
      </c>
      <c r="M90" s="84"/>
      <c r="N90" s="84">
        <f t="shared" si="12"/>
        <v>3366060.0798127539</v>
      </c>
      <c r="O90" s="101">
        <f t="shared" si="13"/>
        <v>330.71920611247339</v>
      </c>
      <c r="P90" s="82"/>
      <c r="R90" s="62">
        <f t="shared" si="9"/>
        <v>1718369.8630063136</v>
      </c>
      <c r="S90" s="31">
        <f t="shared" si="14"/>
        <v>1.0428961982531308</v>
      </c>
      <c r="T90" s="56">
        <f t="shared" si="10"/>
        <v>168.83178060584729</v>
      </c>
      <c r="V90" s="45"/>
      <c r="W90" s="46"/>
      <c r="X90" s="47"/>
      <c r="Z90" s="45"/>
      <c r="AA90" s="47"/>
      <c r="AB90" s="46"/>
      <c r="AC90" s="129">
        <v>235</v>
      </c>
      <c r="AD90" s="129" t="s">
        <v>76</v>
      </c>
      <c r="AE90" s="154">
        <v>9797</v>
      </c>
      <c r="AF90" s="154">
        <v>-2241720.5437503923</v>
      </c>
      <c r="AG90" s="154">
        <v>-13869189.151319867</v>
      </c>
      <c r="AH90" s="189">
        <v>2370232</v>
      </c>
      <c r="AJ90" s="155">
        <f t="shared" si="15"/>
        <v>128511.45624960773</v>
      </c>
      <c r="AK90" s="156"/>
      <c r="AL90" s="157">
        <v>1787858.9229637596</v>
      </c>
      <c r="AM90" s="156"/>
      <c r="AN90" s="157">
        <v>-268680.16240692697</v>
      </c>
      <c r="AO90" s="158"/>
      <c r="AP90" s="158">
        <f t="shared" si="16"/>
        <v>1647690.2168064404</v>
      </c>
      <c r="AQ90" s="159">
        <f t="shared" si="17"/>
        <v>168.18313941068087</v>
      </c>
    </row>
    <row r="91" spans="1:43" x14ac:dyDescent="0.25">
      <c r="A91" s="6">
        <v>236</v>
      </c>
      <c r="B91" s="6" t="s">
        <v>77</v>
      </c>
      <c r="C91" s="7">
        <v>4228</v>
      </c>
      <c r="D91" s="7">
        <v>10540898.845191136</v>
      </c>
      <c r="E91" s="48">
        <v>3791099.827953239</v>
      </c>
      <c r="F91" s="188">
        <v>777203</v>
      </c>
      <c r="H91" s="34">
        <f t="shared" si="11"/>
        <v>11318101.845191136</v>
      </c>
      <c r="I91" s="82"/>
      <c r="J91" s="56">
        <v>2664462.1575153675</v>
      </c>
      <c r="K91" s="82"/>
      <c r="L91" s="56">
        <v>-16910.946825257299</v>
      </c>
      <c r="M91" s="84"/>
      <c r="N91" s="84">
        <f t="shared" si="12"/>
        <v>13965653.055881247</v>
      </c>
      <c r="O91" s="101">
        <f t="shared" si="13"/>
        <v>3303.1345922141077</v>
      </c>
      <c r="P91" s="82"/>
      <c r="R91" s="62">
        <f t="shared" si="9"/>
        <v>702087.69621735811</v>
      </c>
      <c r="S91" s="31">
        <f t="shared" si="14"/>
        <v>5.293355724340093E-2</v>
      </c>
      <c r="T91" s="56">
        <f t="shared" si="10"/>
        <v>166.05669257742622</v>
      </c>
      <c r="V91" s="45"/>
      <c r="W91" s="46"/>
      <c r="X91" s="47"/>
      <c r="Z91" s="45"/>
      <c r="AA91" s="47"/>
      <c r="AB91" s="46"/>
      <c r="AC91" s="129">
        <v>236</v>
      </c>
      <c r="AD91" s="129" t="s">
        <v>77</v>
      </c>
      <c r="AE91" s="154">
        <v>4261</v>
      </c>
      <c r="AF91" s="154">
        <v>10055907.132119006</v>
      </c>
      <c r="AG91" s="154">
        <v>3557360.0359945488</v>
      </c>
      <c r="AH91" s="189">
        <v>777203</v>
      </c>
      <c r="AJ91" s="155">
        <f t="shared" si="15"/>
        <v>10833110.132119006</v>
      </c>
      <c r="AK91" s="156"/>
      <c r="AL91" s="157">
        <v>2485166.5605549095</v>
      </c>
      <c r="AM91" s="156"/>
      <c r="AN91" s="157">
        <v>-54711.333010025184</v>
      </c>
      <c r="AO91" s="158"/>
      <c r="AP91" s="158">
        <f t="shared" si="16"/>
        <v>13263565.359663889</v>
      </c>
      <c r="AQ91" s="159">
        <f t="shared" si="17"/>
        <v>3112.7822951569792</v>
      </c>
    </row>
    <row r="92" spans="1:43" x14ac:dyDescent="0.25">
      <c r="A92" s="6">
        <v>239</v>
      </c>
      <c r="B92" s="6" t="s">
        <v>78</v>
      </c>
      <c r="C92" s="7">
        <v>2155</v>
      </c>
      <c r="D92" s="7">
        <v>7528901.6914953971</v>
      </c>
      <c r="E92" s="48">
        <v>1485801.2014014388</v>
      </c>
      <c r="F92" s="188">
        <v>-466861</v>
      </c>
      <c r="H92" s="34">
        <f t="shared" si="11"/>
        <v>7062040.6914953971</v>
      </c>
      <c r="I92" s="82"/>
      <c r="J92" s="56">
        <v>1460434.6342857257</v>
      </c>
      <c r="K92" s="82"/>
      <c r="L92" s="56">
        <v>-8325.9611881532437</v>
      </c>
      <c r="M92" s="84"/>
      <c r="N92" s="84">
        <f t="shared" si="12"/>
        <v>8514149.3645929694</v>
      </c>
      <c r="O92" s="101">
        <f t="shared" si="13"/>
        <v>3950.8813756811924</v>
      </c>
      <c r="P92" s="82"/>
      <c r="R92" s="62">
        <f t="shared" si="9"/>
        <v>-166659.85907738656</v>
      </c>
      <c r="S92" s="31">
        <f t="shared" si="14"/>
        <v>-1.9198654731744084E-2</v>
      </c>
      <c r="T92" s="56">
        <f t="shared" si="10"/>
        <v>-77.33636152082903</v>
      </c>
      <c r="V92" s="45"/>
      <c r="W92" s="46"/>
      <c r="X92" s="47"/>
      <c r="Z92" s="45"/>
      <c r="AA92" s="47"/>
      <c r="AB92" s="46"/>
      <c r="AC92" s="129">
        <v>239</v>
      </c>
      <c r="AD92" s="129" t="s">
        <v>78</v>
      </c>
      <c r="AE92" s="154">
        <v>2202</v>
      </c>
      <c r="AF92" s="154">
        <v>7795724.8841705481</v>
      </c>
      <c r="AG92" s="154">
        <v>1843124.8776181068</v>
      </c>
      <c r="AH92" s="189">
        <v>-466861</v>
      </c>
      <c r="AJ92" s="155">
        <f t="shared" si="15"/>
        <v>7328863.8841705481</v>
      </c>
      <c r="AK92" s="156"/>
      <c r="AL92" s="157">
        <v>1379286.1842788206</v>
      </c>
      <c r="AM92" s="156"/>
      <c r="AN92" s="157">
        <v>-27340.844779012976</v>
      </c>
      <c r="AO92" s="158"/>
      <c r="AP92" s="158">
        <f t="shared" si="16"/>
        <v>8680809.223670356</v>
      </c>
      <c r="AQ92" s="159">
        <f t="shared" si="17"/>
        <v>3942.2385211945302</v>
      </c>
    </row>
    <row r="93" spans="1:43" x14ac:dyDescent="0.25">
      <c r="A93" s="6">
        <v>240</v>
      </c>
      <c r="B93" s="6" t="s">
        <v>79</v>
      </c>
      <c r="C93" s="7">
        <v>20437</v>
      </c>
      <c r="D93" s="7">
        <v>43757939.189329967</v>
      </c>
      <c r="E93" s="48">
        <v>5562226.1117200702</v>
      </c>
      <c r="F93" s="188">
        <v>757470</v>
      </c>
      <c r="H93" s="34">
        <f t="shared" si="11"/>
        <v>44515409.189329967</v>
      </c>
      <c r="I93" s="82"/>
      <c r="J93" s="56">
        <v>10157465.125011373</v>
      </c>
      <c r="K93" s="82"/>
      <c r="L93" s="56">
        <v>-102966.91984126641</v>
      </c>
      <c r="M93" s="84"/>
      <c r="N93" s="84">
        <f t="shared" si="12"/>
        <v>54569907.394500069</v>
      </c>
      <c r="O93" s="101">
        <f t="shared" si="13"/>
        <v>2670.1525367960107</v>
      </c>
      <c r="P93" s="82"/>
      <c r="R93" s="62">
        <f t="shared" si="9"/>
        <v>2137704.4054373428</v>
      </c>
      <c r="S93" s="31">
        <f t="shared" si="14"/>
        <v>4.0770829443944299E-2</v>
      </c>
      <c r="T93" s="56">
        <f t="shared" si="10"/>
        <v>104.59971646706184</v>
      </c>
      <c r="V93" s="45"/>
      <c r="W93" s="46"/>
      <c r="X93" s="47"/>
      <c r="Z93" s="45"/>
      <c r="AA93" s="47"/>
      <c r="AB93" s="46"/>
      <c r="AC93" s="129">
        <v>240</v>
      </c>
      <c r="AD93" s="129" t="s">
        <v>79</v>
      </c>
      <c r="AE93" s="154">
        <v>20707</v>
      </c>
      <c r="AF93" s="154">
        <v>42444631.617751263</v>
      </c>
      <c r="AG93" s="154">
        <v>6512438.7449583942</v>
      </c>
      <c r="AH93" s="189">
        <v>757470</v>
      </c>
      <c r="AJ93" s="155">
        <f t="shared" si="15"/>
        <v>43202101.617751263</v>
      </c>
      <c r="AK93" s="156"/>
      <c r="AL93" s="157">
        <v>9564068.382938575</v>
      </c>
      <c r="AM93" s="156"/>
      <c r="AN93" s="157">
        <v>-333967.01162710966</v>
      </c>
      <c r="AO93" s="158"/>
      <c r="AP93" s="158">
        <f t="shared" si="16"/>
        <v>52432202.989062726</v>
      </c>
      <c r="AQ93" s="159">
        <f t="shared" si="17"/>
        <v>2532.100400302445</v>
      </c>
    </row>
    <row r="94" spans="1:43" x14ac:dyDescent="0.25">
      <c r="A94" s="6">
        <v>241</v>
      </c>
      <c r="B94" s="6" t="s">
        <v>80</v>
      </c>
      <c r="C94" s="7">
        <v>7984</v>
      </c>
      <c r="D94" s="7">
        <v>12676801.01259518</v>
      </c>
      <c r="E94" s="48">
        <v>1101531.1960153452</v>
      </c>
      <c r="F94" s="188">
        <v>-922223</v>
      </c>
      <c r="H94" s="34">
        <f t="shared" si="11"/>
        <v>11754578.01259518</v>
      </c>
      <c r="I94" s="82"/>
      <c r="J94" s="56">
        <v>3651147.9818424997</v>
      </c>
      <c r="K94" s="82"/>
      <c r="L94" s="56">
        <v>-41975.391112233607</v>
      </c>
      <c r="M94" s="84"/>
      <c r="N94" s="84">
        <f t="shared" si="12"/>
        <v>15363750.603325445</v>
      </c>
      <c r="O94" s="101">
        <f t="shared" si="13"/>
        <v>1924.3174603363534</v>
      </c>
      <c r="P94" s="82"/>
      <c r="R94" s="62">
        <f t="shared" si="9"/>
        <v>862446.31165196374</v>
      </c>
      <c r="S94" s="31">
        <f t="shared" si="14"/>
        <v>5.9473706247731982E-2</v>
      </c>
      <c r="T94" s="56">
        <f t="shared" si="10"/>
        <v>108.02183262173895</v>
      </c>
      <c r="V94" s="45"/>
      <c r="W94" s="46"/>
      <c r="X94" s="47"/>
      <c r="Z94" s="45"/>
      <c r="AA94" s="47"/>
      <c r="AB94" s="46"/>
      <c r="AC94" s="129">
        <v>241</v>
      </c>
      <c r="AD94" s="129" t="s">
        <v>80</v>
      </c>
      <c r="AE94" s="154">
        <v>8079</v>
      </c>
      <c r="AF94" s="154">
        <v>12136546.382363351</v>
      </c>
      <c r="AG94" s="154">
        <v>1415981.9179463084</v>
      </c>
      <c r="AH94" s="189">
        <v>-922223</v>
      </c>
      <c r="AJ94" s="155">
        <f t="shared" si="15"/>
        <v>11214323.382363351</v>
      </c>
      <c r="AK94" s="156"/>
      <c r="AL94" s="157">
        <v>3422957.2678745417</v>
      </c>
      <c r="AM94" s="156"/>
      <c r="AN94" s="157">
        <v>-135976.35856441018</v>
      </c>
      <c r="AO94" s="158"/>
      <c r="AP94" s="158">
        <f t="shared" si="16"/>
        <v>14501304.291673481</v>
      </c>
      <c r="AQ94" s="159">
        <f t="shared" si="17"/>
        <v>1794.9380234773464</v>
      </c>
    </row>
    <row r="95" spans="1:43" x14ac:dyDescent="0.25">
      <c r="A95" s="6">
        <v>244</v>
      </c>
      <c r="B95" s="6" t="s">
        <v>81</v>
      </c>
      <c r="C95" s="7">
        <v>18796</v>
      </c>
      <c r="D95" s="7">
        <v>26569915.323629484</v>
      </c>
      <c r="E95" s="48">
        <v>3004574.4672046523</v>
      </c>
      <c r="F95" s="188">
        <v>-333735</v>
      </c>
      <c r="H95" s="34">
        <f t="shared" si="11"/>
        <v>26236180.323629484</v>
      </c>
      <c r="I95" s="82"/>
      <c r="J95" s="56">
        <v>6518761.5790045336</v>
      </c>
      <c r="K95" s="82"/>
      <c r="L95" s="56">
        <v>-86293.200884197649</v>
      </c>
      <c r="M95" s="84"/>
      <c r="N95" s="84">
        <f t="shared" si="12"/>
        <v>32668648.70174982</v>
      </c>
      <c r="O95" s="101">
        <f t="shared" si="13"/>
        <v>1738.0638807059918</v>
      </c>
      <c r="P95" s="82"/>
      <c r="R95" s="62">
        <f t="shared" si="9"/>
        <v>2296677.0720468387</v>
      </c>
      <c r="S95" s="31">
        <f t="shared" si="14"/>
        <v>7.5618306906383034E-2</v>
      </c>
      <c r="T95" s="56">
        <f t="shared" si="10"/>
        <v>122.18967184756536</v>
      </c>
      <c r="V95" s="45"/>
      <c r="W95" s="46"/>
      <c r="X95" s="47"/>
      <c r="Z95" s="45"/>
      <c r="AA95" s="47"/>
      <c r="AB95" s="46"/>
      <c r="AC95" s="129">
        <v>244</v>
      </c>
      <c r="AD95" s="129" t="s">
        <v>81</v>
      </c>
      <c r="AE95" s="154">
        <v>18355</v>
      </c>
      <c r="AF95" s="154">
        <v>24948292.368225351</v>
      </c>
      <c r="AG95" s="154">
        <v>2690458.889141521</v>
      </c>
      <c r="AH95" s="189">
        <v>-333735</v>
      </c>
      <c r="AJ95" s="155">
        <f t="shared" si="15"/>
        <v>24614557.368225351</v>
      </c>
      <c r="AK95" s="156"/>
      <c r="AL95" s="157">
        <v>6036337.4765296467</v>
      </c>
      <c r="AM95" s="156"/>
      <c r="AN95" s="157">
        <v>-278923.21505201736</v>
      </c>
      <c r="AO95" s="158"/>
      <c r="AP95" s="158">
        <f t="shared" si="16"/>
        <v>30371971.629702982</v>
      </c>
      <c r="AQ95" s="159">
        <f t="shared" si="17"/>
        <v>1654.697446456169</v>
      </c>
    </row>
    <row r="96" spans="1:43" x14ac:dyDescent="0.25">
      <c r="A96" s="6">
        <v>245</v>
      </c>
      <c r="B96" s="6" t="s">
        <v>82</v>
      </c>
      <c r="C96" s="7">
        <v>37105</v>
      </c>
      <c r="D96" s="7">
        <v>29413260.400598124</v>
      </c>
      <c r="E96" s="48">
        <v>-3055662.4171530101</v>
      </c>
      <c r="F96" s="188">
        <v>-3381728</v>
      </c>
      <c r="H96" s="34">
        <f t="shared" si="11"/>
        <v>26031532.400598124</v>
      </c>
      <c r="I96" s="82"/>
      <c r="J96" s="56">
        <v>14510295.423489198</v>
      </c>
      <c r="K96" s="82"/>
      <c r="L96" s="56">
        <v>-189651.99005165923</v>
      </c>
      <c r="M96" s="84"/>
      <c r="N96" s="84">
        <f t="shared" si="12"/>
        <v>40352175.834035665</v>
      </c>
      <c r="O96" s="101">
        <f t="shared" si="13"/>
        <v>1087.5131608687689</v>
      </c>
      <c r="P96" s="82"/>
      <c r="R96" s="62">
        <f t="shared" si="9"/>
        <v>4902205.3027980328</v>
      </c>
      <c r="S96" s="31">
        <f t="shared" si="14"/>
        <v>0.13828517286011088</v>
      </c>
      <c r="T96" s="56">
        <f t="shared" si="10"/>
        <v>132.11710828184968</v>
      </c>
      <c r="V96" s="45"/>
      <c r="W96" s="46"/>
      <c r="X96" s="47"/>
      <c r="Z96" s="45"/>
      <c r="AA96" s="47"/>
      <c r="AB96" s="46"/>
      <c r="AC96" s="129">
        <v>245</v>
      </c>
      <c r="AD96" s="129" t="s">
        <v>82</v>
      </c>
      <c r="AE96" s="154">
        <v>36756</v>
      </c>
      <c r="AF96" s="154">
        <v>26038006.86965704</v>
      </c>
      <c r="AG96" s="154">
        <v>-4284483.7614859929</v>
      </c>
      <c r="AH96" s="189">
        <v>-3381728</v>
      </c>
      <c r="AJ96" s="155">
        <f t="shared" si="15"/>
        <v>22656278.86965704</v>
      </c>
      <c r="AK96" s="156"/>
      <c r="AL96" s="157">
        <v>13406672.202404825</v>
      </c>
      <c r="AM96" s="156"/>
      <c r="AN96" s="157">
        <v>-612980.54082423635</v>
      </c>
      <c r="AO96" s="158"/>
      <c r="AP96" s="158">
        <f t="shared" si="16"/>
        <v>35449970.531237632</v>
      </c>
      <c r="AQ96" s="159">
        <f t="shared" si="17"/>
        <v>964.46758437364326</v>
      </c>
    </row>
    <row r="97" spans="1:43" x14ac:dyDescent="0.25">
      <c r="A97" s="6">
        <v>249</v>
      </c>
      <c r="B97" s="6" t="s">
        <v>83</v>
      </c>
      <c r="C97" s="7">
        <v>9486</v>
      </c>
      <c r="D97" s="7">
        <v>25486439.637010686</v>
      </c>
      <c r="E97" s="48">
        <v>5935661.3367867414</v>
      </c>
      <c r="F97" s="188">
        <v>-110493</v>
      </c>
      <c r="H97" s="34">
        <f t="shared" si="11"/>
        <v>25375946.637010686</v>
      </c>
      <c r="I97" s="82"/>
      <c r="J97" s="56">
        <v>5291341.4172328059</v>
      </c>
      <c r="K97" s="82"/>
      <c r="L97" s="56">
        <v>-41509.662346817015</v>
      </c>
      <c r="M97" s="84"/>
      <c r="N97" s="84">
        <f t="shared" si="12"/>
        <v>30625778.391896673</v>
      </c>
      <c r="O97" s="101">
        <f t="shared" si="13"/>
        <v>3228.5239713152723</v>
      </c>
      <c r="P97" s="82"/>
      <c r="R97" s="62">
        <f t="shared" si="9"/>
        <v>967617.41695522144</v>
      </c>
      <c r="S97" s="31">
        <f t="shared" si="14"/>
        <v>3.2625671489637319E-2</v>
      </c>
      <c r="T97" s="56">
        <f t="shared" si="10"/>
        <v>102.00478778781589</v>
      </c>
      <c r="V97" s="45"/>
      <c r="W97" s="46"/>
      <c r="X97" s="47"/>
      <c r="Z97" s="45"/>
      <c r="AA97" s="47"/>
      <c r="AB97" s="46"/>
      <c r="AC97" s="129">
        <v>249</v>
      </c>
      <c r="AD97" s="129" t="s">
        <v>83</v>
      </c>
      <c r="AE97" s="154">
        <v>9605</v>
      </c>
      <c r="AF97" s="154">
        <v>24927303.2015674</v>
      </c>
      <c r="AG97" s="154">
        <v>6263873.8046689155</v>
      </c>
      <c r="AH97" s="189">
        <v>-110493</v>
      </c>
      <c r="AJ97" s="155">
        <f t="shared" si="15"/>
        <v>24816810.2015674</v>
      </c>
      <c r="AK97" s="156"/>
      <c r="AL97" s="157">
        <v>4976215.512589328</v>
      </c>
      <c r="AM97" s="156"/>
      <c r="AN97" s="157">
        <v>-134864.73921527812</v>
      </c>
      <c r="AO97" s="158"/>
      <c r="AP97" s="158">
        <f t="shared" si="16"/>
        <v>29658160.974941451</v>
      </c>
      <c r="AQ97" s="159">
        <f t="shared" si="17"/>
        <v>3087.7835476253463</v>
      </c>
    </row>
    <row r="98" spans="1:43" x14ac:dyDescent="0.25">
      <c r="A98" s="6">
        <v>250</v>
      </c>
      <c r="B98" s="6" t="s">
        <v>84</v>
      </c>
      <c r="C98" s="7">
        <v>1822</v>
      </c>
      <c r="D98" s="7">
        <v>6184487.3849014509</v>
      </c>
      <c r="E98" s="48">
        <v>1834646.8372580956</v>
      </c>
      <c r="F98" s="188">
        <v>-398119</v>
      </c>
      <c r="H98" s="34">
        <f t="shared" si="11"/>
        <v>5786368.3849014509</v>
      </c>
      <c r="I98" s="82"/>
      <c r="J98" s="56">
        <v>1395767.7878399449</v>
      </c>
      <c r="K98" s="82"/>
      <c r="L98" s="56">
        <v>-6586.1665063230002</v>
      </c>
      <c r="M98" s="84"/>
      <c r="N98" s="84">
        <f t="shared" si="12"/>
        <v>7175550.0062350733</v>
      </c>
      <c r="O98" s="101">
        <f t="shared" si="13"/>
        <v>3938.2821109961983</v>
      </c>
      <c r="P98" s="82"/>
      <c r="R98" s="62">
        <f t="shared" si="9"/>
        <v>41669.535962528549</v>
      </c>
      <c r="S98" s="31">
        <f t="shared" si="14"/>
        <v>5.8410757141458798E-3</v>
      </c>
      <c r="T98" s="56">
        <f t="shared" si="10"/>
        <v>22.870217323012376</v>
      </c>
      <c r="V98" s="45"/>
      <c r="W98" s="46"/>
      <c r="X98" s="47"/>
      <c r="Z98" s="45"/>
      <c r="AA98" s="47"/>
      <c r="AB98" s="46"/>
      <c r="AC98" s="129">
        <v>250</v>
      </c>
      <c r="AD98" s="129" t="s">
        <v>84</v>
      </c>
      <c r="AE98" s="154">
        <v>1865</v>
      </c>
      <c r="AF98" s="154">
        <v>6236186.8881564895</v>
      </c>
      <c r="AG98" s="154">
        <v>2029718.241615596</v>
      </c>
      <c r="AH98" s="189">
        <v>-398119</v>
      </c>
      <c r="AJ98" s="155">
        <f t="shared" si="15"/>
        <v>5838067.8881564895</v>
      </c>
      <c r="AK98" s="156"/>
      <c r="AL98" s="157">
        <v>1317391.5550613352</v>
      </c>
      <c r="AM98" s="156"/>
      <c r="AN98" s="157">
        <v>-21578.97294528006</v>
      </c>
      <c r="AO98" s="158"/>
      <c r="AP98" s="158">
        <f t="shared" si="16"/>
        <v>7133880.4702725448</v>
      </c>
      <c r="AQ98" s="159">
        <f t="shared" si="17"/>
        <v>3825.1369813793804</v>
      </c>
    </row>
    <row r="99" spans="1:43" x14ac:dyDescent="0.25">
      <c r="A99" s="6">
        <v>256</v>
      </c>
      <c r="B99" s="6" t="s">
        <v>85</v>
      </c>
      <c r="C99" s="7">
        <v>1597</v>
      </c>
      <c r="D99" s="7">
        <v>6477080.5311774788</v>
      </c>
      <c r="E99" s="48">
        <v>1691416.4432241321</v>
      </c>
      <c r="F99" s="188">
        <v>296473</v>
      </c>
      <c r="H99" s="34">
        <f t="shared" si="11"/>
        <v>6773553.5311774788</v>
      </c>
      <c r="I99" s="82"/>
      <c r="J99" s="56">
        <v>1048342.231146556</v>
      </c>
      <c r="K99" s="82"/>
      <c r="L99" s="56">
        <v>-5493.0272057140328</v>
      </c>
      <c r="M99" s="84"/>
      <c r="N99" s="84">
        <f t="shared" si="12"/>
        <v>7816402.7351183211</v>
      </c>
      <c r="O99" s="101">
        <f t="shared" si="13"/>
        <v>4894.4287633802887</v>
      </c>
      <c r="P99" s="82"/>
      <c r="R99" s="62">
        <f t="shared" si="9"/>
        <v>396762.01670353767</v>
      </c>
      <c r="S99" s="31">
        <f t="shared" si="14"/>
        <v>5.3474559181661621E-2</v>
      </c>
      <c r="T99" s="56">
        <f t="shared" si="10"/>
        <v>248.4420893572559</v>
      </c>
      <c r="V99" s="45"/>
      <c r="W99" s="46"/>
      <c r="X99" s="47"/>
      <c r="Z99" s="45"/>
      <c r="AA99" s="47"/>
      <c r="AB99" s="46"/>
      <c r="AC99" s="129">
        <v>256</v>
      </c>
      <c r="AD99" s="129" t="s">
        <v>85</v>
      </c>
      <c r="AE99" s="154">
        <v>1620</v>
      </c>
      <c r="AF99" s="154">
        <v>6146124.3485107431</v>
      </c>
      <c r="AG99" s="154">
        <v>1741005.0390445853</v>
      </c>
      <c r="AH99" s="189">
        <v>296473</v>
      </c>
      <c r="AJ99" s="155">
        <f t="shared" si="15"/>
        <v>6442597.3485107431</v>
      </c>
      <c r="AK99" s="156"/>
      <c r="AL99" s="157">
        <v>995054.21623133298</v>
      </c>
      <c r="AM99" s="156"/>
      <c r="AN99" s="157">
        <v>-18010.846327292515</v>
      </c>
      <c r="AO99" s="158"/>
      <c r="AP99" s="158">
        <f t="shared" si="16"/>
        <v>7419640.7184147835</v>
      </c>
      <c r="AQ99" s="159">
        <f t="shared" si="17"/>
        <v>4580.0251348239408</v>
      </c>
    </row>
    <row r="100" spans="1:43" x14ac:dyDescent="0.25">
      <c r="A100" s="6">
        <v>257</v>
      </c>
      <c r="B100" s="6" t="s">
        <v>86</v>
      </c>
      <c r="C100" s="7">
        <v>40082</v>
      </c>
      <c r="D100" s="7">
        <v>23250830.417061765</v>
      </c>
      <c r="E100" s="48">
        <v>-11512197.899271782</v>
      </c>
      <c r="F100" s="188">
        <v>-2567717</v>
      </c>
      <c r="H100" s="34">
        <f t="shared" si="11"/>
        <v>20683113.417061765</v>
      </c>
      <c r="I100" s="82"/>
      <c r="J100" s="56">
        <v>13366621.404421374</v>
      </c>
      <c r="K100" s="82"/>
      <c r="L100" s="56">
        <v>-234926.35286566018</v>
      </c>
      <c r="M100" s="84"/>
      <c r="N100" s="84">
        <f t="shared" si="12"/>
        <v>33814808.468617477</v>
      </c>
      <c r="O100" s="101">
        <f t="shared" si="13"/>
        <v>843.64074818166455</v>
      </c>
      <c r="P100" s="82"/>
      <c r="R100" s="62">
        <f t="shared" si="9"/>
        <v>2511059.6360648461</v>
      </c>
      <c r="S100" s="31">
        <f t="shared" si="14"/>
        <v>8.0215939934120808E-2</v>
      </c>
      <c r="T100" s="56">
        <f t="shared" si="10"/>
        <v>62.648062373754954</v>
      </c>
      <c r="V100" s="45"/>
      <c r="W100" s="46"/>
      <c r="X100" s="47"/>
      <c r="Z100" s="45"/>
      <c r="AA100" s="47"/>
      <c r="AB100" s="46"/>
      <c r="AC100" s="129">
        <v>257</v>
      </c>
      <c r="AD100" s="129" t="s">
        <v>86</v>
      </c>
      <c r="AE100" s="154">
        <v>39586</v>
      </c>
      <c r="AF100" s="154">
        <v>22276166.532374907</v>
      </c>
      <c r="AG100" s="154">
        <v>-12044872.235308032</v>
      </c>
      <c r="AH100" s="189">
        <v>-2567717</v>
      </c>
      <c r="AJ100" s="155">
        <f t="shared" si="15"/>
        <v>19708449.532374907</v>
      </c>
      <c r="AK100" s="156"/>
      <c r="AL100" s="157">
        <v>12352844.201703625</v>
      </c>
      <c r="AM100" s="156"/>
      <c r="AN100" s="157">
        <v>-757544.90152590396</v>
      </c>
      <c r="AO100" s="158"/>
      <c r="AP100" s="158">
        <f t="shared" si="16"/>
        <v>31303748.83255263</v>
      </c>
      <c r="AQ100" s="159">
        <f t="shared" si="17"/>
        <v>790.77827597010639</v>
      </c>
    </row>
    <row r="101" spans="1:43" x14ac:dyDescent="0.25">
      <c r="A101" s="6">
        <v>260</v>
      </c>
      <c r="B101" s="6" t="s">
        <v>87</v>
      </c>
      <c r="C101" s="7">
        <v>9933</v>
      </c>
      <c r="D101" s="7">
        <v>37735937.607050136</v>
      </c>
      <c r="E101" s="48">
        <v>9614211.3040751461</v>
      </c>
      <c r="F101" s="188">
        <v>-959451</v>
      </c>
      <c r="H101" s="34">
        <f t="shared" si="11"/>
        <v>36776486.607050136</v>
      </c>
      <c r="I101" s="82"/>
      <c r="J101" s="56">
        <v>6668944.5593741545</v>
      </c>
      <c r="K101" s="82"/>
      <c r="L101" s="56">
        <v>-38200.74977704139</v>
      </c>
      <c r="M101" s="84"/>
      <c r="N101" s="84">
        <f t="shared" si="12"/>
        <v>43407230.416647248</v>
      </c>
      <c r="O101" s="101">
        <f t="shared" si="13"/>
        <v>4370.0020554361472</v>
      </c>
      <c r="P101" s="82"/>
      <c r="R101" s="62">
        <f t="shared" si="9"/>
        <v>2418075.902081117</v>
      </c>
      <c r="S101" s="31">
        <f t="shared" si="14"/>
        <v>5.8993066110251589E-2</v>
      </c>
      <c r="T101" s="56">
        <f t="shared" si="10"/>
        <v>243.43862902256288</v>
      </c>
      <c r="V101" s="45"/>
      <c r="W101" s="46"/>
      <c r="X101" s="47"/>
      <c r="Z101" s="45"/>
      <c r="AA101" s="47"/>
      <c r="AB101" s="46"/>
      <c r="AC101" s="129">
        <v>260</v>
      </c>
      <c r="AD101" s="129" t="s">
        <v>87</v>
      </c>
      <c r="AE101" s="154">
        <v>10136</v>
      </c>
      <c r="AF101" s="154">
        <v>35750238.535152592</v>
      </c>
      <c r="AG101" s="154">
        <v>9737222.4573536739</v>
      </c>
      <c r="AH101" s="189">
        <v>-959451</v>
      </c>
      <c r="AJ101" s="155">
        <f t="shared" si="15"/>
        <v>34790787.535152592</v>
      </c>
      <c r="AK101" s="156"/>
      <c r="AL101" s="157">
        <v>6322485.8496382246</v>
      </c>
      <c r="AM101" s="156"/>
      <c r="AN101" s="157">
        <v>-124118.87022468632</v>
      </c>
      <c r="AO101" s="158"/>
      <c r="AP101" s="158">
        <f t="shared" si="16"/>
        <v>40989154.514566131</v>
      </c>
      <c r="AQ101" s="159">
        <f t="shared" si="17"/>
        <v>4043.9181644204946</v>
      </c>
    </row>
    <row r="102" spans="1:43" x14ac:dyDescent="0.25">
      <c r="A102" s="6">
        <v>261</v>
      </c>
      <c r="B102" s="6" t="s">
        <v>88</v>
      </c>
      <c r="C102" s="7">
        <v>6436</v>
      </c>
      <c r="D102" s="7">
        <v>20993797.054641429</v>
      </c>
      <c r="E102" s="48">
        <v>1527176.811368308</v>
      </c>
      <c r="F102" s="188">
        <v>230848</v>
      </c>
      <c r="H102" s="34">
        <f t="shared" si="11"/>
        <v>21224645.054641429</v>
      </c>
      <c r="I102" s="82"/>
      <c r="J102" s="56">
        <v>3840450.7968794461</v>
      </c>
      <c r="K102" s="82"/>
      <c r="L102" s="56">
        <v>-33891.133290890823</v>
      </c>
      <c r="M102" s="84"/>
      <c r="N102" s="84">
        <f t="shared" si="12"/>
        <v>25031204.718229983</v>
      </c>
      <c r="O102" s="101">
        <f t="shared" si="13"/>
        <v>3889.2487132116194</v>
      </c>
      <c r="P102" s="82"/>
      <c r="R102" s="62">
        <f t="shared" si="9"/>
        <v>1208091.5032136142</v>
      </c>
      <c r="S102" s="31">
        <f t="shared" si="14"/>
        <v>5.0710899633895065E-2</v>
      </c>
      <c r="T102" s="56">
        <f t="shared" si="10"/>
        <v>187.70843741665851</v>
      </c>
      <c r="V102" s="45"/>
      <c r="W102" s="46"/>
      <c r="X102" s="47"/>
      <c r="Z102" s="45"/>
      <c r="AA102" s="47"/>
      <c r="AB102" s="46"/>
      <c r="AC102" s="129">
        <v>261</v>
      </c>
      <c r="AD102" s="129" t="s">
        <v>88</v>
      </c>
      <c r="AE102" s="154">
        <v>6453</v>
      </c>
      <c r="AF102" s="154">
        <v>20140927.323120993</v>
      </c>
      <c r="AG102" s="154">
        <v>1386622.7215742678</v>
      </c>
      <c r="AH102" s="189">
        <v>230848</v>
      </c>
      <c r="AJ102" s="155">
        <f t="shared" si="15"/>
        <v>20371775.323120993</v>
      </c>
      <c r="AK102" s="156"/>
      <c r="AL102" s="157">
        <v>3562833.0792468125</v>
      </c>
      <c r="AM102" s="156"/>
      <c r="AN102" s="157">
        <v>-111495.18735143419</v>
      </c>
      <c r="AO102" s="158"/>
      <c r="AP102" s="158">
        <f t="shared" si="16"/>
        <v>23823113.215016369</v>
      </c>
      <c r="AQ102" s="159">
        <f t="shared" si="17"/>
        <v>3691.7888137325845</v>
      </c>
    </row>
    <row r="103" spans="1:43" x14ac:dyDescent="0.25">
      <c r="A103" s="6">
        <v>263</v>
      </c>
      <c r="B103" s="6" t="s">
        <v>89</v>
      </c>
      <c r="C103" s="7">
        <v>7854</v>
      </c>
      <c r="D103" s="7">
        <v>28804620.706645917</v>
      </c>
      <c r="E103" s="48">
        <v>8174268.240932446</v>
      </c>
      <c r="F103" s="188">
        <v>-288085</v>
      </c>
      <c r="H103" s="34">
        <f t="shared" si="11"/>
        <v>28516535.706645917</v>
      </c>
      <c r="I103" s="82"/>
      <c r="J103" s="56">
        <v>5414940.0740375435</v>
      </c>
      <c r="K103" s="82"/>
      <c r="L103" s="56">
        <v>-28766.672401880485</v>
      </c>
      <c r="M103" s="84"/>
      <c r="N103" s="84">
        <f t="shared" si="12"/>
        <v>33902709.108281575</v>
      </c>
      <c r="O103" s="101">
        <f t="shared" si="13"/>
        <v>4316.6168969036889</v>
      </c>
      <c r="P103" s="82"/>
      <c r="R103" s="62">
        <f t="shared" si="9"/>
        <v>760782.13043003529</v>
      </c>
      <c r="S103" s="31">
        <f t="shared" si="14"/>
        <v>2.2955277493021432E-2</v>
      </c>
      <c r="T103" s="56">
        <f t="shared" si="10"/>
        <v>96.865562825316431</v>
      </c>
      <c r="V103" s="45"/>
      <c r="W103" s="46"/>
      <c r="X103" s="47"/>
      <c r="Z103" s="45"/>
      <c r="AA103" s="47"/>
      <c r="AB103" s="46"/>
      <c r="AC103" s="129">
        <v>263</v>
      </c>
      <c r="AD103" s="129" t="s">
        <v>89</v>
      </c>
      <c r="AE103" s="154">
        <v>7998</v>
      </c>
      <c r="AF103" s="154">
        <v>28392622.682774059</v>
      </c>
      <c r="AG103" s="154">
        <v>8538772.7277397662</v>
      </c>
      <c r="AH103" s="189">
        <v>-288085</v>
      </c>
      <c r="AJ103" s="155">
        <f t="shared" si="15"/>
        <v>28104537.682774059</v>
      </c>
      <c r="AK103" s="156"/>
      <c r="AL103" s="157">
        <v>5130908.8929017968</v>
      </c>
      <c r="AM103" s="156"/>
      <c r="AN103" s="157">
        <v>-93519.59782431557</v>
      </c>
      <c r="AO103" s="158"/>
      <c r="AP103" s="158">
        <f t="shared" si="16"/>
        <v>33141926.97785154</v>
      </c>
      <c r="AQ103" s="159">
        <f t="shared" si="17"/>
        <v>4143.7768164355512</v>
      </c>
    </row>
    <row r="104" spans="1:43" x14ac:dyDescent="0.25">
      <c r="A104" s="6">
        <v>265</v>
      </c>
      <c r="B104" s="6" t="s">
        <v>90</v>
      </c>
      <c r="C104" s="7">
        <v>1107</v>
      </c>
      <c r="D104" s="7">
        <v>4881346.7802926246</v>
      </c>
      <c r="E104" s="48">
        <v>852826.9198521818</v>
      </c>
      <c r="F104" s="188">
        <v>-278514</v>
      </c>
      <c r="H104" s="34">
        <f t="shared" si="11"/>
        <v>4602832.7802926246</v>
      </c>
      <c r="I104" s="82"/>
      <c r="J104" s="56">
        <v>782110.89300335897</v>
      </c>
      <c r="K104" s="82"/>
      <c r="L104" s="56">
        <v>-3927.5001846131336</v>
      </c>
      <c r="M104" s="84"/>
      <c r="N104" s="84">
        <f t="shared" si="12"/>
        <v>5381016.1731113708</v>
      </c>
      <c r="O104" s="101">
        <f t="shared" si="13"/>
        <v>4860.899885376125</v>
      </c>
      <c r="P104" s="82"/>
      <c r="R104" s="62">
        <f t="shared" si="9"/>
        <v>239016.04730536509</v>
      </c>
      <c r="S104" s="31">
        <f t="shared" si="14"/>
        <v>4.6483088575945818E-2</v>
      </c>
      <c r="T104" s="56">
        <f t="shared" si="10"/>
        <v>215.9133218657318</v>
      </c>
      <c r="V104" s="45"/>
      <c r="W104" s="46"/>
      <c r="X104" s="47"/>
      <c r="Z104" s="45"/>
      <c r="AA104" s="47"/>
      <c r="AB104" s="46"/>
      <c r="AC104" s="129">
        <v>265</v>
      </c>
      <c r="AD104" s="129" t="s">
        <v>90</v>
      </c>
      <c r="AE104" s="154">
        <v>1096</v>
      </c>
      <c r="AF104" s="154">
        <v>4692477.8976025032</v>
      </c>
      <c r="AG104" s="154">
        <v>1036218.7294874229</v>
      </c>
      <c r="AH104" s="189">
        <v>-278514</v>
      </c>
      <c r="AJ104" s="155">
        <f t="shared" si="15"/>
        <v>4413963.8976025032</v>
      </c>
      <c r="AK104" s="156"/>
      <c r="AL104" s="157">
        <v>741067.18605143332</v>
      </c>
      <c r="AM104" s="156"/>
      <c r="AN104" s="157">
        <v>-13030.957847930073</v>
      </c>
      <c r="AO104" s="158"/>
      <c r="AP104" s="158">
        <f t="shared" si="16"/>
        <v>5142000.1258060057</v>
      </c>
      <c r="AQ104" s="159">
        <f t="shared" si="17"/>
        <v>4691.6059542025596</v>
      </c>
    </row>
    <row r="105" spans="1:43" x14ac:dyDescent="0.25">
      <c r="A105" s="6">
        <v>271</v>
      </c>
      <c r="B105" s="6" t="s">
        <v>91</v>
      </c>
      <c r="C105" s="7">
        <v>7013</v>
      </c>
      <c r="D105" s="7">
        <v>16629643.060214136</v>
      </c>
      <c r="E105" s="48">
        <v>5073001.5783004696</v>
      </c>
      <c r="F105" s="188">
        <v>-897325</v>
      </c>
      <c r="H105" s="34">
        <f t="shared" si="11"/>
        <v>15732318.060214136</v>
      </c>
      <c r="I105" s="82"/>
      <c r="J105" s="56">
        <v>4354371.4520767983</v>
      </c>
      <c r="K105" s="82"/>
      <c r="L105" s="56">
        <v>-30949.45296843633</v>
      </c>
      <c r="M105" s="84"/>
      <c r="N105" s="84">
        <f t="shared" si="12"/>
        <v>20055740.059322495</v>
      </c>
      <c r="O105" s="101">
        <f t="shared" si="13"/>
        <v>2859.7946755058456</v>
      </c>
      <c r="P105" s="82"/>
      <c r="R105" s="62">
        <f t="shared" si="9"/>
        <v>810792.8727963157</v>
      </c>
      <c r="S105" s="31">
        <f t="shared" si="14"/>
        <v>4.2130168762633445E-2</v>
      </c>
      <c r="T105" s="56">
        <f t="shared" si="10"/>
        <v>115.61284368976411</v>
      </c>
      <c r="V105" s="45"/>
      <c r="W105" s="46"/>
      <c r="X105" s="47"/>
      <c r="Z105" s="45"/>
      <c r="AA105" s="47"/>
      <c r="AB105" s="46"/>
      <c r="AC105" s="129">
        <v>271</v>
      </c>
      <c r="AD105" s="129" t="s">
        <v>91</v>
      </c>
      <c r="AE105" s="154">
        <v>7103</v>
      </c>
      <c r="AF105" s="154">
        <v>16142240.045320854</v>
      </c>
      <c r="AG105" s="154">
        <v>4983751.6373415254</v>
      </c>
      <c r="AH105" s="189">
        <v>-897325</v>
      </c>
      <c r="AJ105" s="155">
        <f t="shared" si="15"/>
        <v>15244915.045320854</v>
      </c>
      <c r="AK105" s="156"/>
      <c r="AL105" s="157">
        <v>4100309.4127819915</v>
      </c>
      <c r="AM105" s="156"/>
      <c r="AN105" s="157">
        <v>-100277.27157666619</v>
      </c>
      <c r="AO105" s="158"/>
      <c r="AP105" s="158">
        <f t="shared" si="16"/>
        <v>19244947.186526179</v>
      </c>
      <c r="AQ105" s="159">
        <f t="shared" si="17"/>
        <v>2709.4111201641813</v>
      </c>
    </row>
    <row r="106" spans="1:43" x14ac:dyDescent="0.25">
      <c r="A106" s="6">
        <v>272</v>
      </c>
      <c r="B106" s="6" t="s">
        <v>92</v>
      </c>
      <c r="C106" s="7">
        <v>47772</v>
      </c>
      <c r="D106" s="7">
        <v>85761815.255209267</v>
      </c>
      <c r="E106" s="48">
        <v>13089360.449076466</v>
      </c>
      <c r="F106" s="188">
        <v>-889141</v>
      </c>
      <c r="H106" s="34">
        <f t="shared" si="11"/>
        <v>84872674.255209267</v>
      </c>
      <c r="I106" s="82"/>
      <c r="J106" s="56">
        <v>23535825.889629222</v>
      </c>
      <c r="K106" s="82"/>
      <c r="L106" s="56">
        <v>-225862.48209874093</v>
      </c>
      <c r="M106" s="84"/>
      <c r="N106" s="84">
        <f t="shared" si="12"/>
        <v>108182637.66273974</v>
      </c>
      <c r="O106" s="101">
        <f t="shared" si="13"/>
        <v>2264.5616189973152</v>
      </c>
      <c r="P106" s="82"/>
      <c r="R106" s="62">
        <f t="shared" si="9"/>
        <v>5090143.9032441825</v>
      </c>
      <c r="S106" s="31">
        <f t="shared" si="14"/>
        <v>4.9374534630222233E-2</v>
      </c>
      <c r="T106" s="56">
        <f t="shared" si="10"/>
        <v>106.55078086000549</v>
      </c>
      <c r="V106" s="45"/>
      <c r="W106" s="46"/>
      <c r="X106" s="47"/>
      <c r="Z106" s="45"/>
      <c r="AA106" s="47"/>
      <c r="AB106" s="46"/>
      <c r="AC106" s="129">
        <v>272</v>
      </c>
      <c r="AD106" s="129" t="s">
        <v>92</v>
      </c>
      <c r="AE106" s="154">
        <v>47681</v>
      </c>
      <c r="AF106" s="154">
        <v>82743265.321011096</v>
      </c>
      <c r="AG106" s="154">
        <v>14424603.661677307</v>
      </c>
      <c r="AH106" s="189">
        <v>-889141</v>
      </c>
      <c r="AJ106" s="155">
        <f t="shared" si="15"/>
        <v>81854124.321011096</v>
      </c>
      <c r="AK106" s="156"/>
      <c r="AL106" s="157">
        <v>21974059.824599721</v>
      </c>
      <c r="AM106" s="156"/>
      <c r="AN106" s="157">
        <v>-735690.38611525542</v>
      </c>
      <c r="AO106" s="158"/>
      <c r="AP106" s="158">
        <f t="shared" si="16"/>
        <v>103092493.75949556</v>
      </c>
      <c r="AQ106" s="159">
        <f t="shared" si="17"/>
        <v>2162.1294385498531</v>
      </c>
    </row>
    <row r="107" spans="1:43" x14ac:dyDescent="0.25">
      <c r="A107" s="6">
        <v>273</v>
      </c>
      <c r="B107" s="6" t="s">
        <v>93</v>
      </c>
      <c r="C107" s="7">
        <v>3925</v>
      </c>
      <c r="D107" s="7">
        <v>15087149.27677775</v>
      </c>
      <c r="E107" s="48">
        <v>2930494.1001395886</v>
      </c>
      <c r="F107" s="188">
        <v>-387682</v>
      </c>
      <c r="H107" s="34">
        <f t="shared" si="11"/>
        <v>14699467.27677775</v>
      </c>
      <c r="I107" s="82"/>
      <c r="J107" s="56">
        <v>2401632.9660134804</v>
      </c>
      <c r="K107" s="82"/>
      <c r="L107" s="56">
        <v>-17802.367804908288</v>
      </c>
      <c r="M107" s="84"/>
      <c r="N107" s="84">
        <f t="shared" si="12"/>
        <v>17083297.874986324</v>
      </c>
      <c r="O107" s="101">
        <f t="shared" si="13"/>
        <v>4352.4325796143503</v>
      </c>
      <c r="P107" s="82"/>
      <c r="R107" s="62">
        <f t="shared" si="9"/>
        <v>1126746.3279704507</v>
      </c>
      <c r="S107" s="31">
        <f t="shared" si="14"/>
        <v>7.061339818008297E-2</v>
      </c>
      <c r="T107" s="56">
        <f t="shared" si="10"/>
        <v>287.06912814533774</v>
      </c>
      <c r="V107" s="45"/>
      <c r="W107" s="46"/>
      <c r="X107" s="47"/>
      <c r="Z107" s="45"/>
      <c r="AA107" s="47"/>
      <c r="AB107" s="46"/>
      <c r="AC107" s="129">
        <v>273</v>
      </c>
      <c r="AD107" s="129" t="s">
        <v>93</v>
      </c>
      <c r="AE107" s="154">
        <v>3846</v>
      </c>
      <c r="AF107" s="154">
        <v>14169425.77179054</v>
      </c>
      <c r="AG107" s="154">
        <v>2865494.3870675485</v>
      </c>
      <c r="AH107" s="189">
        <v>-387682</v>
      </c>
      <c r="AJ107" s="155">
        <f t="shared" si="15"/>
        <v>13781743.77179054</v>
      </c>
      <c r="AK107" s="156"/>
      <c r="AL107" s="157">
        <v>2233169.8276394838</v>
      </c>
      <c r="AM107" s="156"/>
      <c r="AN107" s="157">
        <v>-58362.052414151171</v>
      </c>
      <c r="AO107" s="158"/>
      <c r="AP107" s="158">
        <f t="shared" si="16"/>
        <v>15956551.547015874</v>
      </c>
      <c r="AQ107" s="159">
        <f t="shared" si="17"/>
        <v>4148.8693569984071</v>
      </c>
    </row>
    <row r="108" spans="1:43" x14ac:dyDescent="0.25">
      <c r="A108" s="6">
        <v>275</v>
      </c>
      <c r="B108" s="6" t="s">
        <v>94</v>
      </c>
      <c r="C108" s="7">
        <v>2593</v>
      </c>
      <c r="D108" s="7">
        <v>8590415.4968519025</v>
      </c>
      <c r="E108" s="48">
        <v>2425609.5726701478</v>
      </c>
      <c r="F108" s="188">
        <v>10437</v>
      </c>
      <c r="H108" s="34">
        <f t="shared" si="11"/>
        <v>8600852.4968519025</v>
      </c>
      <c r="I108" s="82"/>
      <c r="J108" s="56">
        <v>1698799.775235672</v>
      </c>
      <c r="K108" s="82"/>
      <c r="L108" s="56">
        <v>-10442.044550105878</v>
      </c>
      <c r="M108" s="84"/>
      <c r="N108" s="84">
        <f t="shared" si="12"/>
        <v>10289210.227537468</v>
      </c>
      <c r="O108" s="101">
        <f t="shared" si="13"/>
        <v>3968.0718193356993</v>
      </c>
      <c r="P108" s="82"/>
      <c r="R108" s="62">
        <f t="shared" si="9"/>
        <v>343180.30028920248</v>
      </c>
      <c r="S108" s="31">
        <f t="shared" si="14"/>
        <v>3.4504249715660067E-2</v>
      </c>
      <c r="T108" s="56">
        <f t="shared" si="10"/>
        <v>132.34874673706227</v>
      </c>
      <c r="V108" s="45"/>
      <c r="W108" s="46"/>
      <c r="X108" s="47"/>
      <c r="Z108" s="45"/>
      <c r="AA108" s="47"/>
      <c r="AB108" s="46"/>
      <c r="AC108" s="129">
        <v>275</v>
      </c>
      <c r="AD108" s="129" t="s">
        <v>94</v>
      </c>
      <c r="AE108" s="154">
        <v>2627</v>
      </c>
      <c r="AF108" s="154">
        <v>8360236.2987050749</v>
      </c>
      <c r="AG108" s="154">
        <v>2529299.4510460175</v>
      </c>
      <c r="AH108" s="189">
        <v>10437</v>
      </c>
      <c r="AJ108" s="155">
        <f t="shared" si="15"/>
        <v>8370673.2987050749</v>
      </c>
      <c r="AK108" s="156"/>
      <c r="AL108" s="157">
        <v>1609410.036185394</v>
      </c>
      <c r="AM108" s="156"/>
      <c r="AN108" s="157">
        <v>-34053.407642204118</v>
      </c>
      <c r="AO108" s="158"/>
      <c r="AP108" s="158">
        <f t="shared" si="16"/>
        <v>9946029.9272482656</v>
      </c>
      <c r="AQ108" s="159">
        <f t="shared" si="17"/>
        <v>3786.0791500754722</v>
      </c>
    </row>
    <row r="109" spans="1:43" x14ac:dyDescent="0.25">
      <c r="A109" s="6">
        <v>276</v>
      </c>
      <c r="B109" s="6" t="s">
        <v>95</v>
      </c>
      <c r="C109" s="7">
        <v>14857</v>
      </c>
      <c r="D109" s="7">
        <v>22506571.77010642</v>
      </c>
      <c r="E109" s="48">
        <v>7394018.0791334696</v>
      </c>
      <c r="F109" s="188">
        <v>-1419348</v>
      </c>
      <c r="H109" s="34">
        <f t="shared" si="11"/>
        <v>21087223.77010642</v>
      </c>
      <c r="I109" s="82"/>
      <c r="J109" s="56">
        <v>6380212.7749417806</v>
      </c>
      <c r="K109" s="82"/>
      <c r="L109" s="56">
        <v>-62709.011665433623</v>
      </c>
      <c r="M109" s="84"/>
      <c r="N109" s="84">
        <f t="shared" si="12"/>
        <v>27404727.533382766</v>
      </c>
      <c r="O109" s="101">
        <f t="shared" si="13"/>
        <v>1844.5667048113862</v>
      </c>
      <c r="P109" s="82"/>
      <c r="R109" s="62">
        <f t="shared" si="9"/>
        <v>874199.02438409999</v>
      </c>
      <c r="S109" s="31">
        <f t="shared" si="14"/>
        <v>3.2950682610321455E-2</v>
      </c>
      <c r="T109" s="56">
        <f t="shared" si="10"/>
        <v>58.840884726667561</v>
      </c>
      <c r="V109" s="45"/>
      <c r="W109" s="46"/>
      <c r="X109" s="47"/>
      <c r="Z109" s="45"/>
      <c r="AA109" s="47"/>
      <c r="AB109" s="46"/>
      <c r="AC109" s="129">
        <v>276</v>
      </c>
      <c r="AD109" s="129" t="s">
        <v>95</v>
      </c>
      <c r="AE109" s="154">
        <v>14821</v>
      </c>
      <c r="AF109" s="154">
        <v>22234893.558872137</v>
      </c>
      <c r="AG109" s="154">
        <v>7404372.0908757923</v>
      </c>
      <c r="AH109" s="189">
        <v>-1419348</v>
      </c>
      <c r="AJ109" s="155">
        <f t="shared" si="15"/>
        <v>20815545.558872137</v>
      </c>
      <c r="AK109" s="156"/>
      <c r="AL109" s="157">
        <v>5917470.8608069839</v>
      </c>
      <c r="AM109" s="156"/>
      <c r="AN109" s="157">
        <v>-202487.91068045294</v>
      </c>
      <c r="AO109" s="158"/>
      <c r="AP109" s="158">
        <f t="shared" si="16"/>
        <v>26530528.508998666</v>
      </c>
      <c r="AQ109" s="159">
        <f t="shared" si="17"/>
        <v>1790.0633229200907</v>
      </c>
    </row>
    <row r="110" spans="1:43" x14ac:dyDescent="0.25">
      <c r="A110" s="6">
        <v>280</v>
      </c>
      <c r="B110" s="6" t="s">
        <v>96</v>
      </c>
      <c r="C110" s="7">
        <v>2068</v>
      </c>
      <c r="D110" s="7">
        <v>6211066.1811462604</v>
      </c>
      <c r="E110" s="48">
        <v>2031746.5514117512</v>
      </c>
      <c r="F110" s="188">
        <v>-431124</v>
      </c>
      <c r="H110" s="34">
        <f t="shared" si="11"/>
        <v>5779942.1811462604</v>
      </c>
      <c r="I110" s="82"/>
      <c r="J110" s="56">
        <v>1622641.5466601185</v>
      </c>
      <c r="K110" s="82"/>
      <c r="L110" s="56">
        <v>-7747.325920658468</v>
      </c>
      <c r="M110" s="84"/>
      <c r="N110" s="84">
        <f t="shared" si="12"/>
        <v>7394836.4018857209</v>
      </c>
      <c r="O110" s="101">
        <f t="shared" si="13"/>
        <v>3575.8396527493815</v>
      </c>
      <c r="P110" s="82"/>
      <c r="R110" s="62">
        <f t="shared" si="9"/>
        <v>102336.04729130212</v>
      </c>
      <c r="S110" s="31">
        <f t="shared" si="14"/>
        <v>1.4033053454269412E-2</v>
      </c>
      <c r="T110" s="56">
        <f t="shared" si="10"/>
        <v>49.485516098308572</v>
      </c>
      <c r="V110" s="45"/>
      <c r="W110" s="46"/>
      <c r="X110" s="47"/>
      <c r="Z110" s="45"/>
      <c r="AA110" s="47"/>
      <c r="AB110" s="46"/>
      <c r="AC110" s="129">
        <v>280</v>
      </c>
      <c r="AD110" s="129" t="s">
        <v>96</v>
      </c>
      <c r="AE110" s="154">
        <v>2077</v>
      </c>
      <c r="AF110" s="154">
        <v>6232948.9088619472</v>
      </c>
      <c r="AG110" s="154">
        <v>2086059.3707985559</v>
      </c>
      <c r="AH110" s="189">
        <v>-431124</v>
      </c>
      <c r="AJ110" s="155">
        <f t="shared" si="15"/>
        <v>5801824.9088619472</v>
      </c>
      <c r="AK110" s="156"/>
      <c r="AL110" s="157">
        <v>1515941.2239510792</v>
      </c>
      <c r="AM110" s="156"/>
      <c r="AN110" s="157">
        <v>-25265.778218607724</v>
      </c>
      <c r="AO110" s="158"/>
      <c r="AP110" s="158">
        <f t="shared" si="16"/>
        <v>7292500.3545944188</v>
      </c>
      <c r="AQ110" s="159">
        <f t="shared" si="17"/>
        <v>3511.0738346626954</v>
      </c>
    </row>
    <row r="111" spans="1:43" x14ac:dyDescent="0.25">
      <c r="A111" s="6">
        <v>284</v>
      </c>
      <c r="B111" s="6" t="s">
        <v>97</v>
      </c>
      <c r="C111" s="7">
        <v>2292</v>
      </c>
      <c r="D111" s="7">
        <v>6895486.4635985512</v>
      </c>
      <c r="E111" s="48">
        <v>1715720.7678081337</v>
      </c>
      <c r="F111" s="188">
        <v>694011</v>
      </c>
      <c r="H111" s="34">
        <f t="shared" si="11"/>
        <v>7589497.4635985512</v>
      </c>
      <c r="I111" s="82"/>
      <c r="J111" s="56">
        <v>1500569.9036535667</v>
      </c>
      <c r="K111" s="82"/>
      <c r="L111" s="56">
        <v>-8446.584385429378</v>
      </c>
      <c r="M111" s="84"/>
      <c r="N111" s="84">
        <f t="shared" si="12"/>
        <v>9081620.7828666903</v>
      </c>
      <c r="O111" s="101">
        <f t="shared" si="13"/>
        <v>3962.3127324898301</v>
      </c>
      <c r="P111" s="82"/>
      <c r="R111" s="62">
        <f t="shared" si="9"/>
        <v>480404.63567888923</v>
      </c>
      <c r="S111" s="31">
        <f t="shared" si="14"/>
        <v>5.585310582340839E-2</v>
      </c>
      <c r="T111" s="56">
        <f t="shared" si="10"/>
        <v>209.60062638694993</v>
      </c>
      <c r="V111" s="45"/>
      <c r="W111" s="46"/>
      <c r="X111" s="47"/>
      <c r="Z111" s="45"/>
      <c r="AA111" s="47"/>
      <c r="AB111" s="46"/>
      <c r="AC111" s="129">
        <v>284</v>
      </c>
      <c r="AD111" s="129" t="s">
        <v>97</v>
      </c>
      <c r="AE111" s="154">
        <v>2308</v>
      </c>
      <c r="AF111" s="154">
        <v>6524647.8175881421</v>
      </c>
      <c r="AG111" s="154">
        <v>1895241.577075904</v>
      </c>
      <c r="AH111" s="189">
        <v>694011</v>
      </c>
      <c r="AJ111" s="155">
        <f t="shared" si="15"/>
        <v>7218658.8175881421</v>
      </c>
      <c r="AK111" s="156"/>
      <c r="AL111" s="157">
        <v>1410050.256586229</v>
      </c>
      <c r="AM111" s="156"/>
      <c r="AN111" s="157">
        <v>-27492.926986569793</v>
      </c>
      <c r="AO111" s="158"/>
      <c r="AP111" s="158">
        <f t="shared" si="16"/>
        <v>8601216.1471878011</v>
      </c>
      <c r="AQ111" s="159">
        <f t="shared" si="17"/>
        <v>3726.6967708785965</v>
      </c>
    </row>
    <row r="112" spans="1:43" x14ac:dyDescent="0.25">
      <c r="A112" s="6">
        <v>285</v>
      </c>
      <c r="B112" s="6" t="s">
        <v>98</v>
      </c>
      <c r="C112" s="7">
        <v>51668</v>
      </c>
      <c r="D112" s="7">
        <v>107674956.58279882</v>
      </c>
      <c r="E112" s="48">
        <v>10674149.482759122</v>
      </c>
      <c r="F112" s="188">
        <v>-3141990</v>
      </c>
      <c r="H112" s="34">
        <f t="shared" si="11"/>
        <v>104532966.58279882</v>
      </c>
      <c r="I112" s="82"/>
      <c r="J112" s="56">
        <v>24190030.957181241</v>
      </c>
      <c r="K112" s="82"/>
      <c r="L112" s="56">
        <v>-260828.57703982416</v>
      </c>
      <c r="M112" s="84"/>
      <c r="N112" s="84">
        <f t="shared" si="12"/>
        <v>128462168.96294025</v>
      </c>
      <c r="O112" s="101">
        <f t="shared" si="13"/>
        <v>2486.3003979821215</v>
      </c>
      <c r="P112" s="82"/>
      <c r="R112" s="62">
        <f t="shared" si="9"/>
        <v>4612894.5912334472</v>
      </c>
      <c r="S112" s="31">
        <f t="shared" si="14"/>
        <v>3.7246036479703891E-2</v>
      </c>
      <c r="T112" s="56">
        <f t="shared" si="10"/>
        <v>89.279526810278071</v>
      </c>
      <c r="V112" s="45"/>
      <c r="W112" s="46"/>
      <c r="X112" s="47"/>
      <c r="Z112" s="45"/>
      <c r="AA112" s="47"/>
      <c r="AB112" s="46"/>
      <c r="AC112" s="129">
        <v>285</v>
      </c>
      <c r="AD112" s="129" t="s">
        <v>98</v>
      </c>
      <c r="AE112" s="154">
        <v>52126</v>
      </c>
      <c r="AF112" s="154">
        <v>105143501.35309632</v>
      </c>
      <c r="AG112" s="154">
        <v>11798305.344222549</v>
      </c>
      <c r="AH112" s="189">
        <v>-3141990</v>
      </c>
      <c r="AJ112" s="155">
        <f t="shared" si="15"/>
        <v>102001511.35309632</v>
      </c>
      <c r="AK112" s="156"/>
      <c r="AL112" s="157">
        <v>22691447.647794202</v>
      </c>
      <c r="AM112" s="156"/>
      <c r="AN112" s="157">
        <v>-843684.62918372336</v>
      </c>
      <c r="AO112" s="158"/>
      <c r="AP112" s="158">
        <f t="shared" si="16"/>
        <v>123849274.3717068</v>
      </c>
      <c r="AQ112" s="159">
        <f t="shared" si="17"/>
        <v>2375.9596817654683</v>
      </c>
    </row>
    <row r="113" spans="1:43" x14ac:dyDescent="0.25">
      <c r="A113" s="6">
        <v>286</v>
      </c>
      <c r="B113" s="6" t="s">
        <v>99</v>
      </c>
      <c r="C113" s="7">
        <v>81187</v>
      </c>
      <c r="D113" s="7">
        <v>141483209.4700112</v>
      </c>
      <c r="E113" s="48">
        <v>14709162.059124105</v>
      </c>
      <c r="F113" s="188">
        <v>15699682</v>
      </c>
      <c r="H113" s="34">
        <f t="shared" si="11"/>
        <v>157182891.4700112</v>
      </c>
      <c r="I113" s="82"/>
      <c r="J113" s="56">
        <v>40784508.234621733</v>
      </c>
      <c r="K113" s="82"/>
      <c r="L113" s="56">
        <v>-410311.49727250991</v>
      </c>
      <c r="M113" s="84"/>
      <c r="N113" s="84">
        <f t="shared" si="12"/>
        <v>197557088.20736042</v>
      </c>
      <c r="O113" s="101">
        <f t="shared" si="13"/>
        <v>2433.358643715871</v>
      </c>
      <c r="P113" s="82"/>
      <c r="R113" s="62">
        <f t="shared" si="9"/>
        <v>4867295.6662436426</v>
      </c>
      <c r="S113" s="31">
        <f t="shared" si="14"/>
        <v>2.5259748334645404E-2</v>
      </c>
      <c r="T113" s="56">
        <f t="shared" si="10"/>
        <v>59.951663027869515</v>
      </c>
      <c r="V113" s="45"/>
      <c r="W113" s="46"/>
      <c r="X113" s="47"/>
      <c r="Z113" s="45"/>
      <c r="AA113" s="47"/>
      <c r="AB113" s="46"/>
      <c r="AC113" s="129">
        <v>286</v>
      </c>
      <c r="AD113" s="129" t="s">
        <v>99</v>
      </c>
      <c r="AE113" s="154">
        <v>82113</v>
      </c>
      <c r="AF113" s="154">
        <v>140118625.69125044</v>
      </c>
      <c r="AG113" s="154">
        <v>17047851.912090316</v>
      </c>
      <c r="AH113" s="189">
        <v>15699682</v>
      </c>
      <c r="AJ113" s="155">
        <f t="shared" si="15"/>
        <v>155818307.69125044</v>
      </c>
      <c r="AK113" s="156"/>
      <c r="AL113" s="157">
        <v>38203846.610746793</v>
      </c>
      <c r="AM113" s="156"/>
      <c r="AN113" s="157">
        <v>-1332361.7608804593</v>
      </c>
      <c r="AO113" s="158"/>
      <c r="AP113" s="158">
        <f t="shared" si="16"/>
        <v>192689792.54111677</v>
      </c>
      <c r="AQ113" s="159">
        <f t="shared" si="17"/>
        <v>2346.641732017059</v>
      </c>
    </row>
    <row r="114" spans="1:43" x14ac:dyDescent="0.25">
      <c r="A114" s="6">
        <v>287</v>
      </c>
      <c r="B114" s="6" t="s">
        <v>100</v>
      </c>
      <c r="C114" s="7">
        <v>6404</v>
      </c>
      <c r="D114" s="7">
        <v>18792757.747998938</v>
      </c>
      <c r="E114" s="48">
        <v>3944593.6318549667</v>
      </c>
      <c r="F114" s="188">
        <v>-541169</v>
      </c>
      <c r="H114" s="34">
        <f t="shared" si="11"/>
        <v>18251588.747998938</v>
      </c>
      <c r="I114" s="82"/>
      <c r="J114" s="56">
        <v>4447491.8217591103</v>
      </c>
      <c r="K114" s="82"/>
      <c r="L114" s="56">
        <v>-28748.729192568549</v>
      </c>
      <c r="M114" s="84"/>
      <c r="N114" s="84">
        <f t="shared" si="12"/>
        <v>22670331.84056548</v>
      </c>
      <c r="O114" s="101">
        <f t="shared" si="13"/>
        <v>3540.0268333175327</v>
      </c>
      <c r="P114" s="82"/>
      <c r="R114" s="62">
        <f t="shared" si="9"/>
        <v>1252469.1022464372</v>
      </c>
      <c r="S114" s="31">
        <f t="shared" si="14"/>
        <v>5.8477781725887364E-2</v>
      </c>
      <c r="T114" s="56">
        <f t="shared" si="10"/>
        <v>195.57606218713886</v>
      </c>
      <c r="V114" s="45"/>
      <c r="W114" s="46"/>
      <c r="X114" s="47"/>
      <c r="Z114" s="45"/>
      <c r="AA114" s="47"/>
      <c r="AB114" s="46"/>
      <c r="AC114" s="129">
        <v>287</v>
      </c>
      <c r="AD114" s="129" t="s">
        <v>100</v>
      </c>
      <c r="AE114" s="154">
        <v>6486</v>
      </c>
      <c r="AF114" s="154">
        <v>17870088.270139627</v>
      </c>
      <c r="AG114" s="154">
        <v>4137930.0660381964</v>
      </c>
      <c r="AH114" s="189">
        <v>-541169</v>
      </c>
      <c r="AJ114" s="155">
        <f t="shared" si="15"/>
        <v>17328919.270139627</v>
      </c>
      <c r="AK114" s="156"/>
      <c r="AL114" s="157">
        <v>4182338.5217518988</v>
      </c>
      <c r="AM114" s="156"/>
      <c r="AN114" s="157">
        <v>-93395.053572483797</v>
      </c>
      <c r="AO114" s="158"/>
      <c r="AP114" s="158">
        <f t="shared" si="16"/>
        <v>21417862.738319043</v>
      </c>
      <c r="AQ114" s="159">
        <f t="shared" si="17"/>
        <v>3302.1681681034602</v>
      </c>
    </row>
    <row r="115" spans="1:43" x14ac:dyDescent="0.25">
      <c r="A115" s="6">
        <v>288</v>
      </c>
      <c r="B115" s="6" t="s">
        <v>101</v>
      </c>
      <c r="C115" s="7">
        <v>6416</v>
      </c>
      <c r="D115" s="7">
        <v>15111370.339956582</v>
      </c>
      <c r="E115" s="48">
        <v>3727436.9209839636</v>
      </c>
      <c r="F115" s="188">
        <v>-132219</v>
      </c>
      <c r="H115" s="34">
        <f t="shared" si="11"/>
        <v>14979151.339956582</v>
      </c>
      <c r="I115" s="82"/>
      <c r="J115" s="56">
        <v>4056251.5788050434</v>
      </c>
      <c r="K115" s="82"/>
      <c r="L115" s="56">
        <v>-27557.635434109055</v>
      </c>
      <c r="M115" s="84"/>
      <c r="N115" s="84">
        <f t="shared" si="12"/>
        <v>19007845.283327516</v>
      </c>
      <c r="O115" s="101">
        <f t="shared" si="13"/>
        <v>2962.5694020148871</v>
      </c>
      <c r="P115" s="82"/>
      <c r="R115" s="62">
        <f t="shared" si="9"/>
        <v>853340.5066643022</v>
      </c>
      <c r="S115" s="31">
        <f t="shared" si="14"/>
        <v>4.7004339537877804E-2</v>
      </c>
      <c r="T115" s="56">
        <f t="shared" si="10"/>
        <v>133.00194929306457</v>
      </c>
      <c r="V115" s="45"/>
      <c r="W115" s="46"/>
      <c r="X115" s="47"/>
      <c r="Z115" s="45"/>
      <c r="AA115" s="47"/>
      <c r="AB115" s="46"/>
      <c r="AC115" s="129">
        <v>288</v>
      </c>
      <c r="AD115" s="129" t="s">
        <v>101</v>
      </c>
      <c r="AE115" s="154">
        <v>6428</v>
      </c>
      <c r="AF115" s="154">
        <v>14570379.447230242</v>
      </c>
      <c r="AG115" s="154">
        <v>3897156.2338158959</v>
      </c>
      <c r="AH115" s="189">
        <v>-132219</v>
      </c>
      <c r="AJ115" s="155">
        <f t="shared" si="15"/>
        <v>14438160.447230242</v>
      </c>
      <c r="AK115" s="156"/>
      <c r="AL115" s="157">
        <v>3806034.4593614056</v>
      </c>
      <c r="AM115" s="156"/>
      <c r="AN115" s="157">
        <v>-89690.129928432041</v>
      </c>
      <c r="AO115" s="158"/>
      <c r="AP115" s="158">
        <f t="shared" si="16"/>
        <v>18154504.776663214</v>
      </c>
      <c r="AQ115" s="159">
        <f t="shared" si="17"/>
        <v>2824.2851239364054</v>
      </c>
    </row>
    <row r="116" spans="1:43" x14ac:dyDescent="0.25">
      <c r="A116" s="6">
        <v>290</v>
      </c>
      <c r="B116" s="6" t="s">
        <v>102</v>
      </c>
      <c r="C116" s="7">
        <v>8042</v>
      </c>
      <c r="D116" s="7">
        <v>31256994.163789637</v>
      </c>
      <c r="E116" s="48">
        <v>6012815.8642338132</v>
      </c>
      <c r="F116" s="188">
        <v>-547383</v>
      </c>
      <c r="H116" s="34">
        <f t="shared" si="11"/>
        <v>30709611.163789637</v>
      </c>
      <c r="I116" s="82"/>
      <c r="J116" s="56">
        <v>5301867.2986563938</v>
      </c>
      <c r="K116" s="82"/>
      <c r="L116" s="56">
        <v>-33437.556274394832</v>
      </c>
      <c r="M116" s="84"/>
      <c r="N116" s="84">
        <f t="shared" si="12"/>
        <v>35978040.906171642</v>
      </c>
      <c r="O116" s="101">
        <f t="shared" si="13"/>
        <v>4473.7678321526537</v>
      </c>
      <c r="P116" s="82"/>
      <c r="R116" s="62">
        <f t="shared" si="9"/>
        <v>1477777.4506702572</v>
      </c>
      <c r="S116" s="31">
        <f t="shared" si="14"/>
        <v>4.2833801909260838E-2</v>
      </c>
      <c r="T116" s="56">
        <f t="shared" si="10"/>
        <v>183.75745469662488</v>
      </c>
      <c r="V116" s="45"/>
      <c r="W116" s="46"/>
      <c r="X116" s="47"/>
      <c r="Z116" s="45"/>
      <c r="AA116" s="47"/>
      <c r="AB116" s="46"/>
      <c r="AC116" s="129">
        <v>290</v>
      </c>
      <c r="AD116" s="129" t="s">
        <v>102</v>
      </c>
      <c r="AE116" s="154">
        <v>8190</v>
      </c>
      <c r="AF116" s="154">
        <v>30125217.071442008</v>
      </c>
      <c r="AG116" s="154">
        <v>6548985.9610700672</v>
      </c>
      <c r="AH116" s="189">
        <v>-547383</v>
      </c>
      <c r="AJ116" s="155">
        <f t="shared" si="15"/>
        <v>29577834.071442008</v>
      </c>
      <c r="AK116" s="156"/>
      <c r="AL116" s="157">
        <v>5031532.1496374747</v>
      </c>
      <c r="AM116" s="156"/>
      <c r="AN116" s="157">
        <v>-109102.76557809621</v>
      </c>
      <c r="AO116" s="158"/>
      <c r="AP116" s="158">
        <f t="shared" si="16"/>
        <v>34500263.455501385</v>
      </c>
      <c r="AQ116" s="159">
        <f t="shared" si="17"/>
        <v>4212.4863804030992</v>
      </c>
    </row>
    <row r="117" spans="1:43" x14ac:dyDescent="0.25">
      <c r="A117" s="6">
        <v>291</v>
      </c>
      <c r="B117" s="6" t="s">
        <v>103</v>
      </c>
      <c r="C117" s="7">
        <v>2161</v>
      </c>
      <c r="D117" s="7">
        <v>7980045.992931379</v>
      </c>
      <c r="E117" s="48">
        <v>1473888.6781139153</v>
      </c>
      <c r="F117" s="188">
        <v>-76250</v>
      </c>
      <c r="H117" s="34">
        <f t="shared" si="11"/>
        <v>7903795.992931379</v>
      </c>
      <c r="I117" s="82"/>
      <c r="J117" s="56">
        <v>1405780.2762430443</v>
      </c>
      <c r="K117" s="82"/>
      <c r="L117" s="56">
        <v>-9758.7551052062463</v>
      </c>
      <c r="M117" s="84"/>
      <c r="N117" s="84">
        <f t="shared" si="12"/>
        <v>9299817.5140692163</v>
      </c>
      <c r="O117" s="101">
        <f t="shared" si="13"/>
        <v>4303.4787200690498</v>
      </c>
      <c r="P117" s="82"/>
      <c r="R117" s="62">
        <f t="shared" si="9"/>
        <v>353076.29157469235</v>
      </c>
      <c r="S117" s="31">
        <f t="shared" si="14"/>
        <v>3.9464234271911564E-2</v>
      </c>
      <c r="T117" s="56">
        <f t="shared" si="10"/>
        <v>163.3856046157762</v>
      </c>
      <c r="V117" s="45"/>
      <c r="W117" s="46"/>
      <c r="X117" s="47"/>
      <c r="Z117" s="45"/>
      <c r="AA117" s="47"/>
      <c r="AB117" s="46"/>
      <c r="AC117" s="129">
        <v>291</v>
      </c>
      <c r="AD117" s="129" t="s">
        <v>103</v>
      </c>
      <c r="AE117" s="154">
        <v>2206</v>
      </c>
      <c r="AF117" s="154">
        <v>7717259.3913430944</v>
      </c>
      <c r="AG117" s="154">
        <v>1658640.3337827653</v>
      </c>
      <c r="AH117" s="189">
        <v>-76250</v>
      </c>
      <c r="AJ117" s="155">
        <f t="shared" si="15"/>
        <v>7641009.3913430944</v>
      </c>
      <c r="AK117" s="156"/>
      <c r="AL117" s="157">
        <v>1337874.7729851929</v>
      </c>
      <c r="AM117" s="156"/>
      <c r="AN117" s="157">
        <v>-32142.941833764726</v>
      </c>
      <c r="AO117" s="158"/>
      <c r="AP117" s="158">
        <f t="shared" si="16"/>
        <v>8946741.222494524</v>
      </c>
      <c r="AQ117" s="159">
        <f t="shared" si="17"/>
        <v>4055.6397200791134</v>
      </c>
    </row>
    <row r="118" spans="1:43" x14ac:dyDescent="0.25">
      <c r="A118" s="6">
        <v>297</v>
      </c>
      <c r="B118" s="6" t="s">
        <v>104</v>
      </c>
      <c r="C118" s="7">
        <v>120210</v>
      </c>
      <c r="D118" s="7">
        <v>183047484.61701673</v>
      </c>
      <c r="E118" s="48">
        <v>35993591.68234802</v>
      </c>
      <c r="F118" s="188">
        <v>-2777479</v>
      </c>
      <c r="H118" s="34">
        <f t="shared" si="11"/>
        <v>180270005.61701673</v>
      </c>
      <c r="I118" s="82"/>
      <c r="J118" s="56">
        <v>59368615.98735974</v>
      </c>
      <c r="K118" s="82"/>
      <c r="L118" s="56">
        <v>-554861.36763043457</v>
      </c>
      <c r="M118" s="84"/>
      <c r="N118" s="84">
        <f t="shared" si="12"/>
        <v>239083760.23674604</v>
      </c>
      <c r="O118" s="101">
        <f t="shared" si="13"/>
        <v>1988.8841214270531</v>
      </c>
      <c r="P118" s="82"/>
      <c r="R118" s="62">
        <f t="shared" si="9"/>
        <v>8027373.9004950225</v>
      </c>
      <c r="S118" s="31">
        <f t="shared" si="14"/>
        <v>3.4742055944789907E-2</v>
      </c>
      <c r="T118" s="56">
        <f t="shared" si="10"/>
        <v>66.777921142126473</v>
      </c>
      <c r="V118" s="45"/>
      <c r="W118" s="46"/>
      <c r="X118" s="47"/>
      <c r="Z118" s="45"/>
      <c r="AA118" s="47"/>
      <c r="AB118" s="46"/>
      <c r="AC118" s="129">
        <v>297</v>
      </c>
      <c r="AD118" s="129" t="s">
        <v>104</v>
      </c>
      <c r="AE118" s="154">
        <v>119282</v>
      </c>
      <c r="AF118" s="154">
        <v>180321550.30595705</v>
      </c>
      <c r="AG118" s="154">
        <v>37096757.720914841</v>
      </c>
      <c r="AH118" s="189">
        <v>-2777479</v>
      </c>
      <c r="AJ118" s="155">
        <f t="shared" si="15"/>
        <v>177544071.30595705</v>
      </c>
      <c r="AK118" s="156"/>
      <c r="AL118" s="157">
        <v>55310854.484189622</v>
      </c>
      <c r="AM118" s="156"/>
      <c r="AN118" s="157">
        <v>-1798539.4538956604</v>
      </c>
      <c r="AO118" s="158"/>
      <c r="AP118" s="158">
        <f t="shared" si="16"/>
        <v>231056386.33625102</v>
      </c>
      <c r="AQ118" s="159">
        <f t="shared" si="17"/>
        <v>1937.0599615721653</v>
      </c>
    </row>
    <row r="119" spans="1:43" x14ac:dyDescent="0.25">
      <c r="A119" s="6">
        <v>300</v>
      </c>
      <c r="B119" s="6" t="s">
        <v>105</v>
      </c>
      <c r="C119" s="7">
        <v>3534</v>
      </c>
      <c r="D119" s="7">
        <v>12241513.352918116</v>
      </c>
      <c r="E119" s="48">
        <v>3142031.0282944106</v>
      </c>
      <c r="F119" s="188">
        <v>773266</v>
      </c>
      <c r="H119" s="34">
        <f t="shared" si="11"/>
        <v>13014779.352918116</v>
      </c>
      <c r="I119" s="82"/>
      <c r="J119" s="56">
        <v>2357107.7215620857</v>
      </c>
      <c r="K119" s="82"/>
      <c r="L119" s="56">
        <v>-12761.192137644752</v>
      </c>
      <c r="M119" s="84"/>
      <c r="N119" s="84">
        <f t="shared" si="12"/>
        <v>15359125.882342556</v>
      </c>
      <c r="O119" s="101">
        <f t="shared" si="13"/>
        <v>4346.1024002101176</v>
      </c>
      <c r="P119" s="82"/>
      <c r="R119" s="62">
        <f t="shared" si="9"/>
        <v>961659.98776843213</v>
      </c>
      <c r="S119" s="31">
        <f t="shared" si="14"/>
        <v>6.6793697919496131E-2</v>
      </c>
      <c r="T119" s="56">
        <f t="shared" si="10"/>
        <v>272.11657831591174</v>
      </c>
      <c r="V119" s="45"/>
      <c r="W119" s="46"/>
      <c r="X119" s="47"/>
      <c r="Z119" s="45"/>
      <c r="AA119" s="47"/>
      <c r="AB119" s="46"/>
      <c r="AC119" s="129">
        <v>300</v>
      </c>
      <c r="AD119" s="129" t="s">
        <v>105</v>
      </c>
      <c r="AE119" s="154">
        <v>3551</v>
      </c>
      <c r="AF119" s="154">
        <v>11443503.059290908</v>
      </c>
      <c r="AG119" s="154">
        <v>3231211.7279432197</v>
      </c>
      <c r="AH119" s="189">
        <v>773266</v>
      </c>
      <c r="AJ119" s="155">
        <f t="shared" si="15"/>
        <v>12216769.059290908</v>
      </c>
      <c r="AK119" s="156"/>
      <c r="AL119" s="157">
        <v>2222126.7340489742</v>
      </c>
      <c r="AM119" s="156"/>
      <c r="AN119" s="157">
        <v>-41429.898765757163</v>
      </c>
      <c r="AO119" s="158"/>
      <c r="AP119" s="158">
        <f t="shared" si="16"/>
        <v>14397465.894574124</v>
      </c>
      <c r="AQ119" s="159">
        <f t="shared" si="17"/>
        <v>4054.4820880242537</v>
      </c>
    </row>
    <row r="120" spans="1:43" x14ac:dyDescent="0.25">
      <c r="A120" s="6">
        <v>301</v>
      </c>
      <c r="B120" s="6" t="s">
        <v>106</v>
      </c>
      <c r="C120" s="7">
        <v>20456</v>
      </c>
      <c r="D120" s="7">
        <v>60361504.941903427</v>
      </c>
      <c r="E120" s="48">
        <v>18287202.816404138</v>
      </c>
      <c r="F120" s="188">
        <v>-2589186</v>
      </c>
      <c r="H120" s="34">
        <f t="shared" si="11"/>
        <v>57772318.941903427</v>
      </c>
      <c r="I120" s="82"/>
      <c r="J120" s="56">
        <v>13327041.573953979</v>
      </c>
      <c r="K120" s="82"/>
      <c r="L120" s="56">
        <v>-76578.226224070735</v>
      </c>
      <c r="M120" s="84"/>
      <c r="N120" s="84">
        <f t="shared" si="12"/>
        <v>71022782.289633334</v>
      </c>
      <c r="O120" s="101">
        <f t="shared" si="13"/>
        <v>3471.978015723178</v>
      </c>
      <c r="P120" s="82"/>
      <c r="R120" s="62">
        <f t="shared" si="9"/>
        <v>3418257.3883427978</v>
      </c>
      <c r="S120" s="31">
        <f t="shared" si="14"/>
        <v>5.056255322160462E-2</v>
      </c>
      <c r="T120" s="56">
        <f t="shared" si="10"/>
        <v>167.1029227778059</v>
      </c>
      <c r="V120" s="45"/>
      <c r="W120" s="46"/>
      <c r="X120" s="47"/>
      <c r="Z120" s="45"/>
      <c r="AA120" s="47"/>
      <c r="AB120" s="46"/>
      <c r="AC120" s="129">
        <v>301</v>
      </c>
      <c r="AD120" s="129" t="s">
        <v>106</v>
      </c>
      <c r="AE120" s="154">
        <v>20678</v>
      </c>
      <c r="AF120" s="154">
        <v>57903819.024326742</v>
      </c>
      <c r="AG120" s="154">
        <v>18243635.104118019</v>
      </c>
      <c r="AH120" s="189">
        <v>-2589186</v>
      </c>
      <c r="AJ120" s="155">
        <f t="shared" si="15"/>
        <v>55314633.024326742</v>
      </c>
      <c r="AK120" s="156"/>
      <c r="AL120" s="157">
        <v>12537878.408759061</v>
      </c>
      <c r="AM120" s="156"/>
      <c r="AN120" s="157">
        <v>-247986.53179526579</v>
      </c>
      <c r="AO120" s="158"/>
      <c r="AP120" s="158">
        <f t="shared" si="16"/>
        <v>67604524.901290536</v>
      </c>
      <c r="AQ120" s="159">
        <f t="shared" si="17"/>
        <v>3269.3937954004514</v>
      </c>
    </row>
    <row r="121" spans="1:43" x14ac:dyDescent="0.25">
      <c r="A121" s="6">
        <v>304</v>
      </c>
      <c r="B121" s="6" t="s">
        <v>107</v>
      </c>
      <c r="C121" s="7">
        <v>962</v>
      </c>
      <c r="D121" s="7">
        <v>1973642.0738333594</v>
      </c>
      <c r="E121" s="48">
        <v>170793.96624713356</v>
      </c>
      <c r="F121" s="188">
        <v>-230743</v>
      </c>
      <c r="H121" s="34">
        <f t="shared" si="11"/>
        <v>1742899.0738333594</v>
      </c>
      <c r="I121" s="82"/>
      <c r="J121" s="56">
        <v>553429.58654092497</v>
      </c>
      <c r="K121" s="82"/>
      <c r="L121" s="56">
        <v>-5078.2579393749193</v>
      </c>
      <c r="M121" s="84"/>
      <c r="N121" s="84">
        <f t="shared" si="12"/>
        <v>2291250.4024349093</v>
      </c>
      <c r="O121" s="101">
        <f t="shared" si="13"/>
        <v>2381.7571750882635</v>
      </c>
      <c r="P121" s="82"/>
      <c r="R121" s="62">
        <f t="shared" si="9"/>
        <v>-13089.539278819226</v>
      </c>
      <c r="S121" s="31">
        <f t="shared" si="14"/>
        <v>-5.6803855376844218E-3</v>
      </c>
      <c r="T121" s="56">
        <f t="shared" si="10"/>
        <v>-13.606589686922272</v>
      </c>
      <c r="V121" s="45"/>
      <c r="W121" s="46"/>
      <c r="X121" s="47"/>
      <c r="Z121" s="45"/>
      <c r="AA121" s="47"/>
      <c r="AB121" s="46"/>
      <c r="AC121" s="129">
        <v>304</v>
      </c>
      <c r="AD121" s="129" t="s">
        <v>107</v>
      </c>
      <c r="AE121" s="154">
        <v>949</v>
      </c>
      <c r="AF121" s="154">
        <v>2031478.2448856928</v>
      </c>
      <c r="AG121" s="154">
        <v>168854.38402115449</v>
      </c>
      <c r="AH121" s="189">
        <v>-230743</v>
      </c>
      <c r="AJ121" s="155">
        <f t="shared" si="15"/>
        <v>1800735.2448856928</v>
      </c>
      <c r="AK121" s="156"/>
      <c r="AL121" s="157">
        <v>520342.42106216907</v>
      </c>
      <c r="AM121" s="156"/>
      <c r="AN121" s="157">
        <v>-16737.724234133395</v>
      </c>
      <c r="AO121" s="158"/>
      <c r="AP121" s="158">
        <f t="shared" si="16"/>
        <v>2304339.9417137285</v>
      </c>
      <c r="AQ121" s="159">
        <f t="shared" si="17"/>
        <v>2428.1769670323797</v>
      </c>
    </row>
    <row r="122" spans="1:43" x14ac:dyDescent="0.25">
      <c r="A122" s="6">
        <v>305</v>
      </c>
      <c r="B122" s="6" t="s">
        <v>108</v>
      </c>
      <c r="C122" s="6">
        <v>15213</v>
      </c>
      <c r="D122" s="7">
        <v>45826212.051425174</v>
      </c>
      <c r="E122" s="48">
        <v>10863391.037498046</v>
      </c>
      <c r="F122" s="188">
        <v>-1165076</v>
      </c>
      <c r="H122" s="34">
        <f t="shared" si="11"/>
        <v>44661136.051425174</v>
      </c>
      <c r="I122" s="82"/>
      <c r="J122" s="56">
        <v>8781066.3393991385</v>
      </c>
      <c r="K122" s="82"/>
      <c r="L122" s="56">
        <v>-61328.486047328464</v>
      </c>
      <c r="M122" s="84"/>
      <c r="N122" s="84">
        <f t="shared" si="12"/>
        <v>53380873.904776983</v>
      </c>
      <c r="O122" s="101">
        <f t="shared" si="13"/>
        <v>3508.8985673290595</v>
      </c>
      <c r="P122" s="82"/>
      <c r="R122" s="62">
        <f t="shared" si="9"/>
        <v>3629886.9105239958</v>
      </c>
      <c r="S122" s="31">
        <f t="shared" si="14"/>
        <v>7.2961103484103826E-2</v>
      </c>
      <c r="T122" s="56">
        <f t="shared" si="10"/>
        <v>238.6042799266414</v>
      </c>
      <c r="V122" s="45"/>
      <c r="W122" s="46"/>
      <c r="X122" s="47"/>
      <c r="Z122" s="45"/>
      <c r="AA122" s="47"/>
      <c r="AB122" s="46"/>
      <c r="AC122" s="129">
        <v>305</v>
      </c>
      <c r="AD122" s="129" t="s">
        <v>108</v>
      </c>
      <c r="AE122" s="129">
        <v>15134</v>
      </c>
      <c r="AF122" s="154">
        <v>42873294.559581898</v>
      </c>
      <c r="AG122" s="154">
        <v>11126365.781143526</v>
      </c>
      <c r="AH122" s="189">
        <v>-1165076</v>
      </c>
      <c r="AJ122" s="155">
        <f t="shared" si="15"/>
        <v>41708218.559581898</v>
      </c>
      <c r="AK122" s="156"/>
      <c r="AL122" s="157">
        <v>8242952.6882591369</v>
      </c>
      <c r="AM122" s="156"/>
      <c r="AN122" s="157">
        <v>-200184.2535880543</v>
      </c>
      <c r="AO122" s="158"/>
      <c r="AP122" s="158">
        <f t="shared" si="16"/>
        <v>49750986.994252987</v>
      </c>
      <c r="AQ122" s="159">
        <f t="shared" si="17"/>
        <v>3287.365335949054</v>
      </c>
    </row>
    <row r="123" spans="1:43" x14ac:dyDescent="0.25">
      <c r="A123" s="6">
        <v>309</v>
      </c>
      <c r="B123" s="6" t="s">
        <v>109</v>
      </c>
      <c r="C123" s="7">
        <v>6552</v>
      </c>
      <c r="D123" s="7">
        <v>20561545.757484596</v>
      </c>
      <c r="E123" s="48">
        <v>6416054.0044108648</v>
      </c>
      <c r="F123" s="188">
        <v>-733155</v>
      </c>
      <c r="H123" s="34">
        <f t="shared" si="11"/>
        <v>19828390.757484596</v>
      </c>
      <c r="I123" s="82"/>
      <c r="J123" s="56">
        <v>3931164.5971842268</v>
      </c>
      <c r="K123" s="82"/>
      <c r="L123" s="56">
        <v>-25602.74301467156</v>
      </c>
      <c r="M123" s="84"/>
      <c r="N123" s="84">
        <f t="shared" si="12"/>
        <v>23733952.611654151</v>
      </c>
      <c r="O123" s="101">
        <f t="shared" si="13"/>
        <v>3622.3981397518546</v>
      </c>
      <c r="P123" s="82"/>
      <c r="R123" s="62">
        <f t="shared" si="9"/>
        <v>1396873.3020722941</v>
      </c>
      <c r="S123" s="31">
        <f t="shared" si="14"/>
        <v>6.2536076570811228E-2</v>
      </c>
      <c r="T123" s="56">
        <f t="shared" si="10"/>
        <v>213.1980009267848</v>
      </c>
      <c r="V123" s="45"/>
      <c r="W123" s="46"/>
      <c r="X123" s="47"/>
      <c r="Z123" s="45"/>
      <c r="AA123" s="47"/>
      <c r="AB123" s="46"/>
      <c r="AC123" s="129">
        <v>309</v>
      </c>
      <c r="AD123" s="129" t="s">
        <v>109</v>
      </c>
      <c r="AE123" s="154">
        <v>6688</v>
      </c>
      <c r="AF123" s="154">
        <v>19434087.103172269</v>
      </c>
      <c r="AG123" s="154">
        <v>6340984.6906826152</v>
      </c>
      <c r="AH123" s="189">
        <v>-733155</v>
      </c>
      <c r="AJ123" s="155">
        <f t="shared" si="15"/>
        <v>18700932.103172269</v>
      </c>
      <c r="AK123" s="156"/>
      <c r="AL123" s="157">
        <v>3719177.5360080129</v>
      </c>
      <c r="AM123" s="156"/>
      <c r="AN123" s="157">
        <v>-83030.329598424796</v>
      </c>
      <c r="AO123" s="158"/>
      <c r="AP123" s="158">
        <f t="shared" si="16"/>
        <v>22337079.309581857</v>
      </c>
      <c r="AQ123" s="159">
        <f t="shared" si="17"/>
        <v>3339.8742986814977</v>
      </c>
    </row>
    <row r="124" spans="1:43" x14ac:dyDescent="0.25">
      <c r="A124" s="6">
        <v>312</v>
      </c>
      <c r="B124" s="6" t="s">
        <v>110</v>
      </c>
      <c r="C124" s="7">
        <v>1288</v>
      </c>
      <c r="D124" s="7">
        <v>4328886.5106779728</v>
      </c>
      <c r="E124" s="48">
        <v>984811.8819805138</v>
      </c>
      <c r="F124" s="188">
        <v>-341179</v>
      </c>
      <c r="H124" s="34">
        <f t="shared" si="11"/>
        <v>3987707.5106779728</v>
      </c>
      <c r="I124" s="82"/>
      <c r="J124" s="56">
        <v>896471.08285447734</v>
      </c>
      <c r="K124" s="82"/>
      <c r="L124" s="56">
        <v>-5387.8962208402963</v>
      </c>
      <c r="M124" s="84"/>
      <c r="N124" s="84">
        <f t="shared" si="12"/>
        <v>4878790.69731161</v>
      </c>
      <c r="O124" s="101">
        <f t="shared" si="13"/>
        <v>3787.8809761736102</v>
      </c>
      <c r="P124" s="82"/>
      <c r="R124" s="62">
        <f t="shared" si="9"/>
        <v>36919.388498955406</v>
      </c>
      <c r="S124" s="31">
        <f t="shared" si="14"/>
        <v>7.6250247361508133E-3</v>
      </c>
      <c r="T124" s="56">
        <f t="shared" si="10"/>
        <v>28.664121505400161</v>
      </c>
      <c r="V124" s="45"/>
      <c r="W124" s="46"/>
      <c r="X124" s="47"/>
      <c r="Z124" s="45"/>
      <c r="AA124" s="47"/>
      <c r="AB124" s="46"/>
      <c r="AC124" s="129">
        <v>312</v>
      </c>
      <c r="AD124" s="129" t="s">
        <v>110</v>
      </c>
      <c r="AE124" s="154">
        <v>1313</v>
      </c>
      <c r="AF124" s="154">
        <v>4348495.8192986557</v>
      </c>
      <c r="AG124" s="154">
        <v>1186934.5902504206</v>
      </c>
      <c r="AH124" s="189">
        <v>-341179</v>
      </c>
      <c r="AJ124" s="155">
        <f t="shared" si="15"/>
        <v>4007316.8192986557</v>
      </c>
      <c r="AK124" s="156"/>
      <c r="AL124" s="157">
        <v>852326.94501393894</v>
      </c>
      <c r="AM124" s="156"/>
      <c r="AN124" s="157">
        <v>-17772.455499940803</v>
      </c>
      <c r="AO124" s="158"/>
      <c r="AP124" s="158">
        <f t="shared" si="16"/>
        <v>4841871.3088126546</v>
      </c>
      <c r="AQ124" s="159">
        <f t="shared" si="17"/>
        <v>3687.6399914795543</v>
      </c>
    </row>
    <row r="125" spans="1:43" x14ac:dyDescent="0.25">
      <c r="A125" s="6">
        <v>316</v>
      </c>
      <c r="B125" s="6" t="s">
        <v>111</v>
      </c>
      <c r="C125" s="7">
        <v>4326</v>
      </c>
      <c r="D125" s="7">
        <v>7484451.2361243758</v>
      </c>
      <c r="E125" s="48">
        <v>2477067.255826415</v>
      </c>
      <c r="F125" s="188">
        <v>-1059425</v>
      </c>
      <c r="H125" s="34">
        <f t="shared" si="11"/>
        <v>6425026.2361243758</v>
      </c>
      <c r="I125" s="82"/>
      <c r="J125" s="56">
        <v>2537601.9098032475</v>
      </c>
      <c r="K125" s="82"/>
      <c r="L125" s="56">
        <v>-19174.182876316678</v>
      </c>
      <c r="M125" s="84"/>
      <c r="N125" s="84">
        <f t="shared" si="12"/>
        <v>8943453.9630513061</v>
      </c>
      <c r="O125" s="101">
        <f t="shared" si="13"/>
        <v>2067.3726220645644</v>
      </c>
      <c r="P125" s="82"/>
      <c r="R125" s="62">
        <f t="shared" si="9"/>
        <v>204759.78210149333</v>
      </c>
      <c r="S125" s="31">
        <f t="shared" si="14"/>
        <v>2.343139350818178E-2</v>
      </c>
      <c r="T125" s="56">
        <f t="shared" si="10"/>
        <v>47.332358322120513</v>
      </c>
      <c r="V125" s="45"/>
      <c r="W125" s="46"/>
      <c r="X125" s="47"/>
      <c r="Z125" s="45"/>
      <c r="AA125" s="47"/>
      <c r="AB125" s="46"/>
      <c r="AC125" s="129">
        <v>316</v>
      </c>
      <c r="AD125" s="129" t="s">
        <v>111</v>
      </c>
      <c r="AE125" s="154">
        <v>4368</v>
      </c>
      <c r="AF125" s="154">
        <v>7474466.0901932074</v>
      </c>
      <c r="AG125" s="154">
        <v>2495020.3894321937</v>
      </c>
      <c r="AH125" s="189">
        <v>-1059425</v>
      </c>
      <c r="AJ125" s="155">
        <f t="shared" si="15"/>
        <v>6415041.0901932074</v>
      </c>
      <c r="AK125" s="156"/>
      <c r="AL125" s="157">
        <v>2385681.2478552614</v>
      </c>
      <c r="AM125" s="156"/>
      <c r="AN125" s="157">
        <v>-62028.157098656928</v>
      </c>
      <c r="AO125" s="158"/>
      <c r="AP125" s="158">
        <f t="shared" si="16"/>
        <v>8738694.1809498128</v>
      </c>
      <c r="AQ125" s="159">
        <f t="shared" si="17"/>
        <v>2000.6167996679974</v>
      </c>
    </row>
    <row r="126" spans="1:43" x14ac:dyDescent="0.25">
      <c r="A126" s="6">
        <v>317</v>
      </c>
      <c r="B126" s="6" t="s">
        <v>112</v>
      </c>
      <c r="C126" s="7">
        <v>2538</v>
      </c>
      <c r="D126" s="7">
        <v>10532628.345405851</v>
      </c>
      <c r="E126" s="48">
        <v>3180211.0430295835</v>
      </c>
      <c r="F126" s="188">
        <v>-1640</v>
      </c>
      <c r="H126" s="34">
        <f t="shared" si="11"/>
        <v>10530988.345405851</v>
      </c>
      <c r="I126" s="82"/>
      <c r="J126" s="56">
        <v>1816584.5085713947</v>
      </c>
      <c r="K126" s="82"/>
      <c r="L126" s="56">
        <v>-8445.3832631139248</v>
      </c>
      <c r="M126" s="84"/>
      <c r="N126" s="84">
        <f t="shared" si="12"/>
        <v>12339127.47071413</v>
      </c>
      <c r="O126" s="101">
        <f t="shared" si="13"/>
        <v>4861.7523525272381</v>
      </c>
      <c r="P126" s="82"/>
      <c r="R126" s="62">
        <f t="shared" si="9"/>
        <v>509339.86401051097</v>
      </c>
      <c r="S126" s="31">
        <f t="shared" si="14"/>
        <v>4.3055706572608446E-2</v>
      </c>
      <c r="T126" s="56">
        <f t="shared" si="10"/>
        <v>200.68552561485853</v>
      </c>
      <c r="V126" s="45"/>
      <c r="W126" s="46"/>
      <c r="X126" s="47"/>
      <c r="Z126" s="45"/>
      <c r="AA126" s="47"/>
      <c r="AB126" s="46"/>
      <c r="AC126" s="129">
        <v>317</v>
      </c>
      <c r="AD126" s="129" t="s">
        <v>112</v>
      </c>
      <c r="AE126" s="154">
        <v>2576</v>
      </c>
      <c r="AF126" s="154">
        <v>10146659.790034944</v>
      </c>
      <c r="AG126" s="154">
        <v>3227163.2573895222</v>
      </c>
      <c r="AH126" s="189">
        <v>-1640</v>
      </c>
      <c r="AJ126" s="155">
        <f t="shared" si="15"/>
        <v>10145019.790034944</v>
      </c>
      <c r="AK126" s="156"/>
      <c r="AL126" s="157">
        <v>1712270.1413303337</v>
      </c>
      <c r="AM126" s="156"/>
      <c r="AN126" s="157">
        <v>-27502.324661659502</v>
      </c>
      <c r="AO126" s="158"/>
      <c r="AP126" s="158">
        <f t="shared" si="16"/>
        <v>11829787.606703619</v>
      </c>
      <c r="AQ126" s="159">
        <f t="shared" si="17"/>
        <v>4592.308853534013</v>
      </c>
    </row>
    <row r="127" spans="1:43" x14ac:dyDescent="0.25">
      <c r="A127" s="6">
        <v>320</v>
      </c>
      <c r="B127" s="6" t="s">
        <v>113</v>
      </c>
      <c r="C127" s="7">
        <v>7191</v>
      </c>
      <c r="D127" s="7">
        <v>26143959.461518966</v>
      </c>
      <c r="E127" s="48">
        <v>4549663.2826434169</v>
      </c>
      <c r="F127" s="188">
        <v>-474707</v>
      </c>
      <c r="H127" s="34">
        <f t="shared" si="11"/>
        <v>25669252.461518966</v>
      </c>
      <c r="I127" s="82"/>
      <c r="J127" s="56">
        <v>4188837.7027154062</v>
      </c>
      <c r="K127" s="82"/>
      <c r="L127" s="56">
        <v>-35447.576816166562</v>
      </c>
      <c r="M127" s="84"/>
      <c r="N127" s="84">
        <f t="shared" si="12"/>
        <v>29822642.587418202</v>
      </c>
      <c r="O127" s="101">
        <f t="shared" si="13"/>
        <v>4147.2177148405235</v>
      </c>
      <c r="P127" s="82"/>
      <c r="R127" s="62">
        <f t="shared" si="9"/>
        <v>1752254.6673763506</v>
      </c>
      <c r="S127" s="31">
        <f t="shared" si="14"/>
        <v>6.2423600000385673E-2</v>
      </c>
      <c r="T127" s="56">
        <f t="shared" si="10"/>
        <v>243.67329542154786</v>
      </c>
      <c r="V127" s="45"/>
      <c r="W127" s="46"/>
      <c r="X127" s="47"/>
      <c r="Z127" s="45"/>
      <c r="AA127" s="47"/>
      <c r="AB127" s="46"/>
      <c r="AC127" s="129">
        <v>320</v>
      </c>
      <c r="AD127" s="129" t="s">
        <v>113</v>
      </c>
      <c r="AE127" s="154">
        <v>7274</v>
      </c>
      <c r="AF127" s="154">
        <v>24702249.747727778</v>
      </c>
      <c r="AG127" s="154">
        <v>4466908.3688184964</v>
      </c>
      <c r="AH127" s="189">
        <v>-474707</v>
      </c>
      <c r="AJ127" s="155">
        <f t="shared" si="15"/>
        <v>24227542.747727778</v>
      </c>
      <c r="AK127" s="156"/>
      <c r="AL127" s="157">
        <v>3958060.6092535141</v>
      </c>
      <c r="AM127" s="156"/>
      <c r="AN127" s="157">
        <v>-115215.43693943933</v>
      </c>
      <c r="AO127" s="158"/>
      <c r="AP127" s="158">
        <f t="shared" si="16"/>
        <v>28070387.920041852</v>
      </c>
      <c r="AQ127" s="159">
        <f t="shared" si="17"/>
        <v>3859.003013478396</v>
      </c>
    </row>
    <row r="128" spans="1:43" x14ac:dyDescent="0.25">
      <c r="A128" s="6">
        <v>322</v>
      </c>
      <c r="B128" s="6" t="s">
        <v>114</v>
      </c>
      <c r="C128" s="7">
        <v>6609</v>
      </c>
      <c r="D128" s="7">
        <v>21421560.802042011</v>
      </c>
      <c r="E128" s="48">
        <v>5143495.2658385905</v>
      </c>
      <c r="F128" s="188">
        <v>-999697</v>
      </c>
      <c r="H128" s="34">
        <f t="shared" si="11"/>
        <v>20421863.802042011</v>
      </c>
      <c r="I128" s="82"/>
      <c r="J128" s="56">
        <v>3904437.0400092071</v>
      </c>
      <c r="K128" s="82"/>
      <c r="L128" s="56">
        <v>-27464.980270145083</v>
      </c>
      <c r="M128" s="84"/>
      <c r="N128" s="84">
        <f t="shared" si="12"/>
        <v>24298835.861781076</v>
      </c>
      <c r="O128" s="101">
        <f t="shared" si="13"/>
        <v>3676.6282133123127</v>
      </c>
      <c r="P128" s="82"/>
      <c r="R128" s="62">
        <f t="shared" si="9"/>
        <v>1421569.8467316255</v>
      </c>
      <c r="S128" s="31">
        <f t="shared" si="14"/>
        <v>6.2138974377290893E-2</v>
      </c>
      <c r="T128" s="56">
        <f t="shared" si="10"/>
        <v>215.09605791067114</v>
      </c>
      <c r="V128" s="45"/>
      <c r="W128" s="46"/>
      <c r="X128" s="47"/>
      <c r="Z128" s="45"/>
      <c r="AA128" s="47"/>
      <c r="AB128" s="46"/>
      <c r="AC128" s="129">
        <v>322</v>
      </c>
      <c r="AD128" s="129" t="s">
        <v>114</v>
      </c>
      <c r="AE128" s="154">
        <v>6640</v>
      </c>
      <c r="AF128" s="154">
        <v>20310430.303098112</v>
      </c>
      <c r="AG128" s="154">
        <v>5081543.8157423791</v>
      </c>
      <c r="AH128" s="189">
        <v>-999697</v>
      </c>
      <c r="AJ128" s="155">
        <f t="shared" si="15"/>
        <v>19310733.303098112</v>
      </c>
      <c r="AK128" s="156"/>
      <c r="AL128" s="157">
        <v>3655852.225205204</v>
      </c>
      <c r="AM128" s="156"/>
      <c r="AN128" s="157">
        <v>-89319.513253868965</v>
      </c>
      <c r="AO128" s="158"/>
      <c r="AP128" s="158">
        <f t="shared" si="16"/>
        <v>22877266.01504945</v>
      </c>
      <c r="AQ128" s="159">
        <f t="shared" si="17"/>
        <v>3445.3713878086523</v>
      </c>
    </row>
    <row r="129" spans="1:43" ht="13.05" customHeight="1" x14ac:dyDescent="0.25">
      <c r="A129" s="6">
        <v>398</v>
      </c>
      <c r="B129" s="6" t="s">
        <v>115</v>
      </c>
      <c r="C129" s="7">
        <v>119984</v>
      </c>
      <c r="D129" s="7">
        <v>188235847.51751012</v>
      </c>
      <c r="E129" s="48">
        <v>30998865.844093755</v>
      </c>
      <c r="F129" s="188">
        <v>-5821904</v>
      </c>
      <c r="H129" s="34">
        <f t="shared" si="11"/>
        <v>182413943.51751012</v>
      </c>
      <c r="I129" s="82"/>
      <c r="J129" s="56">
        <v>56727441.541346118</v>
      </c>
      <c r="K129" s="82"/>
      <c r="L129" s="56">
        <v>-575030.25603700359</v>
      </c>
      <c r="M129" s="84"/>
      <c r="N129" s="84">
        <f t="shared" si="12"/>
        <v>238566354.80281925</v>
      </c>
      <c r="O129" s="101">
        <f t="shared" si="13"/>
        <v>1988.3180657655957</v>
      </c>
      <c r="P129" s="82"/>
      <c r="R129" s="62">
        <f t="shared" si="9"/>
        <v>15637370.750356406</v>
      </c>
      <c r="S129" s="31">
        <f t="shared" si="14"/>
        <v>7.0145076993112732E-2</v>
      </c>
      <c r="T129" s="56">
        <f t="shared" si="10"/>
        <v>130.32880009298245</v>
      </c>
      <c r="V129" s="45"/>
      <c r="W129" s="46"/>
      <c r="X129" s="47"/>
      <c r="Z129" s="45"/>
      <c r="AA129" s="47"/>
      <c r="AB129" s="46"/>
      <c r="AC129" s="129">
        <v>398</v>
      </c>
      <c r="AD129" s="129" t="s">
        <v>115</v>
      </c>
      <c r="AE129" s="154">
        <v>119823</v>
      </c>
      <c r="AF129" s="154">
        <v>177677890.69867766</v>
      </c>
      <c r="AG129" s="154">
        <v>29237873.768306416</v>
      </c>
      <c r="AH129" s="189">
        <v>-5821904</v>
      </c>
      <c r="AJ129" s="155">
        <f t="shared" si="15"/>
        <v>171855986.69867766</v>
      </c>
      <c r="AK129" s="156"/>
      <c r="AL129" s="157">
        <v>52938778.911145605</v>
      </c>
      <c r="AM129" s="156"/>
      <c r="AN129" s="157">
        <v>-1865781.5573604093</v>
      </c>
      <c r="AO129" s="158"/>
      <c r="AP129" s="158">
        <f t="shared" si="16"/>
        <v>222928984.05246285</v>
      </c>
      <c r="AQ129" s="159">
        <f t="shared" si="17"/>
        <v>1860.4857502521456</v>
      </c>
    </row>
    <row r="130" spans="1:43" s="91" customFormat="1" x14ac:dyDescent="0.25">
      <c r="A130" s="91">
        <v>399</v>
      </c>
      <c r="B130" s="91" t="s">
        <v>116</v>
      </c>
      <c r="C130" s="92">
        <v>7996</v>
      </c>
      <c r="D130" s="92">
        <v>15234621.663122863</v>
      </c>
      <c r="E130" s="93">
        <v>3605560.3506637616</v>
      </c>
      <c r="F130" s="188">
        <v>-497058</v>
      </c>
      <c r="H130" s="34">
        <f t="shared" si="11"/>
        <v>14737563.663122863</v>
      </c>
      <c r="I130" s="82"/>
      <c r="J130" s="56">
        <v>4085801.0162359565</v>
      </c>
      <c r="K130" s="82"/>
      <c r="L130" s="56">
        <v>-37085.7561082623</v>
      </c>
      <c r="M130" s="84"/>
      <c r="N130" s="84">
        <f t="shared" si="12"/>
        <v>18786278.923250556</v>
      </c>
      <c r="O130" s="101">
        <f t="shared" si="13"/>
        <v>2349.4595952039213</v>
      </c>
      <c r="P130" s="82"/>
      <c r="R130" s="62">
        <f t="shared" si="9"/>
        <v>1191777.3812697381</v>
      </c>
      <c r="S130" s="31">
        <f t="shared" si="14"/>
        <v>6.7735785434224122E-2</v>
      </c>
      <c r="T130" s="56">
        <f t="shared" si="10"/>
        <v>149.04669600672062</v>
      </c>
      <c r="V130" s="94"/>
      <c r="W130" s="95"/>
      <c r="X130" s="47"/>
      <c r="Z130" s="94"/>
      <c r="AA130" s="47"/>
      <c r="AB130" s="95"/>
      <c r="AC130" s="160">
        <v>399</v>
      </c>
      <c r="AD130" s="160" t="s">
        <v>116</v>
      </c>
      <c r="AE130" s="161">
        <v>8017</v>
      </c>
      <c r="AF130" s="161">
        <v>14387798.873694446</v>
      </c>
      <c r="AG130" s="161">
        <v>3509864.0567030446</v>
      </c>
      <c r="AH130" s="189">
        <v>-497058</v>
      </c>
      <c r="AI130" s="160"/>
      <c r="AJ130" s="155">
        <f t="shared" si="15"/>
        <v>13890740.873694446</v>
      </c>
      <c r="AK130" s="156"/>
      <c r="AL130" s="157">
        <v>3823276.9630198264</v>
      </c>
      <c r="AM130" s="156"/>
      <c r="AN130" s="157">
        <v>-119516.29473345264</v>
      </c>
      <c r="AO130" s="158"/>
      <c r="AP130" s="158">
        <f t="shared" si="16"/>
        <v>17594501.541980818</v>
      </c>
      <c r="AQ130" s="159">
        <f t="shared" si="17"/>
        <v>2194.6490634876909</v>
      </c>
    </row>
    <row r="131" spans="1:43" x14ac:dyDescent="0.25">
      <c r="A131" s="6">
        <v>400</v>
      </c>
      <c r="B131" s="6" t="s">
        <v>117</v>
      </c>
      <c r="C131" s="7">
        <v>8468</v>
      </c>
      <c r="D131" s="7">
        <v>19160797.90800016</v>
      </c>
      <c r="E131" s="48">
        <v>5247303.599051741</v>
      </c>
      <c r="F131" s="188">
        <v>857304</v>
      </c>
      <c r="H131" s="34">
        <f t="shared" si="11"/>
        <v>20018101.90800016</v>
      </c>
      <c r="I131" s="82"/>
      <c r="J131" s="56">
        <v>5080554.9323329851</v>
      </c>
      <c r="K131" s="82"/>
      <c r="L131" s="56">
        <v>-35253.070541890273</v>
      </c>
      <c r="M131" s="84"/>
      <c r="N131" s="84">
        <f t="shared" si="12"/>
        <v>25063403.769791257</v>
      </c>
      <c r="O131" s="101">
        <f t="shared" si="13"/>
        <v>2959.778432899298</v>
      </c>
      <c r="P131" s="82"/>
      <c r="R131" s="62">
        <f t="shared" si="9"/>
        <v>1418492.2031503953</v>
      </c>
      <c r="S131" s="31">
        <f t="shared" si="14"/>
        <v>5.9991436176553857E-2</v>
      </c>
      <c r="T131" s="56">
        <f t="shared" si="10"/>
        <v>167.51206933755259</v>
      </c>
      <c r="V131" s="45"/>
      <c r="W131" s="46"/>
      <c r="X131" s="47"/>
      <c r="Z131" s="45"/>
      <c r="AA131" s="47"/>
      <c r="AB131" s="46"/>
      <c r="AC131" s="129">
        <v>400</v>
      </c>
      <c r="AD131" s="129" t="s">
        <v>117</v>
      </c>
      <c r="AE131" s="154">
        <v>8588</v>
      </c>
      <c r="AF131" s="154">
        <v>18136363.370947339</v>
      </c>
      <c r="AG131" s="154">
        <v>5054832.6659202222</v>
      </c>
      <c r="AH131" s="189">
        <v>857304</v>
      </c>
      <c r="AJ131" s="155">
        <f t="shared" si="15"/>
        <v>18993667.370947339</v>
      </c>
      <c r="AK131" s="156"/>
      <c r="AL131" s="157">
        <v>4765551.8961486379</v>
      </c>
      <c r="AM131" s="156"/>
      <c r="AN131" s="157">
        <v>-114307.70045511523</v>
      </c>
      <c r="AO131" s="158"/>
      <c r="AP131" s="158">
        <f t="shared" si="16"/>
        <v>23644911.566640861</v>
      </c>
      <c r="AQ131" s="159">
        <f t="shared" si="17"/>
        <v>2753.2500659805382</v>
      </c>
    </row>
    <row r="132" spans="1:43" x14ac:dyDescent="0.25">
      <c r="A132" s="6">
        <v>402</v>
      </c>
      <c r="B132" s="6" t="s">
        <v>118</v>
      </c>
      <c r="C132" s="7">
        <v>9358</v>
      </c>
      <c r="D132" s="7">
        <v>27425460.814631641</v>
      </c>
      <c r="E132" s="48">
        <v>8421513.9616448805</v>
      </c>
      <c r="F132" s="188">
        <v>-385318</v>
      </c>
      <c r="H132" s="34">
        <f t="shared" si="11"/>
        <v>27040142.814631641</v>
      </c>
      <c r="I132" s="82"/>
      <c r="J132" s="56">
        <v>5765014.6236194866</v>
      </c>
      <c r="K132" s="82"/>
      <c r="L132" s="56">
        <v>-36043.541520663777</v>
      </c>
      <c r="M132" s="84"/>
      <c r="N132" s="84">
        <f t="shared" si="12"/>
        <v>32769113.896730464</v>
      </c>
      <c r="O132" s="101">
        <f t="shared" si="13"/>
        <v>3501.7219380990023</v>
      </c>
      <c r="P132" s="82"/>
      <c r="R132" s="62">
        <f t="shared" si="9"/>
        <v>526663.57622174546</v>
      </c>
      <c r="S132" s="31">
        <f t="shared" si="14"/>
        <v>1.6334477404366079E-2</v>
      </c>
      <c r="T132" s="56">
        <f t="shared" si="10"/>
        <v>56.279501626602425</v>
      </c>
      <c r="V132" s="45"/>
      <c r="W132" s="46"/>
      <c r="X132" s="47"/>
      <c r="Z132" s="45"/>
      <c r="AA132" s="47"/>
      <c r="AB132" s="46"/>
      <c r="AC132" s="129">
        <v>402</v>
      </c>
      <c r="AD132" s="129" t="s">
        <v>118</v>
      </c>
      <c r="AE132" s="154">
        <v>9485</v>
      </c>
      <c r="AF132" s="154">
        <v>27317931.623141691</v>
      </c>
      <c r="AG132" s="154">
        <v>8731021.2124372553</v>
      </c>
      <c r="AH132" s="189">
        <v>-385318</v>
      </c>
      <c r="AJ132" s="155">
        <f t="shared" si="15"/>
        <v>26932613.623141691</v>
      </c>
      <c r="AK132" s="156"/>
      <c r="AL132" s="157">
        <v>5426623.3358531585</v>
      </c>
      <c r="AM132" s="156"/>
      <c r="AN132" s="157">
        <v>-116786.63848613172</v>
      </c>
      <c r="AO132" s="158"/>
      <c r="AP132" s="158">
        <f t="shared" si="16"/>
        <v>32242450.320508718</v>
      </c>
      <c r="AQ132" s="159">
        <f t="shared" si="17"/>
        <v>3399.3094697426168</v>
      </c>
    </row>
    <row r="133" spans="1:43" x14ac:dyDescent="0.25">
      <c r="A133" s="6">
        <v>403</v>
      </c>
      <c r="B133" s="6" t="s">
        <v>119</v>
      </c>
      <c r="C133" s="7">
        <v>2925</v>
      </c>
      <c r="D133" s="7">
        <v>10421607.515843082</v>
      </c>
      <c r="E133" s="48">
        <v>3022108.8024621299</v>
      </c>
      <c r="F133" s="188">
        <v>-96180</v>
      </c>
      <c r="H133" s="34">
        <f t="shared" si="11"/>
        <v>10325427.515843082</v>
      </c>
      <c r="I133" s="82"/>
      <c r="J133" s="56">
        <v>2105262.1477823029</v>
      </c>
      <c r="K133" s="82"/>
      <c r="L133" s="56">
        <v>-11181.25592882268</v>
      </c>
      <c r="M133" s="84"/>
      <c r="N133" s="84">
        <f t="shared" si="12"/>
        <v>12419508.407696564</v>
      </c>
      <c r="O133" s="101">
        <f t="shared" si="13"/>
        <v>4245.9857804090816</v>
      </c>
      <c r="P133" s="82"/>
      <c r="R133" s="62">
        <f t="shared" si="9"/>
        <v>754977.55289263651</v>
      </c>
      <c r="S133" s="31">
        <f t="shared" si="14"/>
        <v>6.4724210711115407E-2</v>
      </c>
      <c r="T133" s="56">
        <f t="shared" si="10"/>
        <v>258.11198389491847</v>
      </c>
      <c r="V133" s="45"/>
      <c r="W133" s="46"/>
      <c r="X133" s="47"/>
      <c r="Z133" s="45"/>
      <c r="AA133" s="47"/>
      <c r="AB133" s="46"/>
      <c r="AC133" s="129">
        <v>403</v>
      </c>
      <c r="AD133" s="129" t="s">
        <v>119</v>
      </c>
      <c r="AE133" s="154">
        <v>2996</v>
      </c>
      <c r="AF133" s="154">
        <v>9804071.9512611609</v>
      </c>
      <c r="AG133" s="154">
        <v>3075386.2973232982</v>
      </c>
      <c r="AH133" s="189">
        <v>-96180</v>
      </c>
      <c r="AJ133" s="155">
        <f t="shared" si="15"/>
        <v>9707891.9512611609</v>
      </c>
      <c r="AK133" s="156"/>
      <c r="AL133" s="157">
        <v>1992954.0774742807</v>
      </c>
      <c r="AM133" s="156"/>
      <c r="AN133" s="157">
        <v>-36315.173931515601</v>
      </c>
      <c r="AO133" s="158"/>
      <c r="AP133" s="158">
        <f t="shared" si="16"/>
        <v>11664530.854803927</v>
      </c>
      <c r="AQ133" s="159">
        <f t="shared" si="17"/>
        <v>3893.3681090800824</v>
      </c>
    </row>
    <row r="134" spans="1:43" x14ac:dyDescent="0.25">
      <c r="A134" s="6">
        <v>405</v>
      </c>
      <c r="B134" s="6" t="s">
        <v>120</v>
      </c>
      <c r="C134" s="7">
        <v>72662</v>
      </c>
      <c r="D134" s="7">
        <v>101214507.41452366</v>
      </c>
      <c r="E134" s="48">
        <v>16277335.489919735</v>
      </c>
      <c r="F134" s="188">
        <v>-5617783</v>
      </c>
      <c r="H134" s="34">
        <f t="shared" si="11"/>
        <v>95596724.414523661</v>
      </c>
      <c r="I134" s="82"/>
      <c r="J134" s="56">
        <v>36001490.594162777</v>
      </c>
      <c r="K134" s="82"/>
      <c r="L134" s="56">
        <v>-353593.80825109367</v>
      </c>
      <c r="M134" s="84"/>
      <c r="N134" s="84">
        <f t="shared" si="12"/>
        <v>131244621.20043534</v>
      </c>
      <c r="O134" s="101">
        <f t="shared" si="13"/>
        <v>1806.2346370927767</v>
      </c>
      <c r="P134" s="82"/>
      <c r="R134" s="62">
        <f t="shared" si="9"/>
        <v>1254763.770996809</v>
      </c>
      <c r="S134" s="31">
        <f t="shared" si="14"/>
        <v>9.6527821155425412E-3</v>
      </c>
      <c r="T134" s="56">
        <f t="shared" si="10"/>
        <v>17.268500330252525</v>
      </c>
      <c r="V134" s="45"/>
      <c r="W134" s="46"/>
      <c r="X134" s="47"/>
      <c r="Z134" s="45"/>
      <c r="AA134" s="47"/>
      <c r="AB134" s="46"/>
      <c r="AC134" s="129">
        <v>405</v>
      </c>
      <c r="AD134" s="129" t="s">
        <v>120</v>
      </c>
      <c r="AE134" s="154">
        <v>72634</v>
      </c>
      <c r="AF134" s="154">
        <v>103138451.99930538</v>
      </c>
      <c r="AG134" s="154">
        <v>19581299.862931471</v>
      </c>
      <c r="AH134" s="189">
        <v>-5617783</v>
      </c>
      <c r="AJ134" s="155">
        <f t="shared" si="15"/>
        <v>97520668.999305382</v>
      </c>
      <c r="AK134" s="156"/>
      <c r="AL134" s="157">
        <v>33619357.472241357</v>
      </c>
      <c r="AM134" s="156"/>
      <c r="AN134" s="157">
        <v>-1150169.0421082105</v>
      </c>
      <c r="AO134" s="158"/>
      <c r="AP134" s="158">
        <f t="shared" si="16"/>
        <v>129989857.42943853</v>
      </c>
      <c r="AQ134" s="159">
        <f t="shared" si="17"/>
        <v>1789.6557731838882</v>
      </c>
    </row>
    <row r="135" spans="1:43" x14ac:dyDescent="0.25">
      <c r="A135" s="6">
        <v>407</v>
      </c>
      <c r="B135" s="6" t="s">
        <v>121</v>
      </c>
      <c r="C135" s="7">
        <v>2621</v>
      </c>
      <c r="D135" s="7">
        <v>7043494.0974283544</v>
      </c>
      <c r="E135" s="48">
        <v>1920302.8259039093</v>
      </c>
      <c r="F135" s="188">
        <v>-644025</v>
      </c>
      <c r="H135" s="34">
        <f t="shared" si="11"/>
        <v>6399469.0974283544</v>
      </c>
      <c r="I135" s="82"/>
      <c r="J135" s="56">
        <v>1765917.8460041774</v>
      </c>
      <c r="K135" s="82"/>
      <c r="L135" s="56">
        <v>-10281.887403429595</v>
      </c>
      <c r="M135" s="84"/>
      <c r="N135" s="84">
        <f t="shared" si="12"/>
        <v>8155105.0560291028</v>
      </c>
      <c r="O135" s="101">
        <f t="shared" si="13"/>
        <v>3111.4479420179714</v>
      </c>
      <c r="P135" s="82"/>
      <c r="R135" s="62">
        <f t="shared" si="9"/>
        <v>221638.44239662588</v>
      </c>
      <c r="S135" s="31">
        <f t="shared" si="14"/>
        <v>2.793714944432656E-2</v>
      </c>
      <c r="T135" s="56">
        <f t="shared" si="10"/>
        <v>84.56254955994882</v>
      </c>
      <c r="V135" s="45"/>
      <c r="W135" s="46"/>
      <c r="X135" s="47"/>
      <c r="Z135" s="45"/>
      <c r="AA135" s="47"/>
      <c r="AB135" s="46"/>
      <c r="AC135" s="129">
        <v>407</v>
      </c>
      <c r="AD135" s="129" t="s">
        <v>121</v>
      </c>
      <c r="AE135" s="154">
        <v>2606</v>
      </c>
      <c r="AF135" s="154">
        <v>6950099.6505635409</v>
      </c>
      <c r="AG135" s="154">
        <v>1963775.727420884</v>
      </c>
      <c r="AH135" s="189">
        <v>-644025</v>
      </c>
      <c r="AJ135" s="155">
        <f t="shared" si="15"/>
        <v>6306074.6505635409</v>
      </c>
      <c r="AK135" s="156"/>
      <c r="AL135" s="157">
        <v>1660721.0531347694</v>
      </c>
      <c r="AM135" s="156"/>
      <c r="AN135" s="157">
        <v>-33329.090065833327</v>
      </c>
      <c r="AO135" s="158"/>
      <c r="AP135" s="158">
        <f t="shared" si="16"/>
        <v>7933466.6136324769</v>
      </c>
      <c r="AQ135" s="159">
        <f t="shared" si="17"/>
        <v>3044.3079868121554</v>
      </c>
    </row>
    <row r="136" spans="1:43" x14ac:dyDescent="0.25">
      <c r="A136" s="6">
        <v>408</v>
      </c>
      <c r="B136" s="6" t="s">
        <v>122</v>
      </c>
      <c r="C136" s="7">
        <v>14221</v>
      </c>
      <c r="D136" s="7">
        <v>34758022.184300438</v>
      </c>
      <c r="E136" s="48">
        <v>10063909.897063844</v>
      </c>
      <c r="F136" s="188">
        <v>-282344</v>
      </c>
      <c r="H136" s="34">
        <f t="shared" si="11"/>
        <v>34475678.184300438</v>
      </c>
      <c r="I136" s="82"/>
      <c r="J136" s="56">
        <v>7927967.2556851078</v>
      </c>
      <c r="K136" s="82"/>
      <c r="L136" s="56">
        <v>-59045.653777652842</v>
      </c>
      <c r="M136" s="84"/>
      <c r="N136" s="84">
        <f t="shared" si="12"/>
        <v>42344599.786207892</v>
      </c>
      <c r="O136" s="101">
        <f t="shared" si="13"/>
        <v>2977.6105608753178</v>
      </c>
      <c r="P136" s="82"/>
      <c r="R136" s="62">
        <f t="shared" si="9"/>
        <v>1125520.9430105537</v>
      </c>
      <c r="S136" s="31">
        <f t="shared" si="14"/>
        <v>2.7305824744220504E-2</v>
      </c>
      <c r="T136" s="56">
        <f t="shared" si="10"/>
        <v>79.144992828250736</v>
      </c>
      <c r="V136" s="45"/>
      <c r="W136" s="46"/>
      <c r="X136" s="47"/>
      <c r="Z136" s="45"/>
      <c r="AA136" s="47"/>
      <c r="AB136" s="46"/>
      <c r="AC136" s="129">
        <v>408</v>
      </c>
      <c r="AD136" s="129" t="s">
        <v>122</v>
      </c>
      <c r="AE136" s="154">
        <v>14278</v>
      </c>
      <c r="AF136" s="154">
        <v>34258870.490293831</v>
      </c>
      <c r="AG136" s="154">
        <v>9857432.1709469799</v>
      </c>
      <c r="AH136" s="189">
        <v>-282344</v>
      </c>
      <c r="AJ136" s="155">
        <f t="shared" si="15"/>
        <v>33976526.490293831</v>
      </c>
      <c r="AK136" s="156"/>
      <c r="AL136" s="157">
        <v>7433329.711121357</v>
      </c>
      <c r="AM136" s="156"/>
      <c r="AN136" s="157">
        <v>-190777.35821784748</v>
      </c>
      <c r="AO136" s="158"/>
      <c r="AP136" s="158">
        <f t="shared" si="16"/>
        <v>41219078.843197338</v>
      </c>
      <c r="AQ136" s="159">
        <f t="shared" si="17"/>
        <v>2886.8944420225057</v>
      </c>
    </row>
    <row r="137" spans="1:43" x14ac:dyDescent="0.25">
      <c r="A137" s="6">
        <v>410</v>
      </c>
      <c r="B137" s="6" t="s">
        <v>123</v>
      </c>
      <c r="C137" s="7">
        <v>18823</v>
      </c>
      <c r="D137" s="7">
        <v>38774907.729661614</v>
      </c>
      <c r="E137" s="48">
        <v>11487148.420087013</v>
      </c>
      <c r="F137" s="188">
        <v>-2175278</v>
      </c>
      <c r="H137" s="34">
        <f t="shared" si="11"/>
        <v>36599629.729661614</v>
      </c>
      <c r="I137" s="82"/>
      <c r="J137" s="56">
        <v>8395805.5886404682</v>
      </c>
      <c r="K137" s="82"/>
      <c r="L137" s="56">
        <v>-82613.936288354336</v>
      </c>
      <c r="M137" s="84"/>
      <c r="N137" s="84">
        <f t="shared" si="12"/>
        <v>44912821.382013723</v>
      </c>
      <c r="O137" s="101">
        <f t="shared" si="13"/>
        <v>2386.0607438779007</v>
      </c>
      <c r="P137" s="82"/>
      <c r="R137" s="62">
        <f t="shared" si="9"/>
        <v>2175351.8035277203</v>
      </c>
      <c r="S137" s="31">
        <f t="shared" si="14"/>
        <v>5.0900341666994482E-2</v>
      </c>
      <c r="T137" s="56">
        <f t="shared" si="10"/>
        <v>115.5688149353302</v>
      </c>
      <c r="V137" s="45"/>
      <c r="W137" s="46"/>
      <c r="X137" s="47"/>
      <c r="Z137" s="45"/>
      <c r="AA137" s="47"/>
      <c r="AB137" s="46"/>
      <c r="AC137" s="129">
        <v>410</v>
      </c>
      <c r="AD137" s="129" t="s">
        <v>123</v>
      </c>
      <c r="AE137" s="154">
        <v>18903</v>
      </c>
      <c r="AF137" s="154">
        <v>37346358.576169647</v>
      </c>
      <c r="AG137" s="154">
        <v>11068446.376815723</v>
      </c>
      <c r="AH137" s="189">
        <v>-2175278</v>
      </c>
      <c r="AJ137" s="155">
        <f t="shared" si="15"/>
        <v>35171080.576169647</v>
      </c>
      <c r="AK137" s="156"/>
      <c r="AL137" s="157">
        <v>7833303.5713624191</v>
      </c>
      <c r="AM137" s="156"/>
      <c r="AN137" s="157">
        <v>-266914.56904606876</v>
      </c>
      <c r="AO137" s="158"/>
      <c r="AP137" s="158">
        <f t="shared" si="16"/>
        <v>42737469.578486003</v>
      </c>
      <c r="AQ137" s="159">
        <f t="shared" si="17"/>
        <v>2260.882906336878</v>
      </c>
    </row>
    <row r="138" spans="1:43" x14ac:dyDescent="0.25">
      <c r="A138" s="6">
        <v>416</v>
      </c>
      <c r="B138" s="6" t="s">
        <v>124</v>
      </c>
      <c r="C138" s="7">
        <v>2964</v>
      </c>
      <c r="D138" s="7">
        <v>6101645.5712746959</v>
      </c>
      <c r="E138" s="48">
        <v>1952125.0610579373</v>
      </c>
      <c r="F138" s="188">
        <v>-602296</v>
      </c>
      <c r="H138" s="34">
        <f t="shared" si="11"/>
        <v>5499349.5712746959</v>
      </c>
      <c r="I138" s="82"/>
      <c r="J138" s="56">
        <v>1598060.5240985353</v>
      </c>
      <c r="K138" s="82"/>
      <c r="L138" s="56">
        <v>-13210.344685424439</v>
      </c>
      <c r="M138" s="84"/>
      <c r="N138" s="84">
        <f t="shared" si="12"/>
        <v>7084199.7506878069</v>
      </c>
      <c r="O138" s="101">
        <f t="shared" si="13"/>
        <v>2390.0808875464936</v>
      </c>
      <c r="P138" s="82"/>
      <c r="R138" s="62">
        <f t="shared" si="9"/>
        <v>281473.77398155443</v>
      </c>
      <c r="S138" s="31">
        <f t="shared" si="14"/>
        <v>4.1376615043053455E-2</v>
      </c>
      <c r="T138" s="56">
        <f t="shared" si="10"/>
        <v>94.964161262332809</v>
      </c>
      <c r="V138" s="45"/>
      <c r="W138" s="46"/>
      <c r="X138" s="47"/>
      <c r="Z138" s="45"/>
      <c r="AA138" s="47"/>
      <c r="AB138" s="46"/>
      <c r="AC138" s="129">
        <v>416</v>
      </c>
      <c r="AD138" s="129" t="s">
        <v>124</v>
      </c>
      <c r="AE138" s="154">
        <v>2971</v>
      </c>
      <c r="AF138" s="154">
        <v>5943576.1242965646</v>
      </c>
      <c r="AG138" s="154">
        <v>2171309.3039978505</v>
      </c>
      <c r="AH138" s="189">
        <v>-602296</v>
      </c>
      <c r="AJ138" s="155">
        <f t="shared" si="15"/>
        <v>5341280.1242965646</v>
      </c>
      <c r="AK138" s="156"/>
      <c r="AL138" s="157">
        <v>1504142.0308066614</v>
      </c>
      <c r="AM138" s="156"/>
      <c r="AN138" s="157">
        <v>-42696.178396973795</v>
      </c>
      <c r="AO138" s="158"/>
      <c r="AP138" s="158">
        <f t="shared" si="16"/>
        <v>6802725.9767062524</v>
      </c>
      <c r="AQ138" s="159">
        <f t="shared" si="17"/>
        <v>2289.7091809849385</v>
      </c>
    </row>
    <row r="139" spans="1:43" x14ac:dyDescent="0.25">
      <c r="A139" s="6">
        <v>418</v>
      </c>
      <c r="B139" s="6" t="s">
        <v>125</v>
      </c>
      <c r="C139" s="7">
        <v>23828</v>
      </c>
      <c r="D139" s="7">
        <v>23968435.464515414</v>
      </c>
      <c r="E139" s="48">
        <v>-130868.24117781245</v>
      </c>
      <c r="F139" s="188">
        <v>-2587354</v>
      </c>
      <c r="H139" s="34">
        <f t="shared" si="11"/>
        <v>21381081.464515414</v>
      </c>
      <c r="I139" s="82"/>
      <c r="J139" s="56">
        <v>8757662.527431082</v>
      </c>
      <c r="K139" s="82"/>
      <c r="L139" s="56">
        <v>-116384.25810655633</v>
      </c>
      <c r="M139" s="84"/>
      <c r="N139" s="84">
        <f t="shared" si="12"/>
        <v>30022359.73383994</v>
      </c>
      <c r="O139" s="101">
        <f t="shared" si="13"/>
        <v>1259.9613787913354</v>
      </c>
      <c r="P139" s="82"/>
      <c r="R139" s="62">
        <f t="shared" si="9"/>
        <v>1540867.0080213845</v>
      </c>
      <c r="S139" s="31">
        <f t="shared" si="14"/>
        <v>5.4100640821560034E-2</v>
      </c>
      <c r="T139" s="56">
        <f t="shared" si="10"/>
        <v>64.666233339826448</v>
      </c>
      <c r="V139" s="45"/>
      <c r="W139" s="46"/>
      <c r="X139" s="47"/>
      <c r="Z139" s="45"/>
      <c r="AA139" s="47"/>
      <c r="AB139" s="46"/>
      <c r="AC139" s="129">
        <v>418</v>
      </c>
      <c r="AD139" s="129" t="s">
        <v>125</v>
      </c>
      <c r="AE139" s="154">
        <v>23523</v>
      </c>
      <c r="AF139" s="154">
        <v>23310696.119667128</v>
      </c>
      <c r="AG139" s="154">
        <v>229152.01392498217</v>
      </c>
      <c r="AH139" s="189">
        <v>-2587354</v>
      </c>
      <c r="AJ139" s="155">
        <f t="shared" si="15"/>
        <v>20723342.119667128</v>
      </c>
      <c r="AK139" s="156"/>
      <c r="AL139" s="157">
        <v>8134285.1958563859</v>
      </c>
      <c r="AM139" s="156"/>
      <c r="AN139" s="157">
        <v>-376134.58970495802</v>
      </c>
      <c r="AO139" s="158"/>
      <c r="AP139" s="158">
        <f t="shared" si="16"/>
        <v>28481492.725818556</v>
      </c>
      <c r="AQ139" s="159">
        <f t="shared" si="17"/>
        <v>1210.7933820438957</v>
      </c>
    </row>
    <row r="140" spans="1:43" x14ac:dyDescent="0.25">
      <c r="A140" s="6">
        <v>420</v>
      </c>
      <c r="B140" s="6" t="s">
        <v>126</v>
      </c>
      <c r="C140" s="7">
        <v>9402</v>
      </c>
      <c r="D140" s="7">
        <v>24021896.294000003</v>
      </c>
      <c r="E140" s="48">
        <v>4480295.4363452429</v>
      </c>
      <c r="F140" s="188">
        <v>-1006642</v>
      </c>
      <c r="H140" s="34">
        <f t="shared" si="11"/>
        <v>23015254.294000003</v>
      </c>
      <c r="I140" s="82"/>
      <c r="J140" s="56">
        <v>5334550.3051978741</v>
      </c>
      <c r="K140" s="82"/>
      <c r="L140" s="56">
        <v>-41271.355256610252</v>
      </c>
      <c r="M140" s="84"/>
      <c r="N140" s="84">
        <f t="shared" si="12"/>
        <v>28308533.24394127</v>
      </c>
      <c r="O140" s="101">
        <f t="shared" si="13"/>
        <v>3010.9054715955403</v>
      </c>
      <c r="P140" s="82"/>
      <c r="R140" s="62">
        <f t="shared" si="9"/>
        <v>819657.77092261612</v>
      </c>
      <c r="S140" s="31">
        <f t="shared" si="14"/>
        <v>2.98177992667303E-2</v>
      </c>
      <c r="T140" s="56">
        <f t="shared" si="10"/>
        <v>87.179086462733054</v>
      </c>
      <c r="V140" s="45"/>
      <c r="W140" s="46"/>
      <c r="X140" s="47"/>
      <c r="Z140" s="45"/>
      <c r="AA140" s="47"/>
      <c r="AB140" s="46"/>
      <c r="AC140" s="129">
        <v>420</v>
      </c>
      <c r="AD140" s="129" t="s">
        <v>126</v>
      </c>
      <c r="AE140" s="154">
        <v>9454</v>
      </c>
      <c r="AF140" s="154">
        <v>23595272.93941088</v>
      </c>
      <c r="AG140" s="154">
        <v>5247880.8618670823</v>
      </c>
      <c r="AH140" s="189">
        <v>-1006642</v>
      </c>
      <c r="AJ140" s="155">
        <f t="shared" si="15"/>
        <v>22588630.93941088</v>
      </c>
      <c r="AK140" s="156"/>
      <c r="AL140" s="157">
        <v>5034419.1436204799</v>
      </c>
      <c r="AM140" s="156"/>
      <c r="AN140" s="157">
        <v>-134174.61001270614</v>
      </c>
      <c r="AO140" s="158"/>
      <c r="AP140" s="158">
        <f t="shared" si="16"/>
        <v>27488875.473018654</v>
      </c>
      <c r="AQ140" s="159">
        <f t="shared" si="17"/>
        <v>2907.6449622401792</v>
      </c>
    </row>
    <row r="141" spans="1:43" x14ac:dyDescent="0.25">
      <c r="A141" s="6">
        <v>421</v>
      </c>
      <c r="B141" s="6" t="s">
        <v>127</v>
      </c>
      <c r="C141" s="7">
        <v>722</v>
      </c>
      <c r="D141" s="7">
        <v>2489464.0496660606</v>
      </c>
      <c r="E141" s="48">
        <v>501120.38771439332</v>
      </c>
      <c r="F141" s="188">
        <v>-190793</v>
      </c>
      <c r="H141" s="34">
        <f t="shared" si="11"/>
        <v>2298671.0496660606</v>
      </c>
      <c r="I141" s="82"/>
      <c r="J141" s="56">
        <v>543997.5457045408</v>
      </c>
      <c r="K141" s="82"/>
      <c r="L141" s="56">
        <v>-2627.4075630571115</v>
      </c>
      <c r="M141" s="84"/>
      <c r="N141" s="84">
        <f t="shared" si="12"/>
        <v>2840041.1878075441</v>
      </c>
      <c r="O141" s="101">
        <f t="shared" si="13"/>
        <v>3933.5750523650195</v>
      </c>
      <c r="P141" s="82"/>
      <c r="R141" s="62">
        <f t="shared" si="9"/>
        <v>-89206.55827295268</v>
      </c>
      <c r="S141" s="31">
        <f t="shared" si="14"/>
        <v>-3.045374307868504E-2</v>
      </c>
      <c r="T141" s="56">
        <f t="shared" si="10"/>
        <v>-123.55478985173501</v>
      </c>
      <c r="V141" s="45"/>
      <c r="W141" s="46"/>
      <c r="X141" s="47"/>
      <c r="Z141" s="45"/>
      <c r="AA141" s="47"/>
      <c r="AB141" s="46"/>
      <c r="AC141" s="129">
        <v>421</v>
      </c>
      <c r="AD141" s="129" t="s">
        <v>127</v>
      </c>
      <c r="AE141" s="154">
        <v>719</v>
      </c>
      <c r="AF141" s="154">
        <v>2613948.05615013</v>
      </c>
      <c r="AG141" s="154">
        <v>635671.7115857841</v>
      </c>
      <c r="AH141" s="189">
        <v>-190793</v>
      </c>
      <c r="AJ141" s="155">
        <f t="shared" si="15"/>
        <v>2423155.05615013</v>
      </c>
      <c r="AK141" s="156"/>
      <c r="AL141" s="157">
        <v>514776.61284384556</v>
      </c>
      <c r="AM141" s="156"/>
      <c r="AN141" s="157">
        <v>-8683.9229134787201</v>
      </c>
      <c r="AO141" s="158"/>
      <c r="AP141" s="158">
        <f t="shared" si="16"/>
        <v>2929247.7460804968</v>
      </c>
      <c r="AQ141" s="159">
        <f t="shared" si="17"/>
        <v>4074.0580613080624</v>
      </c>
    </row>
    <row r="142" spans="1:43" x14ac:dyDescent="0.25">
      <c r="A142" s="6">
        <v>422</v>
      </c>
      <c r="B142" s="6" t="s">
        <v>128</v>
      </c>
      <c r="C142" s="6">
        <v>10719</v>
      </c>
      <c r="D142" s="7">
        <v>36075525.27700083</v>
      </c>
      <c r="E142" s="48">
        <v>6748311.0030669998</v>
      </c>
      <c r="F142" s="188">
        <v>-673343</v>
      </c>
      <c r="H142" s="34">
        <f t="shared" si="11"/>
        <v>35402182.27700083</v>
      </c>
      <c r="I142" s="82"/>
      <c r="J142" s="56">
        <v>6585155.3970040567</v>
      </c>
      <c r="K142" s="82"/>
      <c r="L142" s="56">
        <v>-44900.253993046921</v>
      </c>
      <c r="M142" s="84"/>
      <c r="N142" s="84">
        <f t="shared" si="12"/>
        <v>41942437.420011833</v>
      </c>
      <c r="O142" s="101">
        <f t="shared" si="13"/>
        <v>3912.9058139762883</v>
      </c>
      <c r="P142" s="82"/>
      <c r="R142" s="62">
        <f t="shared" ref="R142:R205" si="18">N142-AP142</f>
        <v>1859630.9099383056</v>
      </c>
      <c r="S142" s="31">
        <f t="shared" si="14"/>
        <v>4.6394728110441742E-2</v>
      </c>
      <c r="T142" s="56">
        <f t="shared" ref="T142:T205" si="19">R142/C142</f>
        <v>173.48921633905266</v>
      </c>
      <c r="V142" s="45"/>
      <c r="W142" s="46"/>
      <c r="X142" s="47"/>
      <c r="Z142" s="45"/>
      <c r="AA142" s="47"/>
      <c r="AB142" s="46"/>
      <c r="AC142" s="129">
        <v>422</v>
      </c>
      <c r="AD142" s="129" t="s">
        <v>128</v>
      </c>
      <c r="AE142" s="129">
        <v>10884</v>
      </c>
      <c r="AF142" s="154">
        <v>34649654.08773832</v>
      </c>
      <c r="AG142" s="154">
        <v>7410520.1122676237</v>
      </c>
      <c r="AH142" s="189">
        <v>-673343</v>
      </c>
      <c r="AJ142" s="155">
        <f t="shared" si="15"/>
        <v>33976311.08773832</v>
      </c>
      <c r="AK142" s="156"/>
      <c r="AL142" s="157">
        <v>6253154.5952566899</v>
      </c>
      <c r="AM142" s="156"/>
      <c r="AN142" s="157">
        <v>-146659.17292147854</v>
      </c>
      <c r="AO142" s="158"/>
      <c r="AP142" s="158">
        <f t="shared" si="16"/>
        <v>40082806.510073528</v>
      </c>
      <c r="AQ142" s="159">
        <f t="shared" si="17"/>
        <v>3682.72753675795</v>
      </c>
    </row>
    <row r="143" spans="1:43" x14ac:dyDescent="0.25">
      <c r="A143" s="6">
        <v>423</v>
      </c>
      <c r="B143" s="6" t="s">
        <v>129</v>
      </c>
      <c r="C143" s="7">
        <v>20146</v>
      </c>
      <c r="D143" s="7">
        <v>20061588.267659951</v>
      </c>
      <c r="E143" s="48">
        <v>-67265.171636190193</v>
      </c>
      <c r="F143" s="188">
        <v>-1553466</v>
      </c>
      <c r="H143" s="34">
        <f t="shared" ref="H143:H206" si="20">D143+F143</f>
        <v>18508122.267659951</v>
      </c>
      <c r="I143" s="82"/>
      <c r="J143" s="56">
        <v>7755623.5569759989</v>
      </c>
      <c r="K143" s="82"/>
      <c r="L143" s="56">
        <v>-93450.142330207484</v>
      </c>
      <c r="M143" s="84"/>
      <c r="N143" s="84">
        <f t="shared" ref="N143:N206" si="21">H143+J143+L143</f>
        <v>26170295.682305742</v>
      </c>
      <c r="O143" s="101">
        <f t="shared" ref="O143:O206" si="22">N143/C143</f>
        <v>1299.0318515986171</v>
      </c>
      <c r="P143" s="82"/>
      <c r="R143" s="62">
        <f t="shared" si="18"/>
        <v>1856517.973350931</v>
      </c>
      <c r="S143" s="31">
        <f t="shared" ref="S143:S206" si="23">R143/$AP143</f>
        <v>7.6356623621971001E-2</v>
      </c>
      <c r="T143" s="56">
        <f t="shared" si="19"/>
        <v>92.153180450259654</v>
      </c>
      <c r="V143" s="45"/>
      <c r="W143" s="46"/>
      <c r="X143" s="47"/>
      <c r="Z143" s="45"/>
      <c r="AA143" s="47"/>
      <c r="AB143" s="46"/>
      <c r="AC143" s="129">
        <v>423</v>
      </c>
      <c r="AD143" s="129" t="s">
        <v>129</v>
      </c>
      <c r="AE143" s="154">
        <v>19994</v>
      </c>
      <c r="AF143" s="154">
        <v>18957494.77352944</v>
      </c>
      <c r="AG143" s="154">
        <v>-214861.50212150242</v>
      </c>
      <c r="AH143" s="189">
        <v>-1553466</v>
      </c>
      <c r="AJ143" s="155">
        <f t="shared" ref="AJ143:AJ206" si="24">AF143+AH143</f>
        <v>17404028.77352944</v>
      </c>
      <c r="AK143" s="156"/>
      <c r="AL143" s="157">
        <v>7211513.9194804253</v>
      </c>
      <c r="AM143" s="156"/>
      <c r="AN143" s="157">
        <v>-301764.9840550549</v>
      </c>
      <c r="AO143" s="158"/>
      <c r="AP143" s="158">
        <f t="shared" ref="AP143:AP206" si="25">AJ143+AL143+AN143</f>
        <v>24313777.708954811</v>
      </c>
      <c r="AQ143" s="159">
        <f t="shared" ref="AQ143:AQ206" si="26">AP143/AE143</f>
        <v>1216.0537015582081</v>
      </c>
    </row>
    <row r="144" spans="1:43" x14ac:dyDescent="0.25">
      <c r="A144" s="6">
        <v>425</v>
      </c>
      <c r="B144" s="6" t="s">
        <v>130</v>
      </c>
      <c r="C144" s="7">
        <v>10238</v>
      </c>
      <c r="D144" s="7">
        <v>24416601.299098503</v>
      </c>
      <c r="E144" s="48">
        <v>7456382.1151233325</v>
      </c>
      <c r="F144" s="188">
        <v>-208724</v>
      </c>
      <c r="H144" s="34">
        <f t="shared" si="20"/>
        <v>24207877.299098503</v>
      </c>
      <c r="I144" s="82"/>
      <c r="J144" s="56">
        <v>3628559.724567262</v>
      </c>
      <c r="K144" s="82"/>
      <c r="L144" s="56">
        <v>-40542.917427118307</v>
      </c>
      <c r="M144" s="84"/>
      <c r="N144" s="84">
        <f t="shared" si="21"/>
        <v>27795894.106238645</v>
      </c>
      <c r="O144" s="101">
        <f t="shared" si="22"/>
        <v>2714.9730519865839</v>
      </c>
      <c r="P144" s="82"/>
      <c r="R144" s="62">
        <f t="shared" si="18"/>
        <v>1260210.0367508531</v>
      </c>
      <c r="S144" s="31">
        <f t="shared" si="23"/>
        <v>4.7491145638107475E-2</v>
      </c>
      <c r="T144" s="56">
        <f t="shared" si="19"/>
        <v>123.09142769592235</v>
      </c>
      <c r="V144" s="45"/>
      <c r="W144" s="46"/>
      <c r="X144" s="47"/>
      <c r="Z144" s="45"/>
      <c r="AA144" s="47"/>
      <c r="AB144" s="46"/>
      <c r="AC144" s="129">
        <v>425</v>
      </c>
      <c r="AD144" s="129" t="s">
        <v>130</v>
      </c>
      <c r="AE144" s="154">
        <v>10191</v>
      </c>
      <c r="AF144" s="154">
        <v>23517369.297770895</v>
      </c>
      <c r="AG144" s="154">
        <v>7252428.2465717783</v>
      </c>
      <c r="AH144" s="189">
        <v>-208724</v>
      </c>
      <c r="AJ144" s="155">
        <f t="shared" si="24"/>
        <v>23308645.297770895</v>
      </c>
      <c r="AK144" s="156"/>
      <c r="AL144" s="157">
        <v>3357509.2190660234</v>
      </c>
      <c r="AM144" s="156"/>
      <c r="AN144" s="157">
        <v>-130470.44734912791</v>
      </c>
      <c r="AO144" s="158"/>
      <c r="AP144" s="158">
        <f t="shared" si="25"/>
        <v>26535684.069487792</v>
      </c>
      <c r="AQ144" s="159">
        <f t="shared" si="26"/>
        <v>2603.8351554791279</v>
      </c>
    </row>
    <row r="145" spans="1:43" x14ac:dyDescent="0.25">
      <c r="A145" s="6">
        <v>426</v>
      </c>
      <c r="B145" s="6" t="s">
        <v>131</v>
      </c>
      <c r="C145" s="7">
        <v>11994</v>
      </c>
      <c r="D145" s="7">
        <v>27091574.6526508</v>
      </c>
      <c r="E145" s="48">
        <v>9451184.8537720554</v>
      </c>
      <c r="F145" s="188">
        <v>-2767092</v>
      </c>
      <c r="H145" s="34">
        <f t="shared" si="20"/>
        <v>24324482.6526508</v>
      </c>
      <c r="I145" s="82"/>
      <c r="J145" s="56">
        <v>6511506.1874077544</v>
      </c>
      <c r="K145" s="82"/>
      <c r="L145" s="56">
        <v>-48823.381271640617</v>
      </c>
      <c r="M145" s="84"/>
      <c r="N145" s="84">
        <f t="shared" si="21"/>
        <v>30787165.458786912</v>
      </c>
      <c r="O145" s="101">
        <f t="shared" si="22"/>
        <v>2566.8805618464994</v>
      </c>
      <c r="P145" s="82"/>
      <c r="R145" s="62">
        <f t="shared" si="18"/>
        <v>1287913.2454596013</v>
      </c>
      <c r="S145" s="31">
        <f t="shared" si="23"/>
        <v>4.3659182820835772E-2</v>
      </c>
      <c r="T145" s="56">
        <f t="shared" si="19"/>
        <v>107.37979368514267</v>
      </c>
      <c r="V145" s="45"/>
      <c r="W145" s="46"/>
      <c r="X145" s="47"/>
      <c r="Z145" s="45"/>
      <c r="AA145" s="47"/>
      <c r="AB145" s="46"/>
      <c r="AC145" s="129">
        <v>426</v>
      </c>
      <c r="AD145" s="129" t="s">
        <v>131</v>
      </c>
      <c r="AE145" s="154">
        <v>12084</v>
      </c>
      <c r="AF145" s="154">
        <v>26323101.410650302</v>
      </c>
      <c r="AG145" s="154">
        <v>9263074.8119188435</v>
      </c>
      <c r="AH145" s="189">
        <v>-2767092</v>
      </c>
      <c r="AJ145" s="155">
        <f t="shared" si="24"/>
        <v>23556009.410650302</v>
      </c>
      <c r="AK145" s="156"/>
      <c r="AL145" s="157">
        <v>6100746.9160779631</v>
      </c>
      <c r="AM145" s="156"/>
      <c r="AN145" s="157">
        <v>-157504.11340095388</v>
      </c>
      <c r="AO145" s="158"/>
      <c r="AP145" s="158">
        <f t="shared" si="25"/>
        <v>29499252.213327311</v>
      </c>
      <c r="AQ145" s="159">
        <f t="shared" si="26"/>
        <v>2441.1827386070267</v>
      </c>
    </row>
    <row r="146" spans="1:43" x14ac:dyDescent="0.25">
      <c r="A146" s="6">
        <v>430</v>
      </c>
      <c r="B146" s="6" t="s">
        <v>132</v>
      </c>
      <c r="C146" s="7">
        <v>15770</v>
      </c>
      <c r="D146" s="7">
        <v>40024743.556918681</v>
      </c>
      <c r="E146" s="48">
        <v>10771242.375142807</v>
      </c>
      <c r="F146" s="188">
        <v>-2247193</v>
      </c>
      <c r="H146" s="34">
        <f t="shared" si="20"/>
        <v>37777550.556918681</v>
      </c>
      <c r="I146" s="82"/>
      <c r="J146" s="56">
        <v>9690312.2191901654</v>
      </c>
      <c r="K146" s="82"/>
      <c r="L146" s="56">
        <v>-64667.67954653866</v>
      </c>
      <c r="M146" s="84"/>
      <c r="N146" s="84">
        <f t="shared" si="21"/>
        <v>47403195.096562311</v>
      </c>
      <c r="O146" s="101">
        <f t="shared" si="22"/>
        <v>3005.9096446773819</v>
      </c>
      <c r="P146" s="82"/>
      <c r="R146" s="62">
        <f t="shared" si="18"/>
        <v>2512567.0223674625</v>
      </c>
      <c r="S146" s="31">
        <f t="shared" si="23"/>
        <v>5.5970859178328114E-2</v>
      </c>
      <c r="T146" s="56">
        <f t="shared" si="19"/>
        <v>159.32574650396086</v>
      </c>
      <c r="V146" s="45"/>
      <c r="W146" s="46"/>
      <c r="X146" s="47"/>
      <c r="Z146" s="45"/>
      <c r="AA146" s="47"/>
      <c r="AB146" s="46"/>
      <c r="AC146" s="129">
        <v>430</v>
      </c>
      <c r="AD146" s="129" t="s">
        <v>132</v>
      </c>
      <c r="AE146" s="154">
        <v>15875</v>
      </c>
      <c r="AF146" s="154">
        <v>38243217.579381958</v>
      </c>
      <c r="AG146" s="154">
        <v>11102350.840812404</v>
      </c>
      <c r="AH146" s="189">
        <v>-2247193</v>
      </c>
      <c r="AJ146" s="155">
        <f t="shared" si="24"/>
        <v>35996024.579381958</v>
      </c>
      <c r="AK146" s="156"/>
      <c r="AL146" s="157">
        <v>9104331.8458854016</v>
      </c>
      <c r="AM146" s="156"/>
      <c r="AN146" s="157">
        <v>-209728.35107251204</v>
      </c>
      <c r="AO146" s="158"/>
      <c r="AP146" s="158">
        <f t="shared" si="25"/>
        <v>44890628.074194849</v>
      </c>
      <c r="AQ146" s="159">
        <f t="shared" si="26"/>
        <v>2827.7560991618802</v>
      </c>
    </row>
    <row r="147" spans="1:43" x14ac:dyDescent="0.25">
      <c r="A147" s="6">
        <v>433</v>
      </c>
      <c r="B147" s="6" t="s">
        <v>133</v>
      </c>
      <c r="C147" s="7">
        <v>7853</v>
      </c>
      <c r="D147" s="7">
        <v>14350279.422153968</v>
      </c>
      <c r="E147" s="48">
        <v>4052047.3792104777</v>
      </c>
      <c r="F147" s="188">
        <v>-901681</v>
      </c>
      <c r="H147" s="34">
        <f t="shared" si="20"/>
        <v>13448598.422153968</v>
      </c>
      <c r="I147" s="82"/>
      <c r="J147" s="56">
        <v>4394427.0951337479</v>
      </c>
      <c r="K147" s="82"/>
      <c r="L147" s="56">
        <v>-33534.507240957362</v>
      </c>
      <c r="M147" s="84"/>
      <c r="N147" s="84">
        <f t="shared" si="21"/>
        <v>17809491.010046758</v>
      </c>
      <c r="O147" s="101">
        <f t="shared" si="22"/>
        <v>2267.8582720039167</v>
      </c>
      <c r="P147" s="82"/>
      <c r="R147" s="62">
        <f t="shared" si="18"/>
        <v>512612.54710286111</v>
      </c>
      <c r="S147" s="31">
        <f t="shared" si="23"/>
        <v>2.9636130484529948E-2</v>
      </c>
      <c r="T147" s="56">
        <f t="shared" si="19"/>
        <v>65.276015166542862</v>
      </c>
      <c r="V147" s="45"/>
      <c r="W147" s="46"/>
      <c r="X147" s="47"/>
      <c r="Z147" s="45"/>
      <c r="AA147" s="47"/>
      <c r="AB147" s="46"/>
      <c r="AC147" s="129">
        <v>433</v>
      </c>
      <c r="AD147" s="129" t="s">
        <v>133</v>
      </c>
      <c r="AE147" s="154">
        <v>7828</v>
      </c>
      <c r="AF147" s="154">
        <v>14191711.39288388</v>
      </c>
      <c r="AG147" s="154">
        <v>4305581.9680700134</v>
      </c>
      <c r="AH147" s="189">
        <v>-901681</v>
      </c>
      <c r="AJ147" s="155">
        <f t="shared" si="24"/>
        <v>13290030.39288388</v>
      </c>
      <c r="AK147" s="156"/>
      <c r="AL147" s="157">
        <v>4115498.3481359701</v>
      </c>
      <c r="AM147" s="156"/>
      <c r="AN147" s="157">
        <v>-108650.27807595045</v>
      </c>
      <c r="AO147" s="158"/>
      <c r="AP147" s="158">
        <f t="shared" si="25"/>
        <v>17296878.462943897</v>
      </c>
      <c r="AQ147" s="159">
        <f t="shared" si="26"/>
        <v>2209.6165639938549</v>
      </c>
    </row>
    <row r="148" spans="1:43" x14ac:dyDescent="0.25">
      <c r="A148" s="6">
        <v>434</v>
      </c>
      <c r="B148" s="6" t="s">
        <v>134</v>
      </c>
      <c r="C148" s="7">
        <v>14745</v>
      </c>
      <c r="D148" s="7">
        <v>27243403.426557623</v>
      </c>
      <c r="E148" s="48">
        <v>3464227.0008238312</v>
      </c>
      <c r="F148" s="188">
        <v>-1084397</v>
      </c>
      <c r="H148" s="34">
        <f t="shared" si="20"/>
        <v>26159006.426557623</v>
      </c>
      <c r="I148" s="82"/>
      <c r="J148" s="56">
        <v>7910529.6454613013</v>
      </c>
      <c r="K148" s="82"/>
      <c r="L148" s="56">
        <v>-70409.232180485735</v>
      </c>
      <c r="M148" s="84"/>
      <c r="N148" s="84">
        <f t="shared" si="21"/>
        <v>33999126.839838438</v>
      </c>
      <c r="O148" s="101">
        <f t="shared" si="22"/>
        <v>2305.8071780154924</v>
      </c>
      <c r="P148" s="82"/>
      <c r="R148" s="62">
        <f t="shared" si="18"/>
        <v>2022317.2020049207</v>
      </c>
      <c r="S148" s="31">
        <f t="shared" si="23"/>
        <v>6.3243244867436876E-2</v>
      </c>
      <c r="T148" s="56">
        <f t="shared" si="19"/>
        <v>137.15274343878744</v>
      </c>
      <c r="V148" s="45"/>
      <c r="W148" s="46"/>
      <c r="X148" s="47"/>
      <c r="Z148" s="45"/>
      <c r="AA148" s="47"/>
      <c r="AB148" s="46"/>
      <c r="AC148" s="129">
        <v>434</v>
      </c>
      <c r="AD148" s="129" t="s">
        <v>134</v>
      </c>
      <c r="AE148" s="154">
        <v>14772</v>
      </c>
      <c r="AF148" s="154">
        <v>25892921.321599308</v>
      </c>
      <c r="AG148" s="154">
        <v>3392431.9658825365</v>
      </c>
      <c r="AH148" s="189">
        <v>-1084397</v>
      </c>
      <c r="AJ148" s="155">
        <f t="shared" si="24"/>
        <v>24808524.321599308</v>
      </c>
      <c r="AK148" s="156"/>
      <c r="AL148" s="157">
        <v>7397254.5801872518</v>
      </c>
      <c r="AM148" s="156"/>
      <c r="AN148" s="157">
        <v>-228969.26395304239</v>
      </c>
      <c r="AO148" s="158"/>
      <c r="AP148" s="158">
        <f t="shared" si="25"/>
        <v>31976809.637833517</v>
      </c>
      <c r="AQ148" s="159">
        <f t="shared" si="26"/>
        <v>2164.6906064062764</v>
      </c>
    </row>
    <row r="149" spans="1:43" x14ac:dyDescent="0.25">
      <c r="A149" s="6">
        <v>435</v>
      </c>
      <c r="B149" s="6" t="s">
        <v>135</v>
      </c>
      <c r="C149" s="7">
        <v>699</v>
      </c>
      <c r="D149" s="7">
        <v>2215045.2992955982</v>
      </c>
      <c r="E149" s="48">
        <v>345232.67439845571</v>
      </c>
      <c r="F149" s="188">
        <v>-174753</v>
      </c>
      <c r="H149" s="34">
        <f t="shared" si="20"/>
        <v>2040292.2992955982</v>
      </c>
      <c r="I149" s="82"/>
      <c r="J149" s="56">
        <v>472922.38447282405</v>
      </c>
      <c r="K149" s="82"/>
      <c r="L149" s="56">
        <v>-2842.4800471075978</v>
      </c>
      <c r="M149" s="84"/>
      <c r="N149" s="84">
        <f t="shared" si="21"/>
        <v>2510372.2037213147</v>
      </c>
      <c r="O149" s="101">
        <f t="shared" si="22"/>
        <v>3591.376543235071</v>
      </c>
      <c r="P149" s="82"/>
      <c r="R149" s="62">
        <f t="shared" si="18"/>
        <v>-128286.45663642604</v>
      </c>
      <c r="S149" s="31">
        <f t="shared" si="23"/>
        <v>-4.8618056804298204E-2</v>
      </c>
      <c r="T149" s="56">
        <f t="shared" si="19"/>
        <v>-183.52855026670392</v>
      </c>
      <c r="V149" s="45"/>
      <c r="W149" s="46"/>
      <c r="X149" s="47"/>
      <c r="Z149" s="45"/>
      <c r="AA149" s="47"/>
      <c r="AB149" s="46"/>
      <c r="AC149" s="129">
        <v>435</v>
      </c>
      <c r="AD149" s="129" t="s">
        <v>135</v>
      </c>
      <c r="AE149" s="154">
        <v>690</v>
      </c>
      <c r="AF149" s="154">
        <v>2371670.268270419</v>
      </c>
      <c r="AG149" s="154">
        <v>470338.04127351654</v>
      </c>
      <c r="AH149" s="189">
        <v>-174753</v>
      </c>
      <c r="AJ149" s="155">
        <f t="shared" si="24"/>
        <v>2196917.268270419</v>
      </c>
      <c r="AK149" s="156"/>
      <c r="AL149" s="157">
        <v>451148.23025319795</v>
      </c>
      <c r="AM149" s="156"/>
      <c r="AN149" s="157">
        <v>-9406.8381658763938</v>
      </c>
      <c r="AO149" s="158"/>
      <c r="AP149" s="158">
        <f t="shared" si="25"/>
        <v>2638658.6603577407</v>
      </c>
      <c r="AQ149" s="159">
        <f t="shared" si="26"/>
        <v>3824.1429860257113</v>
      </c>
    </row>
    <row r="150" spans="1:43" x14ac:dyDescent="0.25">
      <c r="A150" s="6">
        <v>436</v>
      </c>
      <c r="B150" s="6" t="s">
        <v>136</v>
      </c>
      <c r="C150" s="6">
        <v>2036</v>
      </c>
      <c r="D150" s="7">
        <v>6198354.3977678334</v>
      </c>
      <c r="E150" s="48">
        <v>2119793.0658224165</v>
      </c>
      <c r="F150" s="188">
        <v>-324770</v>
      </c>
      <c r="H150" s="34">
        <f t="shared" si="20"/>
        <v>5873584.3977678334</v>
      </c>
      <c r="I150" s="82"/>
      <c r="J150" s="56">
        <v>992403.80870637356</v>
      </c>
      <c r="K150" s="82"/>
      <c r="L150" s="56">
        <v>-6976.2636973615063</v>
      </c>
      <c r="M150" s="84"/>
      <c r="N150" s="84">
        <f t="shared" si="21"/>
        <v>6859011.9427768458</v>
      </c>
      <c r="O150" s="101">
        <f t="shared" si="22"/>
        <v>3368.8663766094528</v>
      </c>
      <c r="P150" s="82"/>
      <c r="R150" s="62">
        <f t="shared" si="18"/>
        <v>224667.22023093887</v>
      </c>
      <c r="S150" s="31">
        <f t="shared" si="23"/>
        <v>3.3864266875888775E-2</v>
      </c>
      <c r="T150" s="56">
        <f t="shared" si="19"/>
        <v>110.34735767727842</v>
      </c>
      <c r="V150" s="45"/>
      <c r="W150" s="46"/>
      <c r="X150" s="47"/>
      <c r="Z150" s="45"/>
      <c r="AA150" s="47"/>
      <c r="AB150" s="46"/>
      <c r="AC150" s="129">
        <v>436</v>
      </c>
      <c r="AD150" s="129" t="s">
        <v>136</v>
      </c>
      <c r="AE150" s="129">
        <v>2020</v>
      </c>
      <c r="AF150" s="154">
        <v>6053278.792282748</v>
      </c>
      <c r="AG150" s="154">
        <v>2169064.0973157445</v>
      </c>
      <c r="AH150" s="189">
        <v>-324770</v>
      </c>
      <c r="AJ150" s="155">
        <f t="shared" si="24"/>
        <v>5728508.792282748</v>
      </c>
      <c r="AK150" s="156"/>
      <c r="AL150" s="157">
        <v>928316.632035724</v>
      </c>
      <c r="AM150" s="156"/>
      <c r="AN150" s="157">
        <v>-22480.701772564626</v>
      </c>
      <c r="AO150" s="158"/>
      <c r="AP150" s="158">
        <f t="shared" si="25"/>
        <v>6634344.7225459069</v>
      </c>
      <c r="AQ150" s="159">
        <f t="shared" si="26"/>
        <v>3284.3290705672807</v>
      </c>
    </row>
    <row r="151" spans="1:43" x14ac:dyDescent="0.25">
      <c r="A151" s="6">
        <v>440</v>
      </c>
      <c r="B151" s="6" t="s">
        <v>137</v>
      </c>
      <c r="C151" s="7">
        <v>5534</v>
      </c>
      <c r="D151" s="7">
        <v>15261424.861082356</v>
      </c>
      <c r="E151" s="48">
        <v>4675212.6941813733</v>
      </c>
      <c r="F151" s="188">
        <v>-1313604</v>
      </c>
      <c r="H151" s="34">
        <f t="shared" si="20"/>
        <v>13947820.861082356</v>
      </c>
      <c r="I151" s="82"/>
      <c r="J151" s="56">
        <v>2391995.6145375888</v>
      </c>
      <c r="K151" s="82"/>
      <c r="L151" s="56">
        <v>-19120.626203029409</v>
      </c>
      <c r="M151" s="84"/>
      <c r="N151" s="84">
        <f t="shared" si="21"/>
        <v>16320695.849416917</v>
      </c>
      <c r="O151" s="101">
        <f t="shared" si="22"/>
        <v>2949.168024831391</v>
      </c>
      <c r="P151" s="82"/>
      <c r="R151" s="62">
        <f t="shared" si="18"/>
        <v>1335423.8044233005</v>
      </c>
      <c r="S151" s="31">
        <f t="shared" si="23"/>
        <v>8.9115753148402019E-2</v>
      </c>
      <c r="T151" s="56">
        <f t="shared" si="19"/>
        <v>241.31257759727151</v>
      </c>
      <c r="V151" s="45"/>
      <c r="W151" s="46"/>
      <c r="X151" s="47"/>
      <c r="Z151" s="45"/>
      <c r="AA151" s="47"/>
      <c r="AB151" s="46"/>
      <c r="AC151" s="129">
        <v>440</v>
      </c>
      <c r="AD151" s="129" t="s">
        <v>137</v>
      </c>
      <c r="AE151" s="154">
        <v>5417</v>
      </c>
      <c r="AF151" s="154">
        <v>14145847.536341827</v>
      </c>
      <c r="AG151" s="154">
        <v>4359517.3516111309</v>
      </c>
      <c r="AH151" s="189">
        <v>-1313604</v>
      </c>
      <c r="AJ151" s="155">
        <f t="shared" si="24"/>
        <v>12832243.536341827</v>
      </c>
      <c r="AK151" s="156"/>
      <c r="AL151" s="157">
        <v>2214700.5570100523</v>
      </c>
      <c r="AM151" s="156"/>
      <c r="AN151" s="157">
        <v>-61672.048358263564</v>
      </c>
      <c r="AO151" s="158"/>
      <c r="AP151" s="158">
        <f t="shared" si="25"/>
        <v>14985272.044993617</v>
      </c>
      <c r="AQ151" s="159">
        <f t="shared" si="26"/>
        <v>2766.3415257510828</v>
      </c>
    </row>
    <row r="152" spans="1:43" x14ac:dyDescent="0.25">
      <c r="A152" s="6">
        <v>441</v>
      </c>
      <c r="B152" s="6" t="s">
        <v>138</v>
      </c>
      <c r="C152" s="7">
        <v>4543</v>
      </c>
      <c r="D152" s="7">
        <v>11263791.994645042</v>
      </c>
      <c r="E152" s="48">
        <v>2065056.8840018341</v>
      </c>
      <c r="F152" s="188">
        <v>-563926</v>
      </c>
      <c r="H152" s="34">
        <f t="shared" si="20"/>
        <v>10699865.994645042</v>
      </c>
      <c r="I152" s="82"/>
      <c r="J152" s="56">
        <v>2814487.4737141235</v>
      </c>
      <c r="K152" s="82"/>
      <c r="L152" s="56">
        <v>-19308.934731873829</v>
      </c>
      <c r="M152" s="84"/>
      <c r="N152" s="84">
        <f t="shared" si="21"/>
        <v>13495044.53362729</v>
      </c>
      <c r="O152" s="101">
        <f t="shared" si="22"/>
        <v>2970.5138748904446</v>
      </c>
      <c r="P152" s="82"/>
      <c r="R152" s="62">
        <f t="shared" si="18"/>
        <v>-7517.340243909508</v>
      </c>
      <c r="S152" s="31">
        <f t="shared" si="23"/>
        <v>-5.5673436745780141E-4</v>
      </c>
      <c r="T152" s="56">
        <f t="shared" si="19"/>
        <v>-1.6547083961940365</v>
      </c>
      <c r="V152" s="45"/>
      <c r="W152" s="46"/>
      <c r="X152" s="47"/>
      <c r="Z152" s="45"/>
      <c r="AA152" s="47"/>
      <c r="AB152" s="46"/>
      <c r="AC152" s="129">
        <v>441</v>
      </c>
      <c r="AD152" s="129" t="s">
        <v>138</v>
      </c>
      <c r="AE152" s="154">
        <v>4636</v>
      </c>
      <c r="AF152" s="154">
        <v>11475708.271390077</v>
      </c>
      <c r="AG152" s="154">
        <v>2413454.8113751169</v>
      </c>
      <c r="AH152" s="189">
        <v>-563926</v>
      </c>
      <c r="AJ152" s="155">
        <f t="shared" si="24"/>
        <v>10911782.271390077</v>
      </c>
      <c r="AK152" s="156"/>
      <c r="AL152" s="157">
        <v>2654003.3853152818</v>
      </c>
      <c r="AM152" s="156"/>
      <c r="AN152" s="157">
        <v>-63223.782834158432</v>
      </c>
      <c r="AO152" s="158"/>
      <c r="AP152" s="158">
        <f t="shared" si="25"/>
        <v>13502561.8738712</v>
      </c>
      <c r="AQ152" s="159">
        <f t="shared" si="26"/>
        <v>2912.5457018704055</v>
      </c>
    </row>
    <row r="153" spans="1:43" x14ac:dyDescent="0.25">
      <c r="A153" s="6">
        <v>444</v>
      </c>
      <c r="B153" s="6" t="s">
        <v>139</v>
      </c>
      <c r="C153" s="7">
        <v>45886</v>
      </c>
      <c r="D153" s="7">
        <v>65446439.205942832</v>
      </c>
      <c r="E153" s="48">
        <v>3860580.135698074</v>
      </c>
      <c r="F153" s="188">
        <v>-1397369</v>
      </c>
      <c r="H153" s="34">
        <f t="shared" si="20"/>
        <v>64049070.205942832</v>
      </c>
      <c r="I153" s="82"/>
      <c r="J153" s="56">
        <v>21564839.425004162</v>
      </c>
      <c r="K153" s="82"/>
      <c r="L153" s="56">
        <v>-228903.44923808548</v>
      </c>
      <c r="M153" s="84"/>
      <c r="N153" s="84">
        <f t="shared" si="21"/>
        <v>85385006.181708902</v>
      </c>
      <c r="O153" s="101">
        <f t="shared" si="22"/>
        <v>1860.8073526066535</v>
      </c>
      <c r="P153" s="82"/>
      <c r="R153" s="62">
        <f t="shared" si="18"/>
        <v>5989692.4722617269</v>
      </c>
      <c r="S153" s="31">
        <f t="shared" si="23"/>
        <v>7.5441385548036685E-2</v>
      </c>
      <c r="T153" s="56">
        <f t="shared" si="19"/>
        <v>130.53420372797208</v>
      </c>
      <c r="V153" s="45"/>
      <c r="W153" s="46"/>
      <c r="X153" s="47"/>
      <c r="Z153" s="45"/>
      <c r="AA153" s="47"/>
      <c r="AB153" s="46"/>
      <c r="AC153" s="129">
        <v>444</v>
      </c>
      <c r="AD153" s="129" t="s">
        <v>139</v>
      </c>
      <c r="AE153" s="154">
        <v>45965</v>
      </c>
      <c r="AF153" s="154">
        <v>61452318.598398954</v>
      </c>
      <c r="AG153" s="154">
        <v>4031721.2784075402</v>
      </c>
      <c r="AH153" s="189">
        <v>-1397369</v>
      </c>
      <c r="AJ153" s="155">
        <f t="shared" si="24"/>
        <v>60054949.598398954</v>
      </c>
      <c r="AK153" s="156"/>
      <c r="AL153" s="157">
        <v>20079912.39158944</v>
      </c>
      <c r="AM153" s="156"/>
      <c r="AN153" s="157">
        <v>-739548.28054121754</v>
      </c>
      <c r="AO153" s="158"/>
      <c r="AP153" s="158">
        <f t="shared" si="25"/>
        <v>79395313.709447175</v>
      </c>
      <c r="AQ153" s="159">
        <f t="shared" si="26"/>
        <v>1727.2993301304728</v>
      </c>
    </row>
    <row r="154" spans="1:43" x14ac:dyDescent="0.25">
      <c r="A154" s="6">
        <v>445</v>
      </c>
      <c r="B154" s="6" t="s">
        <v>140</v>
      </c>
      <c r="C154" s="7">
        <v>15105</v>
      </c>
      <c r="D154" s="7">
        <v>28397977.809715517</v>
      </c>
      <c r="E154" s="48">
        <v>1090960.965301841</v>
      </c>
      <c r="F154" s="188">
        <v>-482439</v>
      </c>
      <c r="H154" s="34">
        <f t="shared" si="20"/>
        <v>27915538.809715517</v>
      </c>
      <c r="I154" s="82"/>
      <c r="J154" s="56">
        <v>6855284.2155523049</v>
      </c>
      <c r="K154" s="82"/>
      <c r="L154" s="56">
        <v>-81064.476367842784</v>
      </c>
      <c r="M154" s="84"/>
      <c r="N154" s="84">
        <f t="shared" si="21"/>
        <v>34689758.548899978</v>
      </c>
      <c r="O154" s="101">
        <f t="shared" si="22"/>
        <v>2296.574548090035</v>
      </c>
      <c r="P154" s="82"/>
      <c r="R154" s="62">
        <f t="shared" si="18"/>
        <v>3016870.4394666515</v>
      </c>
      <c r="S154" s="31">
        <f t="shared" si="23"/>
        <v>9.5250879207574343E-2</v>
      </c>
      <c r="T154" s="56">
        <f t="shared" si="19"/>
        <v>199.72660969656746</v>
      </c>
      <c r="V154" s="45"/>
      <c r="W154" s="46"/>
      <c r="X154" s="47"/>
      <c r="Z154" s="45"/>
      <c r="AA154" s="47"/>
      <c r="AB154" s="46"/>
      <c r="AC154" s="129">
        <v>445</v>
      </c>
      <c r="AD154" s="129" t="s">
        <v>140</v>
      </c>
      <c r="AE154" s="154">
        <v>15132</v>
      </c>
      <c r="AF154" s="154">
        <v>26033699.553565972</v>
      </c>
      <c r="AG154" s="154">
        <v>430352.02448558557</v>
      </c>
      <c r="AH154" s="189">
        <v>-482439</v>
      </c>
      <c r="AJ154" s="155">
        <f t="shared" si="24"/>
        <v>25551260.553565972</v>
      </c>
      <c r="AK154" s="156"/>
      <c r="AL154" s="157">
        <v>6384630.9526816467</v>
      </c>
      <c r="AM154" s="156"/>
      <c r="AN154" s="157">
        <v>-263003.3968142891</v>
      </c>
      <c r="AO154" s="158"/>
      <c r="AP154" s="158">
        <f t="shared" si="25"/>
        <v>31672888.109433327</v>
      </c>
      <c r="AQ154" s="159">
        <f t="shared" si="26"/>
        <v>2093.1065364415363</v>
      </c>
    </row>
    <row r="155" spans="1:43" x14ac:dyDescent="0.25">
      <c r="A155" s="6">
        <v>475</v>
      </c>
      <c r="B155" s="6" t="s">
        <v>141</v>
      </c>
      <c r="C155" s="7">
        <v>5451</v>
      </c>
      <c r="D155" s="7">
        <v>15664909.027374875</v>
      </c>
      <c r="E155" s="48">
        <v>3423478.973995294</v>
      </c>
      <c r="F155" s="188">
        <v>-202568</v>
      </c>
      <c r="H155" s="34">
        <f t="shared" si="20"/>
        <v>15462341.027374875</v>
      </c>
      <c r="I155" s="82"/>
      <c r="J155" s="56">
        <v>3496745.8227433064</v>
      </c>
      <c r="K155" s="82"/>
      <c r="L155" s="56">
        <v>-23443.006885512063</v>
      </c>
      <c r="M155" s="84"/>
      <c r="N155" s="84">
        <f t="shared" si="21"/>
        <v>18935643.843232669</v>
      </c>
      <c r="O155" s="101">
        <f t="shared" si="22"/>
        <v>3473.7926698280444</v>
      </c>
      <c r="P155" s="82"/>
      <c r="R155" s="62">
        <f t="shared" si="18"/>
        <v>1256649.7168134265</v>
      </c>
      <c r="S155" s="31">
        <f t="shared" si="23"/>
        <v>7.1081516732646385E-2</v>
      </c>
      <c r="T155" s="56">
        <f t="shared" si="19"/>
        <v>230.53562957501862</v>
      </c>
      <c r="V155" s="45"/>
      <c r="W155" s="46"/>
      <c r="X155" s="47"/>
      <c r="Z155" s="45"/>
      <c r="AA155" s="47"/>
      <c r="AB155" s="46"/>
      <c r="AC155" s="129">
        <v>475</v>
      </c>
      <c r="AD155" s="129" t="s">
        <v>141</v>
      </c>
      <c r="AE155" s="154">
        <v>5475</v>
      </c>
      <c r="AF155" s="154">
        <v>14678231.775611522</v>
      </c>
      <c r="AG155" s="154">
        <v>3291572.095096882</v>
      </c>
      <c r="AH155" s="189">
        <v>-202568</v>
      </c>
      <c r="AJ155" s="155">
        <f t="shared" si="24"/>
        <v>14475663.775611522</v>
      </c>
      <c r="AK155" s="156"/>
      <c r="AL155" s="157">
        <v>3279240.4843349541</v>
      </c>
      <c r="AM155" s="156"/>
      <c r="AN155" s="157">
        <v>-75910.133527235885</v>
      </c>
      <c r="AO155" s="158"/>
      <c r="AP155" s="158">
        <f t="shared" si="25"/>
        <v>17678994.126419242</v>
      </c>
      <c r="AQ155" s="159">
        <f t="shared" si="26"/>
        <v>3229.0400230902724</v>
      </c>
    </row>
    <row r="156" spans="1:43" x14ac:dyDescent="0.25">
      <c r="A156" s="6">
        <v>480</v>
      </c>
      <c r="B156" s="6" t="s">
        <v>142</v>
      </c>
      <c r="C156" s="7">
        <v>1999</v>
      </c>
      <c r="D156" s="7">
        <v>4350101.1798664853</v>
      </c>
      <c r="E156" s="48">
        <v>1455685.7118952572</v>
      </c>
      <c r="F156" s="188">
        <v>-443082</v>
      </c>
      <c r="H156" s="34">
        <f t="shared" si="20"/>
        <v>3907019.1798664853</v>
      </c>
      <c r="I156" s="82"/>
      <c r="J156" s="56">
        <v>1263807.233948865</v>
      </c>
      <c r="K156" s="82"/>
      <c r="L156" s="56">
        <v>-7946.4248202792478</v>
      </c>
      <c r="M156" s="84"/>
      <c r="N156" s="84">
        <f t="shared" si="21"/>
        <v>5162879.9889950706</v>
      </c>
      <c r="O156" s="101">
        <f t="shared" si="22"/>
        <v>2582.7313601776241</v>
      </c>
      <c r="P156" s="82"/>
      <c r="R156" s="62">
        <f t="shared" si="18"/>
        <v>352539.38315358106</v>
      </c>
      <c r="S156" s="31">
        <f t="shared" si="23"/>
        <v>7.328782139158109E-2</v>
      </c>
      <c r="T156" s="56">
        <f t="shared" si="19"/>
        <v>176.35787051204656</v>
      </c>
      <c r="V156" s="45"/>
      <c r="W156" s="46"/>
      <c r="X156" s="47"/>
      <c r="Z156" s="45"/>
      <c r="AA156" s="47"/>
      <c r="AB156" s="46"/>
      <c r="AC156" s="129">
        <v>480</v>
      </c>
      <c r="AD156" s="129" t="s">
        <v>142</v>
      </c>
      <c r="AE156" s="154">
        <v>2013</v>
      </c>
      <c r="AF156" s="154">
        <v>4092119.9413324473</v>
      </c>
      <c r="AG156" s="154">
        <v>1445814.6599803846</v>
      </c>
      <c r="AH156" s="189">
        <v>-443082</v>
      </c>
      <c r="AJ156" s="155">
        <f t="shared" si="24"/>
        <v>3649037.9413324473</v>
      </c>
      <c r="AK156" s="156"/>
      <c r="AL156" s="157">
        <v>1186971.6814515141</v>
      </c>
      <c r="AM156" s="156"/>
      <c r="AN156" s="157">
        <v>-25669.016942471804</v>
      </c>
      <c r="AO156" s="158"/>
      <c r="AP156" s="158">
        <f t="shared" si="25"/>
        <v>4810340.6058414895</v>
      </c>
      <c r="AQ156" s="159">
        <f t="shared" si="26"/>
        <v>2389.6376581428162</v>
      </c>
    </row>
    <row r="157" spans="1:43" x14ac:dyDescent="0.25">
      <c r="A157" s="6">
        <v>481</v>
      </c>
      <c r="B157" s="6" t="s">
        <v>143</v>
      </c>
      <c r="C157" s="7">
        <v>9543</v>
      </c>
      <c r="D157" s="7">
        <v>8078119.0498152291</v>
      </c>
      <c r="E157" s="48">
        <v>-307978.56162151077</v>
      </c>
      <c r="F157" s="188">
        <v>-2344815</v>
      </c>
      <c r="H157" s="34">
        <f t="shared" si="20"/>
        <v>5733304.0498152291</v>
      </c>
      <c r="I157" s="82"/>
      <c r="J157" s="56">
        <v>3904509.6635230151</v>
      </c>
      <c r="K157" s="82"/>
      <c r="L157" s="56">
        <v>-48203.647670182698</v>
      </c>
      <c r="M157" s="84"/>
      <c r="N157" s="84">
        <f t="shared" si="21"/>
        <v>9589610.0656680614</v>
      </c>
      <c r="O157" s="101">
        <f t="shared" si="22"/>
        <v>1004.8842152015154</v>
      </c>
      <c r="P157" s="82"/>
      <c r="R157" s="62">
        <f t="shared" si="18"/>
        <v>468545.76540868357</v>
      </c>
      <c r="S157" s="31">
        <f t="shared" si="23"/>
        <v>5.1369637356394847E-2</v>
      </c>
      <c r="T157" s="56">
        <f t="shared" si="19"/>
        <v>49.098372148033491</v>
      </c>
      <c r="V157" s="45"/>
      <c r="W157" s="46"/>
      <c r="X157" s="47"/>
      <c r="Z157" s="45"/>
      <c r="AA157" s="47"/>
      <c r="AB157" s="46"/>
      <c r="AC157" s="129">
        <v>481</v>
      </c>
      <c r="AD157" s="129" t="s">
        <v>143</v>
      </c>
      <c r="AE157" s="154">
        <v>9534</v>
      </c>
      <c r="AF157" s="154">
        <v>8001165.8071975773</v>
      </c>
      <c r="AG157" s="154">
        <v>-335423.69510470715</v>
      </c>
      <c r="AH157" s="189">
        <v>-2344815</v>
      </c>
      <c r="AJ157" s="155">
        <f t="shared" si="24"/>
        <v>5656350.8071975773</v>
      </c>
      <c r="AK157" s="156"/>
      <c r="AL157" s="157">
        <v>3620304.8766092905</v>
      </c>
      <c r="AM157" s="156"/>
      <c r="AN157" s="157">
        <v>-155591.3835474904</v>
      </c>
      <c r="AO157" s="158"/>
      <c r="AP157" s="158">
        <f t="shared" si="25"/>
        <v>9121064.3002593778</v>
      </c>
      <c r="AQ157" s="159">
        <f t="shared" si="26"/>
        <v>956.68809526530083</v>
      </c>
    </row>
    <row r="158" spans="1:43" x14ac:dyDescent="0.25">
      <c r="A158" s="6">
        <v>483</v>
      </c>
      <c r="B158" s="6" t="s">
        <v>144</v>
      </c>
      <c r="C158" s="7">
        <v>1078</v>
      </c>
      <c r="D158" s="7">
        <v>4146085.3417954911</v>
      </c>
      <c r="E158" s="48">
        <v>1658123.3547583863</v>
      </c>
      <c r="F158" s="188">
        <v>-276472</v>
      </c>
      <c r="H158" s="34">
        <f t="shared" si="20"/>
        <v>3869613.3417954911</v>
      </c>
      <c r="I158" s="82"/>
      <c r="J158" s="56">
        <v>720452.37328073138</v>
      </c>
      <c r="K158" s="82"/>
      <c r="L158" s="56">
        <v>-3163.5612327578292</v>
      </c>
      <c r="M158" s="84"/>
      <c r="N158" s="84">
        <f t="shared" si="21"/>
        <v>4586902.1538434643</v>
      </c>
      <c r="O158" s="101">
        <f t="shared" si="22"/>
        <v>4255.0112744373509</v>
      </c>
      <c r="P158" s="82"/>
      <c r="R158" s="62">
        <f t="shared" si="18"/>
        <v>74012.200060741045</v>
      </c>
      <c r="S158" s="31">
        <f t="shared" si="23"/>
        <v>1.6400178337764186E-2</v>
      </c>
      <c r="T158" s="56">
        <f t="shared" si="19"/>
        <v>68.656957384731953</v>
      </c>
      <c r="V158" s="45"/>
      <c r="W158" s="46"/>
      <c r="X158" s="47"/>
      <c r="Z158" s="45"/>
      <c r="AA158" s="47"/>
      <c r="AB158" s="46"/>
      <c r="AC158" s="129">
        <v>483</v>
      </c>
      <c r="AD158" s="129" t="s">
        <v>144</v>
      </c>
      <c r="AE158" s="154">
        <v>1089</v>
      </c>
      <c r="AF158" s="154">
        <v>4121103.1716097407</v>
      </c>
      <c r="AG158" s="154">
        <v>1707068.0399396652</v>
      </c>
      <c r="AH158" s="189">
        <v>-276472</v>
      </c>
      <c r="AJ158" s="155">
        <f t="shared" si="24"/>
        <v>3844631.1716097407</v>
      </c>
      <c r="AK158" s="156"/>
      <c r="AL158" s="157">
        <v>678531.00708014157</v>
      </c>
      <c r="AM158" s="156"/>
      <c r="AN158" s="157">
        <v>-10272.224907158869</v>
      </c>
      <c r="AO158" s="158"/>
      <c r="AP158" s="158">
        <f t="shared" si="25"/>
        <v>4512889.9537827233</v>
      </c>
      <c r="AQ158" s="159">
        <f t="shared" si="26"/>
        <v>4144.0679098096634</v>
      </c>
    </row>
    <row r="159" spans="1:43" x14ac:dyDescent="0.25">
      <c r="A159" s="6">
        <v>484</v>
      </c>
      <c r="B159" s="6" t="s">
        <v>145</v>
      </c>
      <c r="C159" s="7">
        <v>3066</v>
      </c>
      <c r="D159" s="7">
        <v>9256334.0210620537</v>
      </c>
      <c r="E159" s="48">
        <v>1594218.6834565853</v>
      </c>
      <c r="F159" s="188">
        <v>172387</v>
      </c>
      <c r="H159" s="34">
        <f t="shared" si="20"/>
        <v>9428721.0210620537</v>
      </c>
      <c r="I159" s="82"/>
      <c r="J159" s="56">
        <v>1860683.5404962788</v>
      </c>
      <c r="K159" s="82"/>
      <c r="L159" s="56">
        <v>-12355.081841906755</v>
      </c>
      <c r="M159" s="84"/>
      <c r="N159" s="84">
        <f t="shared" si="21"/>
        <v>11277049.479716426</v>
      </c>
      <c r="O159" s="101">
        <f t="shared" si="22"/>
        <v>3678.0983299792647</v>
      </c>
      <c r="P159" s="82"/>
      <c r="R159" s="62">
        <f t="shared" si="18"/>
        <v>-532955.28576373868</v>
      </c>
      <c r="S159" s="31">
        <f t="shared" si="23"/>
        <v>-4.5127440364929446E-2</v>
      </c>
      <c r="T159" s="56">
        <f t="shared" si="19"/>
        <v>-173.82755569593564</v>
      </c>
      <c r="V159" s="45"/>
      <c r="W159" s="46"/>
      <c r="X159" s="47"/>
      <c r="Z159" s="45"/>
      <c r="AA159" s="47"/>
      <c r="AB159" s="46"/>
      <c r="AC159" s="129">
        <v>484</v>
      </c>
      <c r="AD159" s="129" t="s">
        <v>145</v>
      </c>
      <c r="AE159" s="154">
        <v>3067</v>
      </c>
      <c r="AF159" s="154">
        <v>9915629.8622051682</v>
      </c>
      <c r="AG159" s="154">
        <v>2580951.0492963898</v>
      </c>
      <c r="AH159" s="189">
        <v>172387</v>
      </c>
      <c r="AJ159" s="155">
        <f t="shared" si="24"/>
        <v>10088016.862205168</v>
      </c>
      <c r="AK159" s="156"/>
      <c r="AL159" s="157">
        <v>1762768.0024054667</v>
      </c>
      <c r="AM159" s="156"/>
      <c r="AN159" s="157">
        <v>-40780.099130469614</v>
      </c>
      <c r="AO159" s="158"/>
      <c r="AP159" s="158">
        <f t="shared" si="25"/>
        <v>11810004.765480164</v>
      </c>
      <c r="AQ159" s="159">
        <f t="shared" si="26"/>
        <v>3850.6699594001188</v>
      </c>
    </row>
    <row r="160" spans="1:43" x14ac:dyDescent="0.25">
      <c r="A160" s="6">
        <v>489</v>
      </c>
      <c r="B160" s="6" t="s">
        <v>146</v>
      </c>
      <c r="C160" s="7">
        <v>1868</v>
      </c>
      <c r="D160" s="7">
        <v>7117360.414542051</v>
      </c>
      <c r="E160" s="48">
        <v>1669479.5590103974</v>
      </c>
      <c r="F160" s="188">
        <v>-405745</v>
      </c>
      <c r="H160" s="34">
        <f t="shared" si="20"/>
        <v>6711615.414542051</v>
      </c>
      <c r="I160" s="82"/>
      <c r="J160" s="56">
        <v>1320723.2171419654</v>
      </c>
      <c r="K160" s="82"/>
      <c r="L160" s="56">
        <v>-6550.2823121105348</v>
      </c>
      <c r="M160" s="84"/>
      <c r="N160" s="84">
        <f t="shared" si="21"/>
        <v>8025788.3493719054</v>
      </c>
      <c r="O160" s="101">
        <f t="shared" si="22"/>
        <v>4296.4605724689</v>
      </c>
      <c r="P160" s="82"/>
      <c r="R160" s="62">
        <f t="shared" si="18"/>
        <v>66593.949680996127</v>
      </c>
      <c r="S160" s="31">
        <f t="shared" si="23"/>
        <v>8.3669208636972438E-3</v>
      </c>
      <c r="T160" s="56">
        <f t="shared" si="19"/>
        <v>35.649865996250604</v>
      </c>
      <c r="V160" s="45"/>
      <c r="W160" s="46"/>
      <c r="X160" s="47"/>
      <c r="Z160" s="45"/>
      <c r="AA160" s="47"/>
      <c r="AB160" s="46"/>
      <c r="AC160" s="129">
        <v>489</v>
      </c>
      <c r="AD160" s="129" t="s">
        <v>146</v>
      </c>
      <c r="AE160" s="154">
        <v>1857</v>
      </c>
      <c r="AF160" s="154">
        <v>7131070.9603143893</v>
      </c>
      <c r="AG160" s="154">
        <v>1838064.5317286693</v>
      </c>
      <c r="AH160" s="189">
        <v>-405745</v>
      </c>
      <c r="AJ160" s="155">
        <f t="shared" si="24"/>
        <v>6725325.9603143893</v>
      </c>
      <c r="AK160" s="156"/>
      <c r="AL160" s="157">
        <v>1255347.2312166602</v>
      </c>
      <c r="AM160" s="156"/>
      <c r="AN160" s="157">
        <v>-21478.791840139853</v>
      </c>
      <c r="AO160" s="158"/>
      <c r="AP160" s="158">
        <f t="shared" si="25"/>
        <v>7959194.3996909093</v>
      </c>
      <c r="AQ160" s="159">
        <f t="shared" si="26"/>
        <v>4286.0497575072213</v>
      </c>
    </row>
    <row r="161" spans="1:43" x14ac:dyDescent="0.25">
      <c r="A161" s="6">
        <v>491</v>
      </c>
      <c r="B161" s="6" t="s">
        <v>147</v>
      </c>
      <c r="C161" s="7">
        <v>52583</v>
      </c>
      <c r="D161" s="7">
        <v>103684949.63791545</v>
      </c>
      <c r="E161" s="48">
        <v>20226631.70389754</v>
      </c>
      <c r="F161" s="188">
        <v>669015</v>
      </c>
      <c r="H161" s="34">
        <f t="shared" si="20"/>
        <v>104353964.63791545</v>
      </c>
      <c r="I161" s="82"/>
      <c r="J161" s="56">
        <v>28145076.57992018</v>
      </c>
      <c r="K161" s="82"/>
      <c r="L161" s="56">
        <v>-259232.61642114187</v>
      </c>
      <c r="M161" s="84"/>
      <c r="N161" s="84">
        <f t="shared" si="21"/>
        <v>132239808.60141449</v>
      </c>
      <c r="O161" s="101">
        <f t="shared" si="22"/>
        <v>2514.8775954474731</v>
      </c>
      <c r="P161" s="82"/>
      <c r="R161" s="62">
        <f t="shared" si="18"/>
        <v>4189764.678093344</v>
      </c>
      <c r="S161" s="31">
        <f t="shared" si="23"/>
        <v>3.2719744169726769E-2</v>
      </c>
      <c r="T161" s="56">
        <f t="shared" si="19"/>
        <v>79.679072667845958</v>
      </c>
      <c r="V161" s="45"/>
      <c r="W161" s="46"/>
      <c r="X161" s="47"/>
      <c r="Z161" s="45"/>
      <c r="AA161" s="47"/>
      <c r="AB161" s="46"/>
      <c r="AC161" s="129">
        <v>491</v>
      </c>
      <c r="AD161" s="129" t="s">
        <v>147</v>
      </c>
      <c r="AE161" s="154">
        <v>53134</v>
      </c>
      <c r="AF161" s="154">
        <v>101864416.90762608</v>
      </c>
      <c r="AG161" s="154">
        <v>21928781.52764383</v>
      </c>
      <c r="AH161" s="189">
        <v>669015</v>
      </c>
      <c r="AJ161" s="155">
        <f t="shared" si="24"/>
        <v>102533431.90762608</v>
      </c>
      <c r="AK161" s="156"/>
      <c r="AL161" s="157">
        <v>26359014.500931378</v>
      </c>
      <c r="AM161" s="156"/>
      <c r="AN161" s="157">
        <v>-842402.48523631319</v>
      </c>
      <c r="AO161" s="158"/>
      <c r="AP161" s="158">
        <f t="shared" si="25"/>
        <v>128050043.92332114</v>
      </c>
      <c r="AQ161" s="159">
        <f t="shared" si="26"/>
        <v>2409.9454948492707</v>
      </c>
    </row>
    <row r="162" spans="1:43" x14ac:dyDescent="0.25">
      <c r="A162" s="6">
        <v>494</v>
      </c>
      <c r="B162" s="6" t="s">
        <v>148</v>
      </c>
      <c r="C162" s="7">
        <v>8903</v>
      </c>
      <c r="D162" s="7">
        <v>24581249.864679784</v>
      </c>
      <c r="E162" s="48">
        <v>7834363.2164096087</v>
      </c>
      <c r="F162" s="188">
        <v>-207218</v>
      </c>
      <c r="H162" s="34">
        <f t="shared" si="20"/>
        <v>24374031.864679784</v>
      </c>
      <c r="I162" s="82"/>
      <c r="J162" s="56">
        <v>4116391.0442959592</v>
      </c>
      <c r="K162" s="82"/>
      <c r="L162" s="56">
        <v>-36813.90113456863</v>
      </c>
      <c r="M162" s="84"/>
      <c r="N162" s="84">
        <f t="shared" si="21"/>
        <v>28453609.007841174</v>
      </c>
      <c r="O162" s="101">
        <f t="shared" si="22"/>
        <v>3195.9574309604823</v>
      </c>
      <c r="P162" s="82"/>
      <c r="R162" s="62">
        <f t="shared" si="18"/>
        <v>917541.92186169699</v>
      </c>
      <c r="S162" s="31">
        <f t="shared" si="23"/>
        <v>3.3321458688952761E-2</v>
      </c>
      <c r="T162" s="56">
        <f t="shared" si="19"/>
        <v>103.0598586837804</v>
      </c>
      <c r="V162" s="45"/>
      <c r="W162" s="46"/>
      <c r="X162" s="47"/>
      <c r="Z162" s="45"/>
      <c r="AA162" s="47"/>
      <c r="AB162" s="46"/>
      <c r="AC162" s="129">
        <v>494</v>
      </c>
      <c r="AD162" s="129" t="s">
        <v>148</v>
      </c>
      <c r="AE162" s="154">
        <v>8908</v>
      </c>
      <c r="AF162" s="154">
        <v>24018363.137083709</v>
      </c>
      <c r="AG162" s="154">
        <v>7607758.2453551488</v>
      </c>
      <c r="AH162" s="189">
        <v>-207218</v>
      </c>
      <c r="AJ162" s="155">
        <f t="shared" si="24"/>
        <v>23811145.137083709</v>
      </c>
      <c r="AK162" s="156"/>
      <c r="AL162" s="157">
        <v>3844045.1392024355</v>
      </c>
      <c r="AM162" s="156"/>
      <c r="AN162" s="157">
        <v>-119123.19030666654</v>
      </c>
      <c r="AO162" s="158"/>
      <c r="AP162" s="158">
        <f t="shared" si="25"/>
        <v>27536067.085979477</v>
      </c>
      <c r="AQ162" s="159">
        <f t="shared" si="26"/>
        <v>3091.161549840534</v>
      </c>
    </row>
    <row r="163" spans="1:43" x14ac:dyDescent="0.25">
      <c r="A163" s="6">
        <v>495</v>
      </c>
      <c r="B163" s="6" t="s">
        <v>149</v>
      </c>
      <c r="C163" s="7">
        <v>1558</v>
      </c>
      <c r="D163" s="7">
        <v>5229554.5493088663</v>
      </c>
      <c r="E163" s="48">
        <v>873859.77625526639</v>
      </c>
      <c r="F163" s="188">
        <v>-470520</v>
      </c>
      <c r="H163" s="34">
        <f t="shared" si="20"/>
        <v>4759034.5493088663</v>
      </c>
      <c r="I163" s="82"/>
      <c r="J163" s="56">
        <v>1061085.861945546</v>
      </c>
      <c r="K163" s="82"/>
      <c r="L163" s="56">
        <v>-5942.7454190449162</v>
      </c>
      <c r="M163" s="84"/>
      <c r="N163" s="84">
        <f t="shared" si="21"/>
        <v>5814177.6658353675</v>
      </c>
      <c r="O163" s="101">
        <f t="shared" si="22"/>
        <v>3731.8213516273217</v>
      </c>
      <c r="P163" s="82"/>
      <c r="R163" s="62">
        <f t="shared" si="18"/>
        <v>122960.27829838637</v>
      </c>
      <c r="S163" s="31">
        <f t="shared" si="23"/>
        <v>2.1605268245007341E-2</v>
      </c>
      <c r="T163" s="56">
        <f t="shared" si="19"/>
        <v>78.921873105511153</v>
      </c>
      <c r="V163" s="45"/>
      <c r="W163" s="46"/>
      <c r="X163" s="47"/>
      <c r="Z163" s="45"/>
      <c r="AA163" s="47"/>
      <c r="AB163" s="46"/>
      <c r="AC163" s="129">
        <v>495</v>
      </c>
      <c r="AD163" s="129" t="s">
        <v>149</v>
      </c>
      <c r="AE163" s="154">
        <v>1566</v>
      </c>
      <c r="AF163" s="154">
        <v>5173288.5324280877</v>
      </c>
      <c r="AG163" s="154">
        <v>1082530.5616503411</v>
      </c>
      <c r="AH163" s="189">
        <v>-470520</v>
      </c>
      <c r="AJ163" s="155">
        <f t="shared" si="24"/>
        <v>4702768.5324280877</v>
      </c>
      <c r="AK163" s="156"/>
      <c r="AL163" s="157">
        <v>1008171.2874217592</v>
      </c>
      <c r="AM163" s="156"/>
      <c r="AN163" s="157">
        <v>-19722.432312865516</v>
      </c>
      <c r="AO163" s="158"/>
      <c r="AP163" s="158">
        <f t="shared" si="25"/>
        <v>5691217.3875369811</v>
      </c>
      <c r="AQ163" s="159">
        <f t="shared" si="26"/>
        <v>3634.2384339316609</v>
      </c>
    </row>
    <row r="164" spans="1:43" x14ac:dyDescent="0.25">
      <c r="A164" s="6">
        <v>498</v>
      </c>
      <c r="B164" s="6" t="s">
        <v>150</v>
      </c>
      <c r="C164" s="7">
        <v>2297</v>
      </c>
      <c r="D164" s="7">
        <v>8693090.3316512052</v>
      </c>
      <c r="E164" s="48">
        <v>808623.44237956335</v>
      </c>
      <c r="F164" s="188">
        <v>-8863</v>
      </c>
      <c r="H164" s="34">
        <f t="shared" si="20"/>
        <v>8684227.3316512052</v>
      </c>
      <c r="I164" s="82"/>
      <c r="J164" s="56">
        <v>1421934.5760604597</v>
      </c>
      <c r="K164" s="82"/>
      <c r="L164" s="56">
        <v>-10510.139033505326</v>
      </c>
      <c r="M164" s="84"/>
      <c r="N164" s="84">
        <f t="shared" si="21"/>
        <v>10095651.768678159</v>
      </c>
      <c r="O164" s="101">
        <f t="shared" si="22"/>
        <v>4395.146612397979</v>
      </c>
      <c r="P164" s="82"/>
      <c r="R164" s="62">
        <f t="shared" si="18"/>
        <v>418403.54158820398</v>
      </c>
      <c r="S164" s="31">
        <f t="shared" si="23"/>
        <v>4.3235797178060205E-2</v>
      </c>
      <c r="T164" s="56">
        <f t="shared" si="19"/>
        <v>182.15217309020636</v>
      </c>
      <c r="V164" s="45"/>
      <c r="W164" s="46"/>
      <c r="X164" s="47"/>
      <c r="Z164" s="45"/>
      <c r="AA164" s="47"/>
      <c r="AB164" s="46"/>
      <c r="AC164" s="129">
        <v>498</v>
      </c>
      <c r="AD164" s="129" t="s">
        <v>150</v>
      </c>
      <c r="AE164" s="154">
        <v>2308</v>
      </c>
      <c r="AF164" s="154">
        <v>8394539.6045163944</v>
      </c>
      <c r="AG164" s="154">
        <v>966712.98951617139</v>
      </c>
      <c r="AH164" s="189">
        <v>-8863</v>
      </c>
      <c r="AJ164" s="155">
        <f t="shared" si="24"/>
        <v>8385676.6045163944</v>
      </c>
      <c r="AK164" s="156"/>
      <c r="AL164" s="157">
        <v>1325943.4460798607</v>
      </c>
      <c r="AM164" s="156"/>
      <c r="AN164" s="157">
        <v>-34371.823506301858</v>
      </c>
      <c r="AO164" s="158"/>
      <c r="AP164" s="158">
        <f t="shared" si="25"/>
        <v>9677248.2270899545</v>
      </c>
      <c r="AQ164" s="159">
        <f t="shared" si="26"/>
        <v>4192.9151763821292</v>
      </c>
    </row>
    <row r="165" spans="1:43" x14ac:dyDescent="0.25">
      <c r="A165" s="6">
        <v>499</v>
      </c>
      <c r="B165" s="6" t="s">
        <v>151</v>
      </c>
      <c r="C165" s="7">
        <v>19453</v>
      </c>
      <c r="D165" s="7">
        <v>35069678.787839316</v>
      </c>
      <c r="E165" s="48">
        <v>4552919.1137026967</v>
      </c>
      <c r="F165" s="188">
        <v>-1811839</v>
      </c>
      <c r="H165" s="34">
        <f t="shared" si="20"/>
        <v>33257839.787839316</v>
      </c>
      <c r="I165" s="82"/>
      <c r="J165" s="56">
        <v>9015089.748465335</v>
      </c>
      <c r="K165" s="82"/>
      <c r="L165" s="56">
        <v>-93995.129412862356</v>
      </c>
      <c r="M165" s="84"/>
      <c r="N165" s="84">
        <f t="shared" si="21"/>
        <v>42178934.406891793</v>
      </c>
      <c r="O165" s="101">
        <f t="shared" si="22"/>
        <v>2168.2483116687295</v>
      </c>
      <c r="P165" s="82"/>
      <c r="R165" s="62">
        <f t="shared" si="18"/>
        <v>2903977.0189259872</v>
      </c>
      <c r="S165" s="31">
        <f t="shared" si="23"/>
        <v>7.3939660589314643E-2</v>
      </c>
      <c r="T165" s="56">
        <f t="shared" si="19"/>
        <v>149.28170559430356</v>
      </c>
      <c r="V165" s="45"/>
      <c r="W165" s="46"/>
      <c r="X165" s="47"/>
      <c r="Z165" s="45"/>
      <c r="AA165" s="47"/>
      <c r="AB165" s="46"/>
      <c r="AC165" s="129">
        <v>499</v>
      </c>
      <c r="AD165" s="129" t="s">
        <v>151</v>
      </c>
      <c r="AE165" s="154">
        <v>19448</v>
      </c>
      <c r="AF165" s="154">
        <v>32998968.808335144</v>
      </c>
      <c r="AG165" s="154">
        <v>4244224.577615452</v>
      </c>
      <c r="AH165" s="189">
        <v>-1811839</v>
      </c>
      <c r="AJ165" s="155">
        <f t="shared" si="24"/>
        <v>31187129.808335144</v>
      </c>
      <c r="AK165" s="156"/>
      <c r="AL165" s="157">
        <v>8391200.3476858288</v>
      </c>
      <c r="AM165" s="156"/>
      <c r="AN165" s="157">
        <v>-303372.76805516152</v>
      </c>
      <c r="AO165" s="158"/>
      <c r="AP165" s="158">
        <f t="shared" si="25"/>
        <v>39274957.387965806</v>
      </c>
      <c r="AQ165" s="159">
        <f t="shared" si="26"/>
        <v>2019.4856740007099</v>
      </c>
    </row>
    <row r="166" spans="1:43" x14ac:dyDescent="0.25">
      <c r="A166" s="6">
        <v>500</v>
      </c>
      <c r="B166" s="6" t="s">
        <v>152</v>
      </c>
      <c r="C166" s="7">
        <v>10267</v>
      </c>
      <c r="D166" s="7">
        <v>11813237.747486824</v>
      </c>
      <c r="E166" s="48">
        <v>435125.20288319688</v>
      </c>
      <c r="F166" s="188">
        <v>-825503</v>
      </c>
      <c r="H166" s="34">
        <f t="shared" si="20"/>
        <v>10987734.747486824</v>
      </c>
      <c r="I166" s="82"/>
      <c r="J166" s="56">
        <v>3298502.8705854951</v>
      </c>
      <c r="K166" s="82"/>
      <c r="L166" s="56">
        <v>-48079.772643546814</v>
      </c>
      <c r="M166" s="84"/>
      <c r="N166" s="84">
        <f t="shared" si="21"/>
        <v>14238157.845428772</v>
      </c>
      <c r="O166" s="101">
        <f t="shared" si="22"/>
        <v>1386.7885307712841</v>
      </c>
      <c r="P166" s="82"/>
      <c r="R166" s="62">
        <f t="shared" si="18"/>
        <v>916314.02218430117</v>
      </c>
      <c r="S166" s="31">
        <f t="shared" si="23"/>
        <v>6.8782822734003296E-2</v>
      </c>
      <c r="T166" s="56">
        <f t="shared" si="19"/>
        <v>89.248468119635845</v>
      </c>
      <c r="V166" s="45"/>
      <c r="W166" s="46"/>
      <c r="X166" s="47"/>
      <c r="Z166" s="45"/>
      <c r="AA166" s="47"/>
      <c r="AB166" s="46"/>
      <c r="AC166" s="129">
        <v>500</v>
      </c>
      <c r="AD166" s="129" t="s">
        <v>152</v>
      </c>
      <c r="AE166" s="154">
        <v>10164</v>
      </c>
      <c r="AF166" s="154">
        <v>11272375.738494679</v>
      </c>
      <c r="AG166" s="154">
        <v>56218.569387800948</v>
      </c>
      <c r="AH166" s="189">
        <v>-825503</v>
      </c>
      <c r="AJ166" s="155">
        <f t="shared" si="24"/>
        <v>10446872.738494679</v>
      </c>
      <c r="AK166" s="156"/>
      <c r="AL166" s="157">
        <v>3030337.7209396577</v>
      </c>
      <c r="AM166" s="156"/>
      <c r="AN166" s="157">
        <v>-155366.63618986681</v>
      </c>
      <c r="AO166" s="158"/>
      <c r="AP166" s="158">
        <f t="shared" si="25"/>
        <v>13321843.823244471</v>
      </c>
      <c r="AQ166" s="159">
        <f t="shared" si="26"/>
        <v>1310.6890813896568</v>
      </c>
    </row>
    <row r="167" spans="1:43" x14ac:dyDescent="0.25">
      <c r="A167" s="6">
        <v>503</v>
      </c>
      <c r="B167" s="6" t="s">
        <v>153</v>
      </c>
      <c r="C167" s="7">
        <v>7645</v>
      </c>
      <c r="D167" s="7">
        <v>15053714.3479778</v>
      </c>
      <c r="E167" s="48">
        <v>4241118.4653594736</v>
      </c>
      <c r="F167" s="188">
        <v>-97779</v>
      </c>
      <c r="H167" s="34">
        <f t="shared" si="20"/>
        <v>14955935.3479778</v>
      </c>
      <c r="I167" s="82"/>
      <c r="J167" s="56">
        <v>4374877.7574669505</v>
      </c>
      <c r="K167" s="82"/>
      <c r="L167" s="56">
        <v>-33140.673359193301</v>
      </c>
      <c r="M167" s="84"/>
      <c r="N167" s="84">
        <f t="shared" si="21"/>
        <v>19297672.432085559</v>
      </c>
      <c r="O167" s="101">
        <f t="shared" si="22"/>
        <v>2524.2213776436311</v>
      </c>
      <c r="P167" s="82"/>
      <c r="R167" s="62">
        <f t="shared" si="18"/>
        <v>1275511.9400607944</v>
      </c>
      <c r="S167" s="31">
        <f t="shared" si="23"/>
        <v>7.0774641066216157E-2</v>
      </c>
      <c r="T167" s="56">
        <f t="shared" si="19"/>
        <v>166.84263440952182</v>
      </c>
      <c r="V167" s="45"/>
      <c r="W167" s="46"/>
      <c r="X167" s="47"/>
      <c r="Z167" s="45"/>
      <c r="AA167" s="47"/>
      <c r="AB167" s="46"/>
      <c r="AC167" s="129">
        <v>503</v>
      </c>
      <c r="AD167" s="129" t="s">
        <v>153</v>
      </c>
      <c r="AE167" s="154">
        <v>7654</v>
      </c>
      <c r="AF167" s="154">
        <v>14126791.946370652</v>
      </c>
      <c r="AG167" s="154">
        <v>4221568.0936756749</v>
      </c>
      <c r="AH167" s="189">
        <v>-97779</v>
      </c>
      <c r="AJ167" s="155">
        <f t="shared" si="24"/>
        <v>14029012.946370652</v>
      </c>
      <c r="AK167" s="156"/>
      <c r="AL167" s="157">
        <v>4100118.0855155755</v>
      </c>
      <c r="AM167" s="156"/>
      <c r="AN167" s="157">
        <v>-106970.53986146262</v>
      </c>
      <c r="AO167" s="158"/>
      <c r="AP167" s="158">
        <f t="shared" si="25"/>
        <v>18022160.492024764</v>
      </c>
      <c r="AQ167" s="159">
        <f t="shared" si="26"/>
        <v>2354.6068058563842</v>
      </c>
    </row>
    <row r="168" spans="1:43" x14ac:dyDescent="0.25">
      <c r="A168" s="6">
        <v>504</v>
      </c>
      <c r="B168" s="6" t="s">
        <v>154</v>
      </c>
      <c r="C168" s="7">
        <v>1871</v>
      </c>
      <c r="D168" s="7">
        <v>4550351.7382655339</v>
      </c>
      <c r="E168" s="48">
        <v>1225294.5673384974</v>
      </c>
      <c r="F168" s="188">
        <v>-474976</v>
      </c>
      <c r="H168" s="34">
        <f t="shared" si="20"/>
        <v>4075375.7382655339</v>
      </c>
      <c r="I168" s="82"/>
      <c r="J168" s="56">
        <v>1203119.6861227583</v>
      </c>
      <c r="K168" s="82"/>
      <c r="L168" s="56">
        <v>-7510.314357583271</v>
      </c>
      <c r="M168" s="84"/>
      <c r="N168" s="84">
        <f t="shared" si="21"/>
        <v>5270985.1100307088</v>
      </c>
      <c r="O168" s="101">
        <f t="shared" si="22"/>
        <v>2817.2020898079686</v>
      </c>
      <c r="P168" s="82"/>
      <c r="R168" s="62">
        <f t="shared" si="18"/>
        <v>132617.96010585129</v>
      </c>
      <c r="S168" s="31">
        <f t="shared" si="23"/>
        <v>2.580935854453115E-2</v>
      </c>
      <c r="T168" s="56">
        <f t="shared" si="19"/>
        <v>70.88079107741919</v>
      </c>
      <c r="V168" s="45"/>
      <c r="W168" s="46"/>
      <c r="X168" s="47"/>
      <c r="Z168" s="45"/>
      <c r="AA168" s="47"/>
      <c r="AB168" s="46"/>
      <c r="AC168" s="129">
        <v>504</v>
      </c>
      <c r="AD168" s="129" t="s">
        <v>154</v>
      </c>
      <c r="AE168" s="154">
        <v>1882</v>
      </c>
      <c r="AF168" s="154">
        <v>4512865.4173700772</v>
      </c>
      <c r="AG168" s="154">
        <v>1395384.5046377494</v>
      </c>
      <c r="AH168" s="189">
        <v>-474976</v>
      </c>
      <c r="AJ168" s="155">
        <f t="shared" si="24"/>
        <v>4037889.4173700772</v>
      </c>
      <c r="AK168" s="156"/>
      <c r="AL168" s="157">
        <v>1124841.1715975821</v>
      </c>
      <c r="AM168" s="156"/>
      <c r="AN168" s="157">
        <v>-24363.439042801943</v>
      </c>
      <c r="AO168" s="158"/>
      <c r="AP168" s="158">
        <f t="shared" si="25"/>
        <v>5138367.1499248575</v>
      </c>
      <c r="AQ168" s="159">
        <f t="shared" si="26"/>
        <v>2730.2694739239414</v>
      </c>
    </row>
    <row r="169" spans="1:43" x14ac:dyDescent="0.25">
      <c r="A169" s="6">
        <v>505</v>
      </c>
      <c r="B169" s="6" t="s">
        <v>155</v>
      </c>
      <c r="C169" s="7">
        <v>20783</v>
      </c>
      <c r="D169" s="7">
        <v>27298232.144206315</v>
      </c>
      <c r="E169" s="48">
        <v>3637042.7317938129</v>
      </c>
      <c r="F169" s="188">
        <v>-2256225</v>
      </c>
      <c r="H169" s="34">
        <f t="shared" si="20"/>
        <v>25042007.144206315</v>
      </c>
      <c r="I169" s="82"/>
      <c r="J169" s="56">
        <v>9340031.6779099088</v>
      </c>
      <c r="K169" s="82"/>
      <c r="L169" s="56">
        <v>-98369.842684133415</v>
      </c>
      <c r="M169" s="84"/>
      <c r="N169" s="84">
        <f t="shared" si="21"/>
        <v>34283668.979432091</v>
      </c>
      <c r="O169" s="101">
        <f t="shared" si="22"/>
        <v>1649.6015483535625</v>
      </c>
      <c r="P169" s="82"/>
      <c r="R169" s="62">
        <f t="shared" si="18"/>
        <v>1322596.1874584071</v>
      </c>
      <c r="S169" s="31">
        <f t="shared" si="23"/>
        <v>4.0126005479423327E-2</v>
      </c>
      <c r="T169" s="56">
        <f t="shared" si="19"/>
        <v>63.638367293384356</v>
      </c>
      <c r="V169" s="45"/>
      <c r="W169" s="46"/>
      <c r="X169" s="47"/>
      <c r="Z169" s="45"/>
      <c r="AA169" s="47"/>
      <c r="AB169" s="46"/>
      <c r="AC169" s="129">
        <v>505</v>
      </c>
      <c r="AD169" s="129" t="s">
        <v>155</v>
      </c>
      <c r="AE169" s="154">
        <v>20721</v>
      </c>
      <c r="AF169" s="154">
        <v>26859120.169547249</v>
      </c>
      <c r="AG169" s="154">
        <v>3940254.6948773111</v>
      </c>
      <c r="AH169" s="189">
        <v>-2256225</v>
      </c>
      <c r="AJ169" s="155">
        <f t="shared" si="24"/>
        <v>24602895.169547249</v>
      </c>
      <c r="AK169" s="156"/>
      <c r="AL169" s="157">
        <v>8676856.0274458006</v>
      </c>
      <c r="AM169" s="156"/>
      <c r="AN169" s="157">
        <v>-318678.4050193642</v>
      </c>
      <c r="AO169" s="158"/>
      <c r="AP169" s="158">
        <f t="shared" si="25"/>
        <v>32961072.791973684</v>
      </c>
      <c r="AQ169" s="159">
        <f t="shared" si="26"/>
        <v>1590.7085947576702</v>
      </c>
    </row>
    <row r="170" spans="1:43" x14ac:dyDescent="0.25">
      <c r="A170" s="6">
        <v>507</v>
      </c>
      <c r="B170" s="6" t="s">
        <v>156</v>
      </c>
      <c r="C170" s="7">
        <v>5676</v>
      </c>
      <c r="D170" s="7">
        <v>16548026.553415775</v>
      </c>
      <c r="E170" s="48">
        <v>3172615.417730689</v>
      </c>
      <c r="F170" s="188">
        <v>-244622</v>
      </c>
      <c r="H170" s="34">
        <f t="shared" si="20"/>
        <v>16303404.553415775</v>
      </c>
      <c r="I170" s="82"/>
      <c r="J170" s="56">
        <v>3576802.6580223148</v>
      </c>
      <c r="K170" s="82"/>
      <c r="L170" s="56">
        <v>-24619.314781673871</v>
      </c>
      <c r="M170" s="84"/>
      <c r="N170" s="84">
        <f t="shared" si="21"/>
        <v>19855587.896656416</v>
      </c>
      <c r="O170" s="101">
        <f t="shared" si="22"/>
        <v>3498.1655913770996</v>
      </c>
      <c r="P170" s="82"/>
      <c r="R170" s="62">
        <f t="shared" si="18"/>
        <v>365782.46861682832</v>
      </c>
      <c r="S170" s="31">
        <f t="shared" si="23"/>
        <v>1.8767887138092437E-2</v>
      </c>
      <c r="T170" s="56">
        <f t="shared" si="19"/>
        <v>64.443704830308022</v>
      </c>
      <c r="V170" s="45"/>
      <c r="W170" s="46"/>
      <c r="X170" s="47"/>
      <c r="Z170" s="45"/>
      <c r="AA170" s="47"/>
      <c r="AB170" s="46"/>
      <c r="AC170" s="129">
        <v>507</v>
      </c>
      <c r="AD170" s="129" t="s">
        <v>156</v>
      </c>
      <c r="AE170" s="154">
        <v>5791</v>
      </c>
      <c r="AF170" s="154">
        <v>16422300.786405703</v>
      </c>
      <c r="AG170" s="154">
        <v>3645790.4947450929</v>
      </c>
      <c r="AH170" s="189">
        <v>-244622</v>
      </c>
      <c r="AJ170" s="155">
        <f t="shared" si="24"/>
        <v>16177678.786405703</v>
      </c>
      <c r="AK170" s="156"/>
      <c r="AL170" s="157">
        <v>3392932.6003595982</v>
      </c>
      <c r="AM170" s="156"/>
      <c r="AN170" s="157">
        <v>-80805.958725713004</v>
      </c>
      <c r="AO170" s="158"/>
      <c r="AP170" s="158">
        <f t="shared" si="25"/>
        <v>19489805.428039588</v>
      </c>
      <c r="AQ170" s="159">
        <f t="shared" si="26"/>
        <v>3365.5336605145203</v>
      </c>
    </row>
    <row r="171" spans="1:43" x14ac:dyDescent="0.25">
      <c r="A171" s="6">
        <v>508</v>
      </c>
      <c r="B171" s="6" t="s">
        <v>157</v>
      </c>
      <c r="C171" s="7">
        <v>9673</v>
      </c>
      <c r="D171" s="7">
        <v>22086836.839416634</v>
      </c>
      <c r="E171" s="48">
        <v>2910589.6267062402</v>
      </c>
      <c r="F171" s="188">
        <v>-1216093</v>
      </c>
      <c r="H171" s="34">
        <f t="shared" si="20"/>
        <v>20870743.839416634</v>
      </c>
      <c r="I171" s="82"/>
      <c r="J171" s="56">
        <v>5271933.210193688</v>
      </c>
      <c r="K171" s="82"/>
      <c r="L171" s="56">
        <v>-48086.175688795345</v>
      </c>
      <c r="M171" s="84"/>
      <c r="N171" s="84">
        <f t="shared" si="21"/>
        <v>26094590.873921528</v>
      </c>
      <c r="O171" s="101">
        <f t="shared" si="22"/>
        <v>2697.6729943059577</v>
      </c>
      <c r="P171" s="82"/>
      <c r="R171" s="62">
        <f t="shared" si="18"/>
        <v>516806.53418273106</v>
      </c>
      <c r="S171" s="31">
        <f t="shared" si="23"/>
        <v>2.0205289376054248E-2</v>
      </c>
      <c r="T171" s="56">
        <f t="shared" si="19"/>
        <v>53.427740533725945</v>
      </c>
      <c r="V171" s="45"/>
      <c r="W171" s="46"/>
      <c r="X171" s="47"/>
      <c r="Z171" s="45"/>
      <c r="AA171" s="47"/>
      <c r="AB171" s="46"/>
      <c r="AC171" s="129">
        <v>508</v>
      </c>
      <c r="AD171" s="129" t="s">
        <v>157</v>
      </c>
      <c r="AE171" s="154">
        <v>9855</v>
      </c>
      <c r="AF171" s="154">
        <v>21973222.540976301</v>
      </c>
      <c r="AG171" s="154">
        <v>4107222.0650631208</v>
      </c>
      <c r="AH171" s="189">
        <v>-1216093</v>
      </c>
      <c r="AJ171" s="155">
        <f t="shared" si="24"/>
        <v>20757129.540976301</v>
      </c>
      <c r="AK171" s="156"/>
      <c r="AL171" s="157">
        <v>4977205.196137283</v>
      </c>
      <c r="AM171" s="156"/>
      <c r="AN171" s="157">
        <v>-156550.39737478716</v>
      </c>
      <c r="AO171" s="158"/>
      <c r="AP171" s="158">
        <f t="shared" si="25"/>
        <v>25577784.339738797</v>
      </c>
      <c r="AQ171" s="159">
        <f t="shared" si="26"/>
        <v>2595.4119066198678</v>
      </c>
    </row>
    <row r="172" spans="1:43" x14ac:dyDescent="0.25">
      <c r="A172" s="6">
        <v>529</v>
      </c>
      <c r="B172" s="6" t="s">
        <v>158</v>
      </c>
      <c r="C172" s="7">
        <v>19427</v>
      </c>
      <c r="D172" s="7">
        <v>14617369.992659491</v>
      </c>
      <c r="E172" s="48">
        <v>-5465217.6662373841</v>
      </c>
      <c r="F172" s="188">
        <v>-752359</v>
      </c>
      <c r="H172" s="34">
        <f t="shared" si="20"/>
        <v>13865010.992659491</v>
      </c>
      <c r="I172" s="82"/>
      <c r="J172" s="56">
        <v>7170632.3013335206</v>
      </c>
      <c r="K172" s="82"/>
      <c r="L172" s="56">
        <v>-105918.72397989352</v>
      </c>
      <c r="M172" s="84"/>
      <c r="N172" s="84">
        <f t="shared" si="21"/>
        <v>20929724.570013117</v>
      </c>
      <c r="O172" s="101">
        <f t="shared" si="22"/>
        <v>1077.3523740162207</v>
      </c>
      <c r="P172" s="82"/>
      <c r="R172" s="62">
        <f t="shared" si="18"/>
        <v>1890115.9561796449</v>
      </c>
      <c r="S172" s="31">
        <f t="shared" si="23"/>
        <v>9.9272836669885997E-2</v>
      </c>
      <c r="T172" s="56">
        <f t="shared" si="19"/>
        <v>97.293249404418845</v>
      </c>
      <c r="V172" s="45"/>
      <c r="W172" s="46"/>
      <c r="X172" s="47"/>
      <c r="Z172" s="45"/>
      <c r="AA172" s="47"/>
      <c r="AB172" s="46"/>
      <c r="AC172" s="129">
        <v>529</v>
      </c>
      <c r="AD172" s="129" t="s">
        <v>158</v>
      </c>
      <c r="AE172" s="154">
        <v>19314</v>
      </c>
      <c r="AF172" s="154">
        <v>13507241.516385732</v>
      </c>
      <c r="AG172" s="154">
        <v>-5263312.5128931608</v>
      </c>
      <c r="AH172" s="189">
        <v>-752359</v>
      </c>
      <c r="AJ172" s="155">
        <f t="shared" si="24"/>
        <v>12754882.516385732</v>
      </c>
      <c r="AK172" s="156"/>
      <c r="AL172" s="157">
        <v>6630148.9617772885</v>
      </c>
      <c r="AM172" s="156"/>
      <c r="AN172" s="157">
        <v>-345422.86432954611</v>
      </c>
      <c r="AO172" s="158"/>
      <c r="AP172" s="158">
        <f t="shared" si="25"/>
        <v>19039608.613833472</v>
      </c>
      <c r="AQ172" s="159">
        <f t="shared" si="26"/>
        <v>985.79313523006488</v>
      </c>
    </row>
    <row r="173" spans="1:43" x14ac:dyDescent="0.25">
      <c r="A173" s="6">
        <v>531</v>
      </c>
      <c r="B173" s="6" t="s">
        <v>159</v>
      </c>
      <c r="C173" s="7">
        <v>5256</v>
      </c>
      <c r="D173" s="7">
        <v>10689732.38540059</v>
      </c>
      <c r="E173" s="48">
        <v>3372191.2021284644</v>
      </c>
      <c r="F173" s="188">
        <v>-480038</v>
      </c>
      <c r="H173" s="34">
        <f t="shared" si="20"/>
        <v>10209694.38540059</v>
      </c>
      <c r="I173" s="82"/>
      <c r="J173" s="56">
        <v>2783960.9462693599</v>
      </c>
      <c r="K173" s="82"/>
      <c r="L173" s="56">
        <v>-23126.81437787196</v>
      </c>
      <c r="M173" s="84"/>
      <c r="N173" s="84">
        <f t="shared" si="21"/>
        <v>12970528.517292077</v>
      </c>
      <c r="O173" s="101">
        <f t="shared" si="22"/>
        <v>2467.7565672169094</v>
      </c>
      <c r="P173" s="82"/>
      <c r="R173" s="62">
        <f t="shared" si="18"/>
        <v>465956.85438654386</v>
      </c>
      <c r="S173" s="31">
        <f t="shared" si="23"/>
        <v>3.7262920070168577E-2</v>
      </c>
      <c r="T173" s="56">
        <f t="shared" si="19"/>
        <v>88.652369556039545</v>
      </c>
      <c r="V173" s="45"/>
      <c r="W173" s="46"/>
      <c r="X173" s="47"/>
      <c r="Z173" s="45"/>
      <c r="AA173" s="47"/>
      <c r="AB173" s="46"/>
      <c r="AC173" s="129">
        <v>531</v>
      </c>
      <c r="AD173" s="129" t="s">
        <v>159</v>
      </c>
      <c r="AE173" s="154">
        <v>5329</v>
      </c>
      <c r="AF173" s="154">
        <v>10446523.617904522</v>
      </c>
      <c r="AG173" s="154">
        <v>3283610.8812251608</v>
      </c>
      <c r="AH173" s="189">
        <v>-480038</v>
      </c>
      <c r="AJ173" s="155">
        <f t="shared" si="24"/>
        <v>9966485.6179045215</v>
      </c>
      <c r="AK173" s="156"/>
      <c r="AL173" s="157">
        <v>2612677.9841253478</v>
      </c>
      <c r="AM173" s="156"/>
      <c r="AN173" s="157">
        <v>-74591.93912433731</v>
      </c>
      <c r="AO173" s="158"/>
      <c r="AP173" s="158">
        <f t="shared" si="25"/>
        <v>12504571.662905533</v>
      </c>
      <c r="AQ173" s="159">
        <f t="shared" si="26"/>
        <v>2346.5137291997621</v>
      </c>
    </row>
    <row r="174" spans="1:43" x14ac:dyDescent="0.25">
      <c r="A174" s="6">
        <v>535</v>
      </c>
      <c r="B174" s="6" t="s">
        <v>160</v>
      </c>
      <c r="C174" s="7">
        <v>10500</v>
      </c>
      <c r="D174" s="7">
        <v>37921119.608029269</v>
      </c>
      <c r="E174" s="48">
        <v>11078079.351798898</v>
      </c>
      <c r="F174" s="188">
        <v>-954032</v>
      </c>
      <c r="H174" s="34">
        <f t="shared" si="20"/>
        <v>36967087.608029269</v>
      </c>
      <c r="I174" s="82"/>
      <c r="J174" s="56">
        <v>6133317.6251563355</v>
      </c>
      <c r="K174" s="82"/>
      <c r="L174" s="56">
        <v>-38524.105340807553</v>
      </c>
      <c r="M174" s="84"/>
      <c r="N174" s="84">
        <f t="shared" si="21"/>
        <v>43061881.127844796</v>
      </c>
      <c r="O174" s="101">
        <f t="shared" si="22"/>
        <v>4101.1315359852188</v>
      </c>
      <c r="P174" s="82"/>
      <c r="R174" s="62">
        <f t="shared" si="18"/>
        <v>2095708.5872406587</v>
      </c>
      <c r="S174" s="31">
        <f t="shared" si="23"/>
        <v>5.1157051227167266E-2</v>
      </c>
      <c r="T174" s="56">
        <f t="shared" si="19"/>
        <v>199.59129402291987</v>
      </c>
      <c r="V174" s="45"/>
      <c r="W174" s="46"/>
      <c r="X174" s="47"/>
      <c r="Z174" s="45"/>
      <c r="AA174" s="47"/>
      <c r="AB174" s="46"/>
      <c r="AC174" s="129">
        <v>535</v>
      </c>
      <c r="AD174" s="129" t="s">
        <v>160</v>
      </c>
      <c r="AE174" s="154">
        <v>10639</v>
      </c>
      <c r="AF174" s="154">
        <v>36280764.63184239</v>
      </c>
      <c r="AG174" s="154">
        <v>11185383.722535076</v>
      </c>
      <c r="AH174" s="189">
        <v>-954032</v>
      </c>
      <c r="AJ174" s="155">
        <f t="shared" si="24"/>
        <v>35326732.63184239</v>
      </c>
      <c r="AK174" s="156"/>
      <c r="AL174" s="157">
        <v>5764052.1106191613</v>
      </c>
      <c r="AM174" s="156"/>
      <c r="AN174" s="157">
        <v>-124612.20185741107</v>
      </c>
      <c r="AO174" s="158"/>
      <c r="AP174" s="158">
        <f t="shared" si="25"/>
        <v>40966172.540604137</v>
      </c>
      <c r="AQ174" s="159">
        <f t="shared" si="26"/>
        <v>3850.5660814554126</v>
      </c>
    </row>
    <row r="175" spans="1:43" x14ac:dyDescent="0.25">
      <c r="A175" s="6">
        <v>536</v>
      </c>
      <c r="B175" s="6" t="s">
        <v>161</v>
      </c>
      <c r="C175" s="7">
        <v>34476</v>
      </c>
      <c r="D175" s="7">
        <v>39676253.039571621</v>
      </c>
      <c r="E175" s="48">
        <v>2766985.7797738998</v>
      </c>
      <c r="F175" s="188">
        <v>-2307800</v>
      </c>
      <c r="H175" s="34">
        <f t="shared" si="20"/>
        <v>37368453.039571621</v>
      </c>
      <c r="I175" s="82"/>
      <c r="J175" s="56">
        <v>13328759.983533932</v>
      </c>
      <c r="K175" s="82"/>
      <c r="L175" s="56">
        <v>-170085.89447632874</v>
      </c>
      <c r="M175" s="84"/>
      <c r="N175" s="84">
        <f t="shared" si="21"/>
        <v>50527127.128629223</v>
      </c>
      <c r="O175" s="101">
        <f t="shared" si="22"/>
        <v>1465.573939222335</v>
      </c>
      <c r="P175" s="82"/>
      <c r="R175" s="62">
        <f t="shared" si="18"/>
        <v>3782470.8145481795</v>
      </c>
      <c r="S175" s="31">
        <f t="shared" si="23"/>
        <v>8.0917715794794995E-2</v>
      </c>
      <c r="T175" s="56">
        <f t="shared" si="19"/>
        <v>109.71315740074775</v>
      </c>
      <c r="V175" s="45"/>
      <c r="W175" s="46"/>
      <c r="X175" s="47"/>
      <c r="Z175" s="45"/>
      <c r="AA175" s="47"/>
      <c r="AB175" s="46"/>
      <c r="AC175" s="129">
        <v>536</v>
      </c>
      <c r="AD175" s="129" t="s">
        <v>161</v>
      </c>
      <c r="AE175" s="154">
        <v>33929</v>
      </c>
      <c r="AF175" s="154">
        <v>37191867.080769651</v>
      </c>
      <c r="AG175" s="154">
        <v>1789065.8166217385</v>
      </c>
      <c r="AH175" s="189">
        <v>-2307800</v>
      </c>
      <c r="AJ175" s="155">
        <f t="shared" si="24"/>
        <v>34884067.080769651</v>
      </c>
      <c r="AK175" s="156"/>
      <c r="AL175" s="157">
        <v>12411350.235273827</v>
      </c>
      <c r="AM175" s="156"/>
      <c r="AN175" s="157">
        <v>-550761.00196244125</v>
      </c>
      <c r="AO175" s="158"/>
      <c r="AP175" s="158">
        <f t="shared" si="25"/>
        <v>46744656.314081043</v>
      </c>
      <c r="AQ175" s="159">
        <f t="shared" si="26"/>
        <v>1377.7198359539345</v>
      </c>
    </row>
    <row r="176" spans="1:43" x14ac:dyDescent="0.25">
      <c r="A176" s="6">
        <v>538</v>
      </c>
      <c r="B176" s="6" t="s">
        <v>162</v>
      </c>
      <c r="C176" s="7">
        <v>4693</v>
      </c>
      <c r="D176" s="7">
        <v>7732661.9234188916</v>
      </c>
      <c r="E176" s="48">
        <v>2116283.5731723085</v>
      </c>
      <c r="F176" s="188">
        <v>674348</v>
      </c>
      <c r="H176" s="34">
        <f t="shared" si="20"/>
        <v>8407009.9234188907</v>
      </c>
      <c r="I176" s="82"/>
      <c r="J176" s="56">
        <v>2408379.4356942023</v>
      </c>
      <c r="K176" s="82"/>
      <c r="L176" s="56">
        <v>-21267.278332092123</v>
      </c>
      <c r="M176" s="84"/>
      <c r="N176" s="84">
        <f t="shared" si="21"/>
        <v>10794122.080781002</v>
      </c>
      <c r="O176" s="101">
        <f t="shared" si="22"/>
        <v>2300.0473217091417</v>
      </c>
      <c r="P176" s="82"/>
      <c r="R176" s="62">
        <f t="shared" si="18"/>
        <v>698673.89552127011</v>
      </c>
      <c r="S176" s="31">
        <f t="shared" si="23"/>
        <v>6.9206822985966809E-2</v>
      </c>
      <c r="T176" s="56">
        <f t="shared" si="19"/>
        <v>148.87575016434479</v>
      </c>
      <c r="V176" s="45"/>
      <c r="W176" s="46"/>
      <c r="X176" s="47"/>
      <c r="Z176" s="45"/>
      <c r="AA176" s="47"/>
      <c r="AB176" s="46"/>
      <c r="AC176" s="129">
        <v>538</v>
      </c>
      <c r="AD176" s="129" t="s">
        <v>162</v>
      </c>
      <c r="AE176" s="154">
        <v>4715</v>
      </c>
      <c r="AF176" s="154">
        <v>7242013.5289027039</v>
      </c>
      <c r="AG176" s="154">
        <v>1968069.9830660732</v>
      </c>
      <c r="AH176" s="189">
        <v>674348</v>
      </c>
      <c r="AJ176" s="155">
        <f t="shared" si="24"/>
        <v>7916361.5289027039</v>
      </c>
      <c r="AK176" s="156"/>
      <c r="AL176" s="157">
        <v>2247531.6592605198</v>
      </c>
      <c r="AM176" s="156"/>
      <c r="AN176" s="157">
        <v>-68445.002903492888</v>
      </c>
      <c r="AO176" s="158"/>
      <c r="AP176" s="158">
        <f t="shared" si="25"/>
        <v>10095448.185259731</v>
      </c>
      <c r="AQ176" s="159">
        <f t="shared" si="26"/>
        <v>2141.1342916775675</v>
      </c>
    </row>
    <row r="177" spans="1:43" x14ac:dyDescent="0.25">
      <c r="A177" s="6">
        <v>541</v>
      </c>
      <c r="B177" s="6" t="s">
        <v>163</v>
      </c>
      <c r="C177" s="7">
        <v>9501</v>
      </c>
      <c r="D177" s="7">
        <v>38118512.686762124</v>
      </c>
      <c r="E177" s="48">
        <v>8414820.5922721885</v>
      </c>
      <c r="F177" s="188">
        <v>-988214</v>
      </c>
      <c r="H177" s="34">
        <f t="shared" si="20"/>
        <v>37130298.686762124</v>
      </c>
      <c r="I177" s="82"/>
      <c r="J177" s="56">
        <v>6331338.222522785</v>
      </c>
      <c r="K177" s="82"/>
      <c r="L177" s="56">
        <v>-34698.322895895093</v>
      </c>
      <c r="M177" s="84"/>
      <c r="N177" s="84">
        <f t="shared" si="21"/>
        <v>43426938.58638902</v>
      </c>
      <c r="O177" s="101">
        <f t="shared" si="22"/>
        <v>4570.7755590347351</v>
      </c>
      <c r="P177" s="82"/>
      <c r="R177" s="62">
        <f t="shared" si="18"/>
        <v>1988673.0347637311</v>
      </c>
      <c r="S177" s="31">
        <f t="shared" si="23"/>
        <v>4.7991222805553249E-2</v>
      </c>
      <c r="T177" s="56">
        <f t="shared" si="19"/>
        <v>209.31197082030639</v>
      </c>
      <c r="V177" s="45"/>
      <c r="W177" s="46"/>
      <c r="X177" s="47"/>
      <c r="Z177" s="45"/>
      <c r="AA177" s="47"/>
      <c r="AB177" s="46"/>
      <c r="AC177" s="129">
        <v>541</v>
      </c>
      <c r="AD177" s="129" t="s">
        <v>163</v>
      </c>
      <c r="AE177" s="154">
        <v>9552</v>
      </c>
      <c r="AF177" s="154">
        <v>36559914.082944781</v>
      </c>
      <c r="AG177" s="154">
        <v>8829452.3886723053</v>
      </c>
      <c r="AH177" s="189">
        <v>-988214</v>
      </c>
      <c r="AJ177" s="155">
        <f t="shared" si="24"/>
        <v>35571700.082944781</v>
      </c>
      <c r="AK177" s="156"/>
      <c r="AL177" s="157">
        <v>5979721.6831076089</v>
      </c>
      <c r="AM177" s="156"/>
      <c r="AN177" s="157">
        <v>-113156.21442710186</v>
      </c>
      <c r="AO177" s="158"/>
      <c r="AP177" s="158">
        <f t="shared" si="25"/>
        <v>41438265.551625289</v>
      </c>
      <c r="AQ177" s="159">
        <f t="shared" si="26"/>
        <v>4338.1768793577567</v>
      </c>
    </row>
    <row r="178" spans="1:43" x14ac:dyDescent="0.25">
      <c r="A178" s="6">
        <v>543</v>
      </c>
      <c r="B178" s="6" t="s">
        <v>164</v>
      </c>
      <c r="C178" s="7">
        <v>43663</v>
      </c>
      <c r="D178" s="7">
        <v>34650216.749712907</v>
      </c>
      <c r="E178" s="48">
        <v>-6965772.8568089548</v>
      </c>
      <c r="F178" s="188">
        <v>-6641010</v>
      </c>
      <c r="H178" s="34">
        <f t="shared" si="20"/>
        <v>28009206.749712907</v>
      </c>
      <c r="I178" s="82"/>
      <c r="J178" s="56">
        <v>15483014.603514448</v>
      </c>
      <c r="K178" s="82"/>
      <c r="L178" s="56">
        <v>-230828.91882494729</v>
      </c>
      <c r="M178" s="84"/>
      <c r="N178" s="84">
        <f t="shared" si="21"/>
        <v>43261392.434402406</v>
      </c>
      <c r="O178" s="101">
        <f t="shared" si="22"/>
        <v>990.80210783506413</v>
      </c>
      <c r="P178" s="82"/>
      <c r="R178" s="62">
        <f t="shared" si="18"/>
        <v>1696840.7070031166</v>
      </c>
      <c r="S178" s="31">
        <f t="shared" si="23"/>
        <v>4.082422729184787E-2</v>
      </c>
      <c r="T178" s="56">
        <f t="shared" si="19"/>
        <v>38.862210727689728</v>
      </c>
      <c r="V178" s="45"/>
      <c r="W178" s="46"/>
      <c r="X178" s="47"/>
      <c r="Z178" s="45"/>
      <c r="AA178" s="47"/>
      <c r="AB178" s="46"/>
      <c r="AC178" s="129">
        <v>543</v>
      </c>
      <c r="AD178" s="129" t="s">
        <v>164</v>
      </c>
      <c r="AE178" s="154">
        <v>42993</v>
      </c>
      <c r="AF178" s="154">
        <v>34642304.935118042</v>
      </c>
      <c r="AG178" s="154">
        <v>-7128913.4519307753</v>
      </c>
      <c r="AH178" s="189">
        <v>-6641010</v>
      </c>
      <c r="AJ178" s="155">
        <f t="shared" si="24"/>
        <v>28001294.935118042</v>
      </c>
      <c r="AK178" s="156"/>
      <c r="AL178" s="157">
        <v>14308633.621581819</v>
      </c>
      <c r="AM178" s="156"/>
      <c r="AN178" s="157">
        <v>-745376.8293005689</v>
      </c>
      <c r="AO178" s="158"/>
      <c r="AP178" s="158">
        <f t="shared" si="25"/>
        <v>41564551.72739929</v>
      </c>
      <c r="AQ178" s="159">
        <f t="shared" si="26"/>
        <v>966.77486398714416</v>
      </c>
    </row>
    <row r="179" spans="1:43" x14ac:dyDescent="0.25">
      <c r="A179" s="6">
        <v>545</v>
      </c>
      <c r="B179" s="6" t="s">
        <v>165</v>
      </c>
      <c r="C179" s="7">
        <v>9558</v>
      </c>
      <c r="D179" s="7">
        <v>30157586.152264036</v>
      </c>
      <c r="E179" s="48">
        <v>7263640.2970791208</v>
      </c>
      <c r="F179" s="188">
        <v>110823</v>
      </c>
      <c r="H179" s="34">
        <f t="shared" si="20"/>
        <v>30268409.152264036</v>
      </c>
      <c r="I179" s="82"/>
      <c r="J179" s="56">
        <v>6781813.6076799808</v>
      </c>
      <c r="K179" s="82"/>
      <c r="L179" s="56">
        <v>-37306.320220447284</v>
      </c>
      <c r="M179" s="84"/>
      <c r="N179" s="84">
        <f t="shared" si="21"/>
        <v>37012916.439723566</v>
      </c>
      <c r="O179" s="101">
        <f t="shared" si="22"/>
        <v>3872.4541158949119</v>
      </c>
      <c r="P179" s="82"/>
      <c r="R179" s="62">
        <f t="shared" si="18"/>
        <v>2363526.1362904534</v>
      </c>
      <c r="S179" s="31">
        <f t="shared" si="23"/>
        <v>6.8212632764746567E-2</v>
      </c>
      <c r="T179" s="56">
        <f t="shared" si="19"/>
        <v>247.2825001350129</v>
      </c>
      <c r="V179" s="45"/>
      <c r="W179" s="46"/>
      <c r="X179" s="47"/>
      <c r="Z179" s="45"/>
      <c r="AA179" s="47"/>
      <c r="AB179" s="46"/>
      <c r="AC179" s="129">
        <v>545</v>
      </c>
      <c r="AD179" s="129" t="s">
        <v>165</v>
      </c>
      <c r="AE179" s="154">
        <v>9479</v>
      </c>
      <c r="AF179" s="154">
        <v>28325118.014401142</v>
      </c>
      <c r="AG179" s="154">
        <v>7480846.9033780731</v>
      </c>
      <c r="AH179" s="189">
        <v>110823</v>
      </c>
      <c r="AJ179" s="155">
        <f t="shared" si="24"/>
        <v>28435941.014401142</v>
      </c>
      <c r="AK179" s="156"/>
      <c r="AL179" s="157">
        <v>6334997.0667209476</v>
      </c>
      <c r="AM179" s="156"/>
      <c r="AN179" s="157">
        <v>-121547.77768897396</v>
      </c>
      <c r="AO179" s="158"/>
      <c r="AP179" s="158">
        <f t="shared" si="25"/>
        <v>34649390.303433113</v>
      </c>
      <c r="AQ179" s="159">
        <f t="shared" si="26"/>
        <v>3655.3845662446579</v>
      </c>
    </row>
    <row r="180" spans="1:43" x14ac:dyDescent="0.25">
      <c r="A180" s="6">
        <v>560</v>
      </c>
      <c r="B180" s="6" t="s">
        <v>166</v>
      </c>
      <c r="C180" s="7">
        <v>15882</v>
      </c>
      <c r="D180" s="7">
        <v>31098193.770251229</v>
      </c>
      <c r="E180" s="48">
        <v>9323222.8520668279</v>
      </c>
      <c r="F180" s="188">
        <v>-2121936</v>
      </c>
      <c r="H180" s="34">
        <f t="shared" si="20"/>
        <v>28976257.770251229</v>
      </c>
      <c r="I180" s="82"/>
      <c r="J180" s="56">
        <v>8631792.3606683537</v>
      </c>
      <c r="K180" s="82"/>
      <c r="L180" s="56">
        <v>-66948.356364280509</v>
      </c>
      <c r="M180" s="84"/>
      <c r="N180" s="84">
        <f t="shared" si="21"/>
        <v>37541101.774555303</v>
      </c>
      <c r="O180" s="101">
        <f t="shared" si="22"/>
        <v>2363.7515284318915</v>
      </c>
      <c r="P180" s="82"/>
      <c r="R180" s="62">
        <f t="shared" si="18"/>
        <v>1386507.0470959842</v>
      </c>
      <c r="S180" s="31">
        <f t="shared" si="23"/>
        <v>3.8349400886602547E-2</v>
      </c>
      <c r="T180" s="56">
        <f t="shared" si="19"/>
        <v>87.300531866010843</v>
      </c>
      <c r="V180" s="45"/>
      <c r="W180" s="46"/>
      <c r="X180" s="47"/>
      <c r="Z180" s="45"/>
      <c r="AA180" s="47"/>
      <c r="AB180" s="46"/>
      <c r="AC180" s="129">
        <v>560</v>
      </c>
      <c r="AD180" s="129" t="s">
        <v>166</v>
      </c>
      <c r="AE180" s="154">
        <v>16003</v>
      </c>
      <c r="AF180" s="154">
        <v>30420269.498034783</v>
      </c>
      <c r="AG180" s="154">
        <v>9184743.4299408123</v>
      </c>
      <c r="AH180" s="189">
        <v>-2121936</v>
      </c>
      <c r="AJ180" s="155">
        <f t="shared" si="24"/>
        <v>28298333.498034783</v>
      </c>
      <c r="AK180" s="156"/>
      <c r="AL180" s="157">
        <v>8072930.0754822316</v>
      </c>
      <c r="AM180" s="156"/>
      <c r="AN180" s="157">
        <v>-216668.84605769606</v>
      </c>
      <c r="AO180" s="158"/>
      <c r="AP180" s="158">
        <f t="shared" si="25"/>
        <v>36154594.727459319</v>
      </c>
      <c r="AQ180" s="159">
        <f t="shared" si="26"/>
        <v>2259.2385632356009</v>
      </c>
    </row>
    <row r="181" spans="1:43" x14ac:dyDescent="0.25">
      <c r="A181" s="6">
        <v>561</v>
      </c>
      <c r="B181" s="6" t="s">
        <v>167</v>
      </c>
      <c r="C181" s="7">
        <v>1334</v>
      </c>
      <c r="D181" s="7">
        <v>3518256.4371566544</v>
      </c>
      <c r="E181" s="48">
        <v>859502.12383476412</v>
      </c>
      <c r="F181" s="188">
        <v>-299230</v>
      </c>
      <c r="H181" s="34">
        <f t="shared" si="20"/>
        <v>3219026.4371566544</v>
      </c>
      <c r="I181" s="82"/>
      <c r="J181" s="56">
        <v>902671.30667860806</v>
      </c>
      <c r="K181" s="82"/>
      <c r="L181" s="56">
        <v>-5099.8217387204359</v>
      </c>
      <c r="M181" s="84"/>
      <c r="N181" s="84">
        <f t="shared" si="21"/>
        <v>4116597.9220965421</v>
      </c>
      <c r="O181" s="101">
        <f t="shared" si="22"/>
        <v>3085.9054888279925</v>
      </c>
      <c r="P181" s="82"/>
      <c r="R181" s="62">
        <f t="shared" si="18"/>
        <v>69022.419832236134</v>
      </c>
      <c r="S181" s="31">
        <f t="shared" si="23"/>
        <v>1.705278129923047E-2</v>
      </c>
      <c r="T181" s="56">
        <f t="shared" si="19"/>
        <v>51.740944401976115</v>
      </c>
      <c r="V181" s="45"/>
      <c r="W181" s="46"/>
      <c r="X181" s="47"/>
      <c r="Z181" s="45"/>
      <c r="AA181" s="47"/>
      <c r="AB181" s="46"/>
      <c r="AC181" s="129">
        <v>561</v>
      </c>
      <c r="AD181" s="129" t="s">
        <v>167</v>
      </c>
      <c r="AE181" s="154">
        <v>1329</v>
      </c>
      <c r="AF181" s="154">
        <v>3519332.4896158944</v>
      </c>
      <c r="AG181" s="154">
        <v>956499.61954069335</v>
      </c>
      <c r="AH181" s="189">
        <v>-299230</v>
      </c>
      <c r="AJ181" s="155">
        <f t="shared" si="24"/>
        <v>3220102.4896158944</v>
      </c>
      <c r="AK181" s="156"/>
      <c r="AL181" s="157">
        <v>844136.09778278391</v>
      </c>
      <c r="AM181" s="156"/>
      <c r="AN181" s="157">
        <v>-16663.085134372217</v>
      </c>
      <c r="AO181" s="158"/>
      <c r="AP181" s="158">
        <f t="shared" si="25"/>
        <v>4047575.5022643059</v>
      </c>
      <c r="AQ181" s="159">
        <f t="shared" si="26"/>
        <v>3045.5797609212236</v>
      </c>
    </row>
    <row r="182" spans="1:43" x14ac:dyDescent="0.25">
      <c r="A182" s="6">
        <v>562</v>
      </c>
      <c r="B182" s="6" t="s">
        <v>168</v>
      </c>
      <c r="C182" s="7">
        <v>9008</v>
      </c>
      <c r="D182" s="7">
        <v>21496869.359034717</v>
      </c>
      <c r="E182" s="48">
        <v>5644234.2997671813</v>
      </c>
      <c r="F182" s="188">
        <v>-513162</v>
      </c>
      <c r="H182" s="34">
        <f t="shared" si="20"/>
        <v>20983707.359034717</v>
      </c>
      <c r="I182" s="82"/>
      <c r="J182" s="56">
        <v>5253707.1921772389</v>
      </c>
      <c r="K182" s="82"/>
      <c r="L182" s="56">
        <v>-39799.220769906926</v>
      </c>
      <c r="M182" s="84"/>
      <c r="N182" s="84">
        <f t="shared" si="21"/>
        <v>26197615.330442049</v>
      </c>
      <c r="O182" s="101">
        <f t="shared" si="22"/>
        <v>2908.2610269140819</v>
      </c>
      <c r="P182" s="82"/>
      <c r="R182" s="62">
        <f t="shared" si="18"/>
        <v>920141.72892501205</v>
      </c>
      <c r="S182" s="31">
        <f t="shared" si="23"/>
        <v>3.640164928783822E-2</v>
      </c>
      <c r="T182" s="56">
        <f t="shared" si="19"/>
        <v>102.14717239398446</v>
      </c>
      <c r="V182" s="45"/>
      <c r="W182" s="46"/>
      <c r="X182" s="47"/>
      <c r="Z182" s="45"/>
      <c r="AA182" s="47"/>
      <c r="AB182" s="46"/>
      <c r="AC182" s="129">
        <v>562</v>
      </c>
      <c r="AD182" s="129" t="s">
        <v>168</v>
      </c>
      <c r="AE182" s="154">
        <v>9158</v>
      </c>
      <c r="AF182" s="154">
        <v>20982128.374328189</v>
      </c>
      <c r="AG182" s="154">
        <v>5755885.6268370654</v>
      </c>
      <c r="AH182" s="189">
        <v>-513162</v>
      </c>
      <c r="AJ182" s="155">
        <f t="shared" si="24"/>
        <v>20468966.374328189</v>
      </c>
      <c r="AK182" s="156"/>
      <c r="AL182" s="157">
        <v>4937601.4112428138</v>
      </c>
      <c r="AM182" s="156"/>
      <c r="AN182" s="157">
        <v>-129094.18405396602</v>
      </c>
      <c r="AO182" s="158"/>
      <c r="AP182" s="158">
        <f t="shared" si="25"/>
        <v>25277473.601517037</v>
      </c>
      <c r="AQ182" s="159">
        <f t="shared" si="26"/>
        <v>2760.1521731291805</v>
      </c>
    </row>
    <row r="183" spans="1:43" x14ac:dyDescent="0.25">
      <c r="A183" s="6">
        <v>563</v>
      </c>
      <c r="B183" s="6" t="s">
        <v>169</v>
      </c>
      <c r="C183" s="7">
        <v>7155</v>
      </c>
      <c r="D183" s="7">
        <v>25104087.395040926</v>
      </c>
      <c r="E183" s="48">
        <v>5615271.1740363017</v>
      </c>
      <c r="F183" s="188">
        <v>-266385</v>
      </c>
      <c r="H183" s="34">
        <f t="shared" si="20"/>
        <v>24837702.395040926</v>
      </c>
      <c r="I183" s="82"/>
      <c r="J183" s="56">
        <v>4097583.8000484495</v>
      </c>
      <c r="K183" s="82"/>
      <c r="L183" s="56">
        <v>-30400.158540059176</v>
      </c>
      <c r="M183" s="84"/>
      <c r="N183" s="84">
        <f t="shared" si="21"/>
        <v>28904886.036549315</v>
      </c>
      <c r="O183" s="101">
        <f t="shared" si="22"/>
        <v>4039.816357309478</v>
      </c>
      <c r="P183" s="82"/>
      <c r="R183" s="62">
        <f t="shared" si="18"/>
        <v>1512932.1942510009</v>
      </c>
      <c r="S183" s="31">
        <f t="shared" si="23"/>
        <v>5.5232722826611583E-2</v>
      </c>
      <c r="T183" s="56">
        <f t="shared" si="19"/>
        <v>211.4510404264152</v>
      </c>
      <c r="V183" s="45"/>
      <c r="W183" s="46"/>
      <c r="X183" s="47"/>
      <c r="Z183" s="45"/>
      <c r="AA183" s="47"/>
      <c r="AB183" s="46"/>
      <c r="AC183" s="129">
        <v>563</v>
      </c>
      <c r="AD183" s="129" t="s">
        <v>169</v>
      </c>
      <c r="AE183" s="154">
        <v>7288</v>
      </c>
      <c r="AF183" s="154">
        <v>23901055.416770753</v>
      </c>
      <c r="AG183" s="154">
        <v>5802535.020808395</v>
      </c>
      <c r="AH183" s="189">
        <v>-266385</v>
      </c>
      <c r="AJ183" s="155">
        <f t="shared" si="24"/>
        <v>23634670.416770753</v>
      </c>
      <c r="AK183" s="156"/>
      <c r="AL183" s="157">
        <v>3855933.0588450874</v>
      </c>
      <c r="AM183" s="156"/>
      <c r="AN183" s="157">
        <v>-98649.633317528278</v>
      </c>
      <c r="AO183" s="158"/>
      <c r="AP183" s="158">
        <f t="shared" si="25"/>
        <v>27391953.842298314</v>
      </c>
      <c r="AQ183" s="159">
        <f t="shared" si="26"/>
        <v>3758.5008016325896</v>
      </c>
    </row>
    <row r="184" spans="1:43" x14ac:dyDescent="0.25">
      <c r="A184" s="6">
        <v>564</v>
      </c>
      <c r="B184" s="6" t="s">
        <v>170</v>
      </c>
      <c r="C184" s="7">
        <v>207327</v>
      </c>
      <c r="D184" s="7">
        <v>248453787.09011108</v>
      </c>
      <c r="E184" s="48">
        <v>44957757.706207469</v>
      </c>
      <c r="F184" s="188">
        <v>-3559865</v>
      </c>
      <c r="H184" s="34">
        <f t="shared" si="20"/>
        <v>244893922.09011108</v>
      </c>
      <c r="I184" s="82"/>
      <c r="J184" s="56">
        <v>91172973.797666892</v>
      </c>
      <c r="K184" s="82"/>
      <c r="L184" s="56">
        <v>-949352.15243914048</v>
      </c>
      <c r="M184" s="84"/>
      <c r="N184" s="84">
        <f t="shared" si="21"/>
        <v>335117543.73533887</v>
      </c>
      <c r="O184" s="101">
        <f t="shared" si="22"/>
        <v>1616.3719329143762</v>
      </c>
      <c r="P184" s="82"/>
      <c r="R184" s="62">
        <f t="shared" si="18"/>
        <v>13342340.434718609</v>
      </c>
      <c r="S184" s="31">
        <f t="shared" si="23"/>
        <v>4.1464787522031192E-2</v>
      </c>
      <c r="T184" s="56">
        <f t="shared" si="19"/>
        <v>64.354090083388115</v>
      </c>
      <c r="V184" s="45"/>
      <c r="W184" s="46"/>
      <c r="X184" s="47"/>
      <c r="Z184" s="45"/>
      <c r="AA184" s="47"/>
      <c r="AB184" s="46"/>
      <c r="AC184" s="129">
        <v>564</v>
      </c>
      <c r="AD184" s="129" t="s">
        <v>170</v>
      </c>
      <c r="AE184" s="154">
        <v>205489</v>
      </c>
      <c r="AF184" s="154">
        <v>243795527.26059341</v>
      </c>
      <c r="AG184" s="154">
        <v>40331845.50504452</v>
      </c>
      <c r="AH184" s="189">
        <v>-3559865</v>
      </c>
      <c r="AJ184" s="155">
        <f t="shared" si="24"/>
        <v>240235662.26059341</v>
      </c>
      <c r="AK184" s="156"/>
      <c r="AL184" s="157">
        <v>84613180.325882018</v>
      </c>
      <c r="AM184" s="156"/>
      <c r="AN184" s="157">
        <v>-3073639.2858551964</v>
      </c>
      <c r="AO184" s="158"/>
      <c r="AP184" s="158">
        <f t="shared" si="25"/>
        <v>321775203.30062026</v>
      </c>
      <c r="AQ184" s="159">
        <f t="shared" si="26"/>
        <v>1565.8998939146147</v>
      </c>
    </row>
    <row r="185" spans="1:43" x14ac:dyDescent="0.25">
      <c r="A185" s="6">
        <v>576</v>
      </c>
      <c r="B185" s="6" t="s">
        <v>171</v>
      </c>
      <c r="C185" s="7">
        <v>2861</v>
      </c>
      <c r="D185" s="7">
        <v>9221219.433226224</v>
      </c>
      <c r="E185" s="48">
        <v>1969274.8493639585</v>
      </c>
      <c r="F185" s="188">
        <v>-246992</v>
      </c>
      <c r="H185" s="34">
        <f t="shared" si="20"/>
        <v>8974227.433226224</v>
      </c>
      <c r="I185" s="82"/>
      <c r="J185" s="56">
        <v>1969084.9094472423</v>
      </c>
      <c r="K185" s="82"/>
      <c r="L185" s="56">
        <v>-12178.29479250588</v>
      </c>
      <c r="M185" s="84"/>
      <c r="N185" s="84">
        <f t="shared" si="21"/>
        <v>10931134.047880961</v>
      </c>
      <c r="O185" s="101">
        <f t="shared" si="22"/>
        <v>3820.7389192173928</v>
      </c>
      <c r="P185" s="82"/>
      <c r="R185" s="62">
        <f t="shared" si="18"/>
        <v>455471.19713262655</v>
      </c>
      <c r="S185" s="31">
        <f t="shared" si="23"/>
        <v>4.3478985876305644E-2</v>
      </c>
      <c r="T185" s="56">
        <f t="shared" si="19"/>
        <v>159.1999989977723</v>
      </c>
      <c r="V185" s="45"/>
      <c r="W185" s="46"/>
      <c r="X185" s="47"/>
      <c r="Z185" s="45"/>
      <c r="AA185" s="47"/>
      <c r="AB185" s="46"/>
      <c r="AC185" s="129">
        <v>576</v>
      </c>
      <c r="AD185" s="129" t="s">
        <v>171</v>
      </c>
      <c r="AE185" s="154">
        <v>2896</v>
      </c>
      <c r="AF185" s="154">
        <v>8899320.9339463506</v>
      </c>
      <c r="AG185" s="154">
        <v>2222842.7014588015</v>
      </c>
      <c r="AH185" s="189">
        <v>-246992</v>
      </c>
      <c r="AJ185" s="155">
        <f t="shared" si="24"/>
        <v>8652328.9339463506</v>
      </c>
      <c r="AK185" s="156"/>
      <c r="AL185" s="157">
        <v>1863284.3448500999</v>
      </c>
      <c r="AM185" s="156"/>
      <c r="AN185" s="157">
        <v>-39950.428048117086</v>
      </c>
      <c r="AO185" s="158"/>
      <c r="AP185" s="158">
        <f t="shared" si="25"/>
        <v>10475662.850748334</v>
      </c>
      <c r="AQ185" s="159">
        <f t="shared" si="26"/>
        <v>3617.2868959766347</v>
      </c>
    </row>
    <row r="186" spans="1:43" x14ac:dyDescent="0.25">
      <c r="A186" s="6">
        <v>577</v>
      </c>
      <c r="B186" s="6" t="s">
        <v>172</v>
      </c>
      <c r="C186" s="7">
        <v>10922</v>
      </c>
      <c r="D186" s="7">
        <v>14873542.446070334</v>
      </c>
      <c r="E186" s="48">
        <v>2807446.9152974733</v>
      </c>
      <c r="F186" s="188">
        <v>170791</v>
      </c>
      <c r="H186" s="34">
        <f t="shared" si="20"/>
        <v>15044333.446070334</v>
      </c>
      <c r="I186" s="82"/>
      <c r="J186" s="56">
        <v>4878978.1569603169</v>
      </c>
      <c r="K186" s="82"/>
      <c r="L186" s="56">
        <v>-51890.834182957427</v>
      </c>
      <c r="M186" s="84"/>
      <c r="N186" s="84">
        <f t="shared" si="21"/>
        <v>19871420.768847693</v>
      </c>
      <c r="O186" s="101">
        <f t="shared" si="22"/>
        <v>1819.3939542984519</v>
      </c>
      <c r="P186" s="82"/>
      <c r="R186" s="62">
        <f t="shared" si="18"/>
        <v>1362517.8274207264</v>
      </c>
      <c r="S186" s="31">
        <f t="shared" si="23"/>
        <v>7.3614186196368989E-2</v>
      </c>
      <c r="T186" s="56">
        <f t="shared" si="19"/>
        <v>124.74984686144721</v>
      </c>
      <c r="V186" s="45"/>
      <c r="W186" s="46"/>
      <c r="X186" s="47"/>
      <c r="Z186" s="45"/>
      <c r="AA186" s="47"/>
      <c r="AB186" s="46"/>
      <c r="AC186" s="129">
        <v>577</v>
      </c>
      <c r="AD186" s="129" t="s">
        <v>172</v>
      </c>
      <c r="AE186" s="154">
        <v>10850</v>
      </c>
      <c r="AF186" s="154">
        <v>13976662.097367596</v>
      </c>
      <c r="AG186" s="154">
        <v>2210529.1279178923</v>
      </c>
      <c r="AH186" s="189">
        <v>170791</v>
      </c>
      <c r="AJ186" s="155">
        <f t="shared" si="24"/>
        <v>14147453.097367596</v>
      </c>
      <c r="AK186" s="156"/>
      <c r="AL186" s="157">
        <v>4528731.3768356387</v>
      </c>
      <c r="AM186" s="156"/>
      <c r="AN186" s="157">
        <v>-167281.53277626832</v>
      </c>
      <c r="AO186" s="158"/>
      <c r="AP186" s="158">
        <f t="shared" si="25"/>
        <v>18508902.941426966</v>
      </c>
      <c r="AQ186" s="159">
        <f t="shared" si="26"/>
        <v>1705.8896720209186</v>
      </c>
    </row>
    <row r="187" spans="1:43" x14ac:dyDescent="0.25">
      <c r="A187" s="6">
        <v>578</v>
      </c>
      <c r="B187" s="6" t="s">
        <v>173</v>
      </c>
      <c r="C187" s="7">
        <v>3235</v>
      </c>
      <c r="D187" s="7">
        <v>11479243.367464725</v>
      </c>
      <c r="E187" s="48">
        <v>3154190.14544527</v>
      </c>
      <c r="F187" s="188">
        <v>-7846</v>
      </c>
      <c r="H187" s="34">
        <f t="shared" si="20"/>
        <v>11471397.367464725</v>
      </c>
      <c r="I187" s="82"/>
      <c r="J187" s="56">
        <v>2130024.9741541604</v>
      </c>
      <c r="K187" s="82"/>
      <c r="L187" s="56">
        <v>-12850.251821047676</v>
      </c>
      <c r="M187" s="84"/>
      <c r="N187" s="84">
        <f t="shared" si="21"/>
        <v>13588572.089797836</v>
      </c>
      <c r="O187" s="101">
        <f t="shared" si="22"/>
        <v>4200.4859628432259</v>
      </c>
      <c r="P187" s="82"/>
      <c r="R187" s="62">
        <f t="shared" si="18"/>
        <v>-55963.916720828041</v>
      </c>
      <c r="S187" s="31">
        <f t="shared" si="23"/>
        <v>-4.1015624638383701E-3</v>
      </c>
      <c r="T187" s="56">
        <f t="shared" si="19"/>
        <v>-17.299510578308514</v>
      </c>
      <c r="V187" s="45"/>
      <c r="W187" s="46"/>
      <c r="X187" s="47"/>
      <c r="Z187" s="45"/>
      <c r="AA187" s="47"/>
      <c r="AB187" s="46"/>
      <c r="AC187" s="129">
        <v>578</v>
      </c>
      <c r="AD187" s="129" t="s">
        <v>173</v>
      </c>
      <c r="AE187" s="154">
        <v>3273</v>
      </c>
      <c r="AF187" s="154">
        <v>11670485.543773608</v>
      </c>
      <c r="AG187" s="154">
        <v>3176638.2110571335</v>
      </c>
      <c r="AH187" s="189">
        <v>-7846</v>
      </c>
      <c r="AJ187" s="155">
        <f t="shared" si="24"/>
        <v>11662639.543773608</v>
      </c>
      <c r="AK187" s="156"/>
      <c r="AL187" s="157">
        <v>2023666.0246597161</v>
      </c>
      <c r="AM187" s="156"/>
      <c r="AN187" s="157">
        <v>-41769.561914659716</v>
      </c>
      <c r="AO187" s="158"/>
      <c r="AP187" s="158">
        <f t="shared" si="25"/>
        <v>13644536.006518664</v>
      </c>
      <c r="AQ187" s="159">
        <f t="shared" si="26"/>
        <v>4168.8163784047247</v>
      </c>
    </row>
    <row r="188" spans="1:43" x14ac:dyDescent="0.25">
      <c r="A188" s="6">
        <v>580</v>
      </c>
      <c r="B188" s="6" t="s">
        <v>174</v>
      </c>
      <c r="C188" s="7">
        <v>4655</v>
      </c>
      <c r="D188" s="7">
        <v>15466034.616166558</v>
      </c>
      <c r="E188" s="48">
        <v>3487827.1364324433</v>
      </c>
      <c r="F188" s="188">
        <v>-233986</v>
      </c>
      <c r="H188" s="34">
        <f t="shared" si="20"/>
        <v>15232048.616166558</v>
      </c>
      <c r="I188" s="82"/>
      <c r="J188" s="56">
        <v>3214706.2233136375</v>
      </c>
      <c r="K188" s="82"/>
      <c r="L188" s="56">
        <v>-17990.650227327227</v>
      </c>
      <c r="M188" s="84"/>
      <c r="N188" s="84">
        <f t="shared" si="21"/>
        <v>18428764.189252868</v>
      </c>
      <c r="O188" s="101">
        <f t="shared" si="22"/>
        <v>3958.9181931799931</v>
      </c>
      <c r="P188" s="82"/>
      <c r="R188" s="62">
        <f t="shared" si="18"/>
        <v>525825.93298143521</v>
      </c>
      <c r="S188" s="31">
        <f t="shared" si="23"/>
        <v>2.9370929254991837E-2</v>
      </c>
      <c r="T188" s="56">
        <f t="shared" si="19"/>
        <v>112.95938409912679</v>
      </c>
      <c r="V188" s="45"/>
      <c r="W188" s="46"/>
      <c r="X188" s="47"/>
      <c r="Z188" s="45"/>
      <c r="AA188" s="47"/>
      <c r="AB188" s="46"/>
      <c r="AC188" s="129">
        <v>580</v>
      </c>
      <c r="AD188" s="129" t="s">
        <v>174</v>
      </c>
      <c r="AE188" s="154">
        <v>4734</v>
      </c>
      <c r="AF188" s="154">
        <v>15144009.454521371</v>
      </c>
      <c r="AG188" s="154">
        <v>3911563.2321674353</v>
      </c>
      <c r="AH188" s="189">
        <v>-233986</v>
      </c>
      <c r="AJ188" s="155">
        <f t="shared" si="24"/>
        <v>14910023.454521371</v>
      </c>
      <c r="AK188" s="156"/>
      <c r="AL188" s="157">
        <v>3051542.5268712929</v>
      </c>
      <c r="AM188" s="156"/>
      <c r="AN188" s="157">
        <v>-58627.725121231219</v>
      </c>
      <c r="AO188" s="158"/>
      <c r="AP188" s="158">
        <f t="shared" si="25"/>
        <v>17902938.256271433</v>
      </c>
      <c r="AQ188" s="159">
        <f t="shared" si="26"/>
        <v>3781.7782543877129</v>
      </c>
    </row>
    <row r="189" spans="1:43" x14ac:dyDescent="0.25">
      <c r="A189" s="6">
        <v>581</v>
      </c>
      <c r="B189" s="6" t="s">
        <v>175</v>
      </c>
      <c r="C189" s="7">
        <v>6352</v>
      </c>
      <c r="D189" s="7">
        <v>18233353.533753835</v>
      </c>
      <c r="E189" s="48">
        <v>4348013.7459908938</v>
      </c>
      <c r="F189" s="188">
        <v>-426525</v>
      </c>
      <c r="H189" s="34">
        <f t="shared" si="20"/>
        <v>17806828.533753835</v>
      </c>
      <c r="I189" s="82"/>
      <c r="J189" s="56">
        <v>3907023.7703253226</v>
      </c>
      <c r="K189" s="82"/>
      <c r="L189" s="56">
        <v>-26604.768010849773</v>
      </c>
      <c r="M189" s="84"/>
      <c r="N189" s="84">
        <f t="shared" si="21"/>
        <v>21687247.536068305</v>
      </c>
      <c r="O189" s="101">
        <f t="shared" si="22"/>
        <v>3414.2392216732219</v>
      </c>
      <c r="P189" s="82"/>
      <c r="R189" s="62">
        <f t="shared" si="18"/>
        <v>1203131.6642618217</v>
      </c>
      <c r="S189" s="31">
        <f t="shared" si="23"/>
        <v>5.8734859331554742E-2</v>
      </c>
      <c r="T189" s="56">
        <f t="shared" si="19"/>
        <v>189.40989676665959</v>
      </c>
      <c r="V189" s="45"/>
      <c r="W189" s="46"/>
      <c r="X189" s="47"/>
      <c r="Z189" s="45"/>
      <c r="AA189" s="47"/>
      <c r="AB189" s="46"/>
      <c r="AC189" s="129">
        <v>581</v>
      </c>
      <c r="AD189" s="129" t="s">
        <v>175</v>
      </c>
      <c r="AE189" s="154">
        <v>6404</v>
      </c>
      <c r="AF189" s="154">
        <v>17314205.74189923</v>
      </c>
      <c r="AG189" s="154">
        <v>4536794.0641806191</v>
      </c>
      <c r="AH189" s="189">
        <v>-426525</v>
      </c>
      <c r="AJ189" s="155">
        <f t="shared" si="24"/>
        <v>16887680.74189923</v>
      </c>
      <c r="AK189" s="156"/>
      <c r="AL189" s="157">
        <v>3683108.2432954065</v>
      </c>
      <c r="AM189" s="156"/>
      <c r="AN189" s="157">
        <v>-86673.113388151862</v>
      </c>
      <c r="AO189" s="158"/>
      <c r="AP189" s="158">
        <f t="shared" si="25"/>
        <v>20484115.871806484</v>
      </c>
      <c r="AQ189" s="159">
        <f t="shared" si="26"/>
        <v>3198.6439524994507</v>
      </c>
    </row>
    <row r="190" spans="1:43" x14ac:dyDescent="0.25">
      <c r="A190" s="6">
        <v>583</v>
      </c>
      <c r="B190" s="6" t="s">
        <v>176</v>
      </c>
      <c r="C190" s="7">
        <v>931</v>
      </c>
      <c r="D190" s="7">
        <v>4656887.0799371209</v>
      </c>
      <c r="E190" s="48">
        <v>543767.81404670002</v>
      </c>
      <c r="F190" s="188">
        <v>-225724</v>
      </c>
      <c r="H190" s="34">
        <f t="shared" si="20"/>
        <v>4431163.0799371209</v>
      </c>
      <c r="I190" s="82"/>
      <c r="J190" s="56">
        <v>607731.80905013112</v>
      </c>
      <c r="K190" s="82"/>
      <c r="L190" s="56">
        <v>-6105.082584600581</v>
      </c>
      <c r="M190" s="84"/>
      <c r="N190" s="84">
        <f t="shared" si="21"/>
        <v>5032789.8064026516</v>
      </c>
      <c r="O190" s="101">
        <f t="shared" si="22"/>
        <v>5405.7892657386165</v>
      </c>
      <c r="P190" s="82"/>
      <c r="R190" s="62">
        <f t="shared" si="18"/>
        <v>394432.85733504687</v>
      </c>
      <c r="S190" s="31">
        <f t="shared" si="23"/>
        <v>8.5037193486011284E-2</v>
      </c>
      <c r="T190" s="56">
        <f t="shared" si="19"/>
        <v>423.66579735235968</v>
      </c>
      <c r="V190" s="45"/>
      <c r="W190" s="46"/>
      <c r="X190" s="47"/>
      <c r="Z190" s="45"/>
      <c r="AA190" s="47"/>
      <c r="AB190" s="46"/>
      <c r="AC190" s="129">
        <v>583</v>
      </c>
      <c r="AD190" s="129" t="s">
        <v>176</v>
      </c>
      <c r="AE190" s="154">
        <v>939</v>
      </c>
      <c r="AF190" s="154">
        <v>4309125.9706138037</v>
      </c>
      <c r="AG190" s="154">
        <v>624203.37665819027</v>
      </c>
      <c r="AH190" s="189">
        <v>-225724</v>
      </c>
      <c r="AJ190" s="155">
        <f t="shared" si="24"/>
        <v>4083401.9706138037</v>
      </c>
      <c r="AK190" s="156"/>
      <c r="AL190" s="157">
        <v>575192.95926665538</v>
      </c>
      <c r="AM190" s="156"/>
      <c r="AN190" s="157">
        <v>-20237.980812854119</v>
      </c>
      <c r="AO190" s="158"/>
      <c r="AP190" s="158">
        <f t="shared" si="25"/>
        <v>4638356.9490676047</v>
      </c>
      <c r="AQ190" s="159">
        <f t="shared" si="26"/>
        <v>4939.6772620528272</v>
      </c>
    </row>
    <row r="191" spans="1:43" x14ac:dyDescent="0.25">
      <c r="A191" s="6">
        <v>584</v>
      </c>
      <c r="B191" s="6" t="s">
        <v>177</v>
      </c>
      <c r="C191" s="6">
        <v>2706</v>
      </c>
      <c r="D191" s="7">
        <v>11654993.436469462</v>
      </c>
      <c r="E191" s="48">
        <v>3491574.6998013514</v>
      </c>
      <c r="F191" s="188">
        <v>222994</v>
      </c>
      <c r="H191" s="34">
        <f t="shared" si="20"/>
        <v>11877987.436469462</v>
      </c>
      <c r="I191" s="82"/>
      <c r="J191" s="56">
        <v>1705382.9345318433</v>
      </c>
      <c r="K191" s="82"/>
      <c r="L191" s="56">
        <v>-9204.417494278332</v>
      </c>
      <c r="M191" s="84"/>
      <c r="N191" s="84">
        <f t="shared" si="21"/>
        <v>13574165.953507027</v>
      </c>
      <c r="O191" s="101">
        <f t="shared" si="22"/>
        <v>5016.3214905790937</v>
      </c>
      <c r="P191" s="82"/>
      <c r="R191" s="62">
        <f t="shared" si="18"/>
        <v>576450.07771368884</v>
      </c>
      <c r="S191" s="31">
        <f t="shared" si="23"/>
        <v>4.4350106066501797E-2</v>
      </c>
      <c r="T191" s="56">
        <f t="shared" si="19"/>
        <v>213.02663625783032</v>
      </c>
      <c r="V191" s="45"/>
      <c r="W191" s="46"/>
      <c r="X191" s="47"/>
      <c r="Z191" s="45"/>
      <c r="AA191" s="47"/>
      <c r="AB191" s="46"/>
      <c r="AC191" s="129">
        <v>584</v>
      </c>
      <c r="AD191" s="129" t="s">
        <v>177</v>
      </c>
      <c r="AE191" s="129">
        <v>2759</v>
      </c>
      <c r="AF191" s="154">
        <v>11199012.042764174</v>
      </c>
      <c r="AG191" s="154">
        <v>3575105.4415864437</v>
      </c>
      <c r="AH191" s="189">
        <v>222994</v>
      </c>
      <c r="AJ191" s="155">
        <f t="shared" si="24"/>
        <v>11422006.042764174</v>
      </c>
      <c r="AK191" s="156"/>
      <c r="AL191" s="157">
        <v>1605693.7776040924</v>
      </c>
      <c r="AM191" s="156"/>
      <c r="AN191" s="157">
        <v>-29983.944574927002</v>
      </c>
      <c r="AO191" s="158"/>
      <c r="AP191" s="158">
        <f t="shared" si="25"/>
        <v>12997715.875793338</v>
      </c>
      <c r="AQ191" s="159">
        <f t="shared" si="26"/>
        <v>4711.0242391422025</v>
      </c>
    </row>
    <row r="192" spans="1:43" x14ac:dyDescent="0.25">
      <c r="A192" s="6">
        <v>588</v>
      </c>
      <c r="B192" s="6" t="s">
        <v>178</v>
      </c>
      <c r="C192" s="7">
        <v>1654</v>
      </c>
      <c r="D192" s="7">
        <v>5390949.44289154</v>
      </c>
      <c r="E192" s="48">
        <v>1297682.50208516</v>
      </c>
      <c r="F192" s="188">
        <v>-378520</v>
      </c>
      <c r="H192" s="34">
        <f t="shared" si="20"/>
        <v>5012429.44289154</v>
      </c>
      <c r="I192" s="82"/>
      <c r="J192" s="56">
        <v>1227977.2206226983</v>
      </c>
      <c r="K192" s="82"/>
      <c r="L192" s="56">
        <v>-6438.0017076869044</v>
      </c>
      <c r="M192" s="84"/>
      <c r="N192" s="84">
        <f t="shared" si="21"/>
        <v>6233968.6618065508</v>
      </c>
      <c r="O192" s="101">
        <f t="shared" si="22"/>
        <v>3769.0257931115784</v>
      </c>
      <c r="P192" s="82"/>
      <c r="R192" s="62">
        <f t="shared" si="18"/>
        <v>303974.51378253382</v>
      </c>
      <c r="S192" s="31">
        <f t="shared" si="23"/>
        <v>5.1260508222225429E-2</v>
      </c>
      <c r="T192" s="56">
        <f t="shared" si="19"/>
        <v>183.78144726876289</v>
      </c>
      <c r="V192" s="45"/>
      <c r="W192" s="46"/>
      <c r="X192" s="47"/>
      <c r="Z192" s="45"/>
      <c r="AA192" s="47"/>
      <c r="AB192" s="46"/>
      <c r="AC192" s="129">
        <v>588</v>
      </c>
      <c r="AD192" s="129" t="s">
        <v>178</v>
      </c>
      <c r="AE192" s="154">
        <v>1690</v>
      </c>
      <c r="AF192" s="154">
        <v>5163888.5187026747</v>
      </c>
      <c r="AG192" s="154">
        <v>1509248.2131579048</v>
      </c>
      <c r="AH192" s="189">
        <v>-378520</v>
      </c>
      <c r="AJ192" s="155">
        <f t="shared" si="24"/>
        <v>4785368.5187026747</v>
      </c>
      <c r="AK192" s="156"/>
      <c r="AL192" s="157">
        <v>1165895.8264689608</v>
      </c>
      <c r="AM192" s="156"/>
      <c r="AN192" s="157">
        <v>-21270.197147619299</v>
      </c>
      <c r="AO192" s="158"/>
      <c r="AP192" s="158">
        <f t="shared" si="25"/>
        <v>5929994.148024017</v>
      </c>
      <c r="AQ192" s="159">
        <f t="shared" si="26"/>
        <v>3508.872276937288</v>
      </c>
    </row>
    <row r="193" spans="1:43" x14ac:dyDescent="0.25">
      <c r="A193" s="6">
        <v>592</v>
      </c>
      <c r="B193" s="6" t="s">
        <v>179</v>
      </c>
      <c r="C193" s="7">
        <v>3772</v>
      </c>
      <c r="D193" s="7">
        <v>8865208.6473779865</v>
      </c>
      <c r="E193" s="48">
        <v>2710484.3540141066</v>
      </c>
      <c r="F193" s="188">
        <v>-63548</v>
      </c>
      <c r="H193" s="34">
        <f t="shared" si="20"/>
        <v>8801660.6473779865</v>
      </c>
      <c r="I193" s="82"/>
      <c r="J193" s="56">
        <v>2144532.5646718037</v>
      </c>
      <c r="K193" s="82"/>
      <c r="L193" s="56">
        <v>-15545.776871638</v>
      </c>
      <c r="M193" s="84"/>
      <c r="N193" s="84">
        <f t="shared" si="21"/>
        <v>10930647.435178151</v>
      </c>
      <c r="O193" s="101">
        <f t="shared" si="22"/>
        <v>2897.8386625604853</v>
      </c>
      <c r="P193" s="82"/>
      <c r="R193" s="62">
        <f t="shared" si="18"/>
        <v>94264.740228485316</v>
      </c>
      <c r="S193" s="31">
        <f t="shared" si="23"/>
        <v>8.6989120707611899E-3</v>
      </c>
      <c r="T193" s="56">
        <f t="shared" si="19"/>
        <v>24.990652234487094</v>
      </c>
      <c r="V193" s="45"/>
      <c r="W193" s="46"/>
      <c r="X193" s="47"/>
      <c r="Z193" s="45"/>
      <c r="AA193" s="47"/>
      <c r="AB193" s="46"/>
      <c r="AC193" s="129">
        <v>592</v>
      </c>
      <c r="AD193" s="129" t="s">
        <v>179</v>
      </c>
      <c r="AE193" s="154">
        <v>3841</v>
      </c>
      <c r="AF193" s="154">
        <v>8933330.7076108921</v>
      </c>
      <c r="AG193" s="154">
        <v>2931537.6113249487</v>
      </c>
      <c r="AH193" s="189">
        <v>-63548</v>
      </c>
      <c r="AJ193" s="155">
        <f t="shared" si="24"/>
        <v>8869782.7076108921</v>
      </c>
      <c r="AK193" s="156"/>
      <c r="AL193" s="157">
        <v>2017221.0765458599</v>
      </c>
      <c r="AM193" s="156"/>
      <c r="AN193" s="157">
        <v>-50621.089207086137</v>
      </c>
      <c r="AO193" s="158"/>
      <c r="AP193" s="158">
        <f t="shared" si="25"/>
        <v>10836382.694949666</v>
      </c>
      <c r="AQ193" s="159">
        <f t="shared" si="26"/>
        <v>2821.23996223631</v>
      </c>
    </row>
    <row r="194" spans="1:43" x14ac:dyDescent="0.25">
      <c r="A194" s="6">
        <v>593</v>
      </c>
      <c r="B194" s="6" t="s">
        <v>180</v>
      </c>
      <c r="C194" s="7">
        <v>17375</v>
      </c>
      <c r="D194" s="7">
        <v>45934229.542100966</v>
      </c>
      <c r="E194" s="48">
        <v>9999543.6447753794</v>
      </c>
      <c r="F194" s="188">
        <v>-2049848</v>
      </c>
      <c r="H194" s="34">
        <f t="shared" si="20"/>
        <v>43884381.542100966</v>
      </c>
      <c r="I194" s="82"/>
      <c r="J194" s="56">
        <v>10555136.464489309</v>
      </c>
      <c r="K194" s="82"/>
      <c r="L194" s="56">
        <v>-78484.158382426482</v>
      </c>
      <c r="M194" s="84"/>
      <c r="N194" s="84">
        <f t="shared" si="21"/>
        <v>54361033.848207854</v>
      </c>
      <c r="O194" s="101">
        <f t="shared" si="22"/>
        <v>3128.6925955803081</v>
      </c>
      <c r="P194" s="82"/>
      <c r="R194" s="62">
        <f t="shared" si="18"/>
        <v>2130430.1275236383</v>
      </c>
      <c r="S194" s="31">
        <f t="shared" si="23"/>
        <v>4.0788924036119292E-2</v>
      </c>
      <c r="T194" s="56">
        <f t="shared" si="19"/>
        <v>122.61468359848278</v>
      </c>
      <c r="V194" s="45"/>
      <c r="W194" s="46"/>
      <c r="X194" s="47"/>
      <c r="Z194" s="45"/>
      <c r="AA194" s="47"/>
      <c r="AB194" s="46"/>
      <c r="AC194" s="129">
        <v>593</v>
      </c>
      <c r="AD194" s="129" t="s">
        <v>180</v>
      </c>
      <c r="AE194" s="154">
        <v>17682</v>
      </c>
      <c r="AF194" s="154">
        <v>44597413.129292101</v>
      </c>
      <c r="AG194" s="154">
        <v>10538143.129268494</v>
      </c>
      <c r="AH194" s="189">
        <v>-2049848</v>
      </c>
      <c r="AJ194" s="155">
        <f t="shared" si="24"/>
        <v>42547565.129292101</v>
      </c>
      <c r="AK194" s="156"/>
      <c r="AL194" s="157">
        <v>9937697.051248109</v>
      </c>
      <c r="AM194" s="156"/>
      <c r="AN194" s="157">
        <v>-254658.45985599555</v>
      </c>
      <c r="AO194" s="158"/>
      <c r="AP194" s="158">
        <f t="shared" si="25"/>
        <v>52230603.720684215</v>
      </c>
      <c r="AQ194" s="159">
        <f t="shared" si="26"/>
        <v>2953.8855175140943</v>
      </c>
    </row>
    <row r="195" spans="1:43" x14ac:dyDescent="0.25">
      <c r="A195" s="6">
        <v>595</v>
      </c>
      <c r="B195" s="6" t="s">
        <v>181</v>
      </c>
      <c r="C195" s="7">
        <v>4321</v>
      </c>
      <c r="D195" s="7">
        <v>19619203.351370815</v>
      </c>
      <c r="E195" s="48">
        <v>4525511.0207658391</v>
      </c>
      <c r="F195" s="188">
        <v>888</v>
      </c>
      <c r="H195" s="34">
        <f t="shared" si="20"/>
        <v>19620091.351370815</v>
      </c>
      <c r="I195" s="82"/>
      <c r="J195" s="56">
        <v>3003780.3310337095</v>
      </c>
      <c r="K195" s="82"/>
      <c r="L195" s="56">
        <v>-15465.039615872498</v>
      </c>
      <c r="M195" s="84"/>
      <c r="N195" s="84">
        <f t="shared" si="21"/>
        <v>22608406.642788652</v>
      </c>
      <c r="O195" s="101">
        <f t="shared" si="22"/>
        <v>5232.2163024273668</v>
      </c>
      <c r="P195" s="82"/>
      <c r="R195" s="62">
        <f t="shared" si="18"/>
        <v>1158205.9082592726</v>
      </c>
      <c r="S195" s="31">
        <f t="shared" si="23"/>
        <v>5.3995108138771633E-2</v>
      </c>
      <c r="T195" s="56">
        <f t="shared" si="19"/>
        <v>268.04117293665183</v>
      </c>
      <c r="V195" s="45"/>
      <c r="W195" s="46"/>
      <c r="X195" s="47"/>
      <c r="Z195" s="45"/>
      <c r="AA195" s="47"/>
      <c r="AB195" s="46"/>
      <c r="AC195" s="129">
        <v>595</v>
      </c>
      <c r="AD195" s="129" t="s">
        <v>181</v>
      </c>
      <c r="AE195" s="154">
        <v>4391</v>
      </c>
      <c r="AF195" s="154">
        <v>18645329.258008651</v>
      </c>
      <c r="AG195" s="154">
        <v>4882304.8969369549</v>
      </c>
      <c r="AH195" s="189">
        <v>888</v>
      </c>
      <c r="AJ195" s="155">
        <f t="shared" si="24"/>
        <v>18646217.258008651</v>
      </c>
      <c r="AK195" s="156"/>
      <c r="AL195" s="157">
        <v>2854617.6939804279</v>
      </c>
      <c r="AM195" s="156"/>
      <c r="AN195" s="157">
        <v>-50634.217459699437</v>
      </c>
      <c r="AO195" s="158"/>
      <c r="AP195" s="158">
        <f t="shared" si="25"/>
        <v>21450200.73452938</v>
      </c>
      <c r="AQ195" s="159">
        <f t="shared" si="26"/>
        <v>4885.0377441424234</v>
      </c>
    </row>
    <row r="196" spans="1:43" x14ac:dyDescent="0.25">
      <c r="A196" s="6">
        <v>598</v>
      </c>
      <c r="B196" s="6" t="s">
        <v>182</v>
      </c>
      <c r="C196" s="7">
        <v>19066</v>
      </c>
      <c r="D196" s="7">
        <v>38228312.283652574</v>
      </c>
      <c r="E196" s="48">
        <v>3681121.5721720895</v>
      </c>
      <c r="F196" s="188">
        <v>569736</v>
      </c>
      <c r="H196" s="34">
        <f t="shared" si="20"/>
        <v>38798048.283652574</v>
      </c>
      <c r="I196" s="82"/>
      <c r="J196" s="56">
        <v>9598829.4981912263</v>
      </c>
      <c r="K196" s="82"/>
      <c r="L196" s="56">
        <v>-94108.564937047166</v>
      </c>
      <c r="M196" s="84"/>
      <c r="N196" s="84">
        <f t="shared" si="21"/>
        <v>48302769.216906749</v>
      </c>
      <c r="O196" s="101">
        <f t="shared" si="22"/>
        <v>2533.4506040546917</v>
      </c>
      <c r="P196" s="82"/>
      <c r="R196" s="62">
        <f t="shared" si="18"/>
        <v>3239730.5660180971</v>
      </c>
      <c r="S196" s="31">
        <f t="shared" si="23"/>
        <v>7.1893300208112104E-2</v>
      </c>
      <c r="T196" s="56">
        <f t="shared" si="19"/>
        <v>169.92188010165199</v>
      </c>
      <c r="V196" s="45"/>
      <c r="W196" s="46"/>
      <c r="X196" s="47"/>
      <c r="Z196" s="45"/>
      <c r="AA196" s="47"/>
      <c r="AB196" s="46"/>
      <c r="AC196" s="129">
        <v>598</v>
      </c>
      <c r="AD196" s="129" t="s">
        <v>182</v>
      </c>
      <c r="AE196" s="154">
        <v>19208</v>
      </c>
      <c r="AF196" s="154">
        <v>35810367.66599267</v>
      </c>
      <c r="AG196" s="154">
        <v>3593646.6436513667</v>
      </c>
      <c r="AH196" s="189">
        <v>569736</v>
      </c>
      <c r="AJ196" s="155">
        <f t="shared" si="24"/>
        <v>36380103.66599267</v>
      </c>
      <c r="AK196" s="156"/>
      <c r="AL196" s="157">
        <v>8988780.8185813278</v>
      </c>
      <c r="AM196" s="156"/>
      <c r="AN196" s="157">
        <v>-305845.8336853424</v>
      </c>
      <c r="AO196" s="158"/>
      <c r="AP196" s="158">
        <f t="shared" si="25"/>
        <v>45063038.650888652</v>
      </c>
      <c r="AQ196" s="159">
        <f t="shared" si="26"/>
        <v>2346.0557398421829</v>
      </c>
    </row>
    <row r="197" spans="1:43" x14ac:dyDescent="0.25">
      <c r="A197" s="6">
        <v>599</v>
      </c>
      <c r="B197" s="6" t="s">
        <v>353</v>
      </c>
      <c r="C197" s="7">
        <v>11174</v>
      </c>
      <c r="D197" s="7">
        <v>26236050.332719997</v>
      </c>
      <c r="E197" s="48">
        <v>8411995.2660510261</v>
      </c>
      <c r="F197" s="188">
        <v>-887607</v>
      </c>
      <c r="H197" s="34">
        <f t="shared" si="20"/>
        <v>25348443.332719997</v>
      </c>
      <c r="I197" s="82"/>
      <c r="J197" s="56">
        <v>6272770.9393886896</v>
      </c>
      <c r="K197" s="82"/>
      <c r="L197" s="56">
        <v>-42078.133422913525</v>
      </c>
      <c r="M197" s="84"/>
      <c r="N197" s="84">
        <f t="shared" si="21"/>
        <v>31579136.13868577</v>
      </c>
      <c r="O197" s="101">
        <f t="shared" si="22"/>
        <v>2826.1263771868416</v>
      </c>
      <c r="P197" s="82"/>
      <c r="R197" s="62">
        <f t="shared" si="18"/>
        <v>1765747.1057112403</v>
      </c>
      <c r="S197" s="31">
        <f t="shared" si="23"/>
        <v>5.9226648260560698E-2</v>
      </c>
      <c r="T197" s="56">
        <f t="shared" si="19"/>
        <v>158.02283029454452</v>
      </c>
      <c r="V197" s="45"/>
      <c r="W197" s="46"/>
      <c r="X197" s="47"/>
      <c r="Z197" s="45"/>
      <c r="AA197" s="47"/>
      <c r="AB197" s="46"/>
      <c r="AC197" s="129">
        <v>599</v>
      </c>
      <c r="AD197" s="129" t="s">
        <v>183</v>
      </c>
      <c r="AE197" s="154">
        <v>11081</v>
      </c>
      <c r="AF197" s="154">
        <v>25008986.538980164</v>
      </c>
      <c r="AG197" s="154">
        <v>8160120.7379141282</v>
      </c>
      <c r="AH197" s="189">
        <v>-887607</v>
      </c>
      <c r="AJ197" s="155">
        <f t="shared" si="24"/>
        <v>24121379.538980164</v>
      </c>
      <c r="AK197" s="156"/>
      <c r="AL197" s="157">
        <v>5828591.7768679997</v>
      </c>
      <c r="AM197" s="156"/>
      <c r="AN197" s="157">
        <v>-136582.28287363591</v>
      </c>
      <c r="AO197" s="158"/>
      <c r="AP197" s="158">
        <f t="shared" si="25"/>
        <v>29813389.03297453</v>
      </c>
      <c r="AQ197" s="159">
        <f t="shared" si="26"/>
        <v>2690.4962578264171</v>
      </c>
    </row>
    <row r="198" spans="1:43" x14ac:dyDescent="0.25">
      <c r="A198" s="6">
        <v>601</v>
      </c>
      <c r="B198" s="6" t="s">
        <v>184</v>
      </c>
      <c r="C198" s="7">
        <v>3931</v>
      </c>
      <c r="D198" s="7">
        <v>15962494.675177835</v>
      </c>
      <c r="E198" s="48">
        <v>3742354.5382438069</v>
      </c>
      <c r="F198" s="188">
        <v>394191</v>
      </c>
      <c r="H198" s="34">
        <f t="shared" si="20"/>
        <v>16356685.675177835</v>
      </c>
      <c r="I198" s="82"/>
      <c r="J198" s="56">
        <v>2715167.1858740528</v>
      </c>
      <c r="K198" s="82"/>
      <c r="L198" s="56">
        <v>-13646.675635565367</v>
      </c>
      <c r="M198" s="84"/>
      <c r="N198" s="84">
        <f t="shared" si="21"/>
        <v>19058206.185416322</v>
      </c>
      <c r="O198" s="101">
        <f t="shared" si="22"/>
        <v>4848.1826978927302</v>
      </c>
      <c r="P198" s="82"/>
      <c r="R198" s="62">
        <f t="shared" si="18"/>
        <v>902413.12353936955</v>
      </c>
      <c r="S198" s="31">
        <f t="shared" si="23"/>
        <v>4.9703866995170397E-2</v>
      </c>
      <c r="T198" s="56">
        <f t="shared" si="19"/>
        <v>229.56324689375975</v>
      </c>
      <c r="V198" s="45"/>
      <c r="W198" s="46"/>
      <c r="X198" s="47"/>
      <c r="Z198" s="45"/>
      <c r="AA198" s="47"/>
      <c r="AB198" s="46"/>
      <c r="AC198" s="129">
        <v>601</v>
      </c>
      <c r="AD198" s="129" t="s">
        <v>184</v>
      </c>
      <c r="AE198" s="154">
        <v>4032</v>
      </c>
      <c r="AF198" s="154">
        <v>15238589.530390626</v>
      </c>
      <c r="AG198" s="154">
        <v>4070596.9666954116</v>
      </c>
      <c r="AH198" s="189">
        <v>394191</v>
      </c>
      <c r="AJ198" s="155">
        <f t="shared" si="24"/>
        <v>15632780.530390626</v>
      </c>
      <c r="AK198" s="156"/>
      <c r="AL198" s="157">
        <v>2567790.3049382991</v>
      </c>
      <c r="AM198" s="156"/>
      <c r="AN198" s="157">
        <v>-44777.773451972913</v>
      </c>
      <c r="AO198" s="158"/>
      <c r="AP198" s="158">
        <f t="shared" si="25"/>
        <v>18155793.061876953</v>
      </c>
      <c r="AQ198" s="159">
        <f t="shared" si="26"/>
        <v>4502.9248665369423</v>
      </c>
    </row>
    <row r="199" spans="1:43" x14ac:dyDescent="0.25">
      <c r="A199" s="6">
        <v>604</v>
      </c>
      <c r="B199" s="6" t="s">
        <v>185</v>
      </c>
      <c r="C199" s="7">
        <v>19803</v>
      </c>
      <c r="D199" s="7">
        <v>14753957.595888365</v>
      </c>
      <c r="E199" s="48">
        <v>-3449664.2545279386</v>
      </c>
      <c r="F199" s="188">
        <v>-2241962</v>
      </c>
      <c r="H199" s="34">
        <f t="shared" si="20"/>
        <v>12511995.595888365</v>
      </c>
      <c r="I199" s="82"/>
      <c r="J199" s="56">
        <v>6583911.3632630855</v>
      </c>
      <c r="K199" s="82"/>
      <c r="L199" s="56">
        <v>-109474.41957323898</v>
      </c>
      <c r="M199" s="84"/>
      <c r="N199" s="84">
        <f t="shared" si="21"/>
        <v>18986432.539578211</v>
      </c>
      <c r="O199" s="101">
        <f t="shared" si="22"/>
        <v>958.76546682715798</v>
      </c>
      <c r="P199" s="82"/>
      <c r="R199" s="62">
        <f t="shared" si="18"/>
        <v>1981271.7414468452</v>
      </c>
      <c r="S199" s="31">
        <f t="shared" si="23"/>
        <v>0.11651002686575948</v>
      </c>
      <c r="T199" s="56">
        <f t="shared" si="19"/>
        <v>100.04907041593927</v>
      </c>
      <c r="V199" s="45"/>
      <c r="W199" s="46"/>
      <c r="X199" s="47"/>
      <c r="Z199" s="45"/>
      <c r="AA199" s="47"/>
      <c r="AB199" s="46"/>
      <c r="AC199" s="129">
        <v>604</v>
      </c>
      <c r="AD199" s="129" t="s">
        <v>185</v>
      </c>
      <c r="AE199" s="154">
        <v>19623</v>
      </c>
      <c r="AF199" s="154">
        <v>13532338.916443046</v>
      </c>
      <c r="AG199" s="154">
        <v>-3482895.2847552029</v>
      </c>
      <c r="AH199" s="189">
        <v>-2241962</v>
      </c>
      <c r="AJ199" s="155">
        <f t="shared" si="24"/>
        <v>11290376.916443046</v>
      </c>
      <c r="AK199" s="156"/>
      <c r="AL199" s="157">
        <v>6068572.0364273963</v>
      </c>
      <c r="AM199" s="156"/>
      <c r="AN199" s="157">
        <v>-353788.15473907872</v>
      </c>
      <c r="AO199" s="158"/>
      <c r="AP199" s="158">
        <f t="shared" si="25"/>
        <v>17005160.798131365</v>
      </c>
      <c r="AQ199" s="159">
        <f t="shared" si="26"/>
        <v>866.59332406519718</v>
      </c>
    </row>
    <row r="200" spans="1:43" x14ac:dyDescent="0.25">
      <c r="A200" s="6">
        <v>607</v>
      </c>
      <c r="B200" s="6" t="s">
        <v>186</v>
      </c>
      <c r="C200" s="7">
        <v>4201</v>
      </c>
      <c r="D200" s="7">
        <v>14227669.117573338</v>
      </c>
      <c r="E200" s="48">
        <v>4762884.7634344958</v>
      </c>
      <c r="F200" s="188">
        <v>-488651</v>
      </c>
      <c r="H200" s="34">
        <f t="shared" si="20"/>
        <v>13739018.117573338</v>
      </c>
      <c r="I200" s="82"/>
      <c r="J200" s="56">
        <v>2933412.7888968298</v>
      </c>
      <c r="K200" s="82"/>
      <c r="L200" s="56">
        <v>-13359.045139679518</v>
      </c>
      <c r="M200" s="84"/>
      <c r="N200" s="84">
        <f t="shared" si="21"/>
        <v>16659071.861330489</v>
      </c>
      <c r="O200" s="101">
        <f t="shared" si="22"/>
        <v>3965.5015142419634</v>
      </c>
      <c r="P200" s="82"/>
      <c r="R200" s="62">
        <f t="shared" si="18"/>
        <v>755447.34272797033</v>
      </c>
      <c r="S200" s="31">
        <f t="shared" si="23"/>
        <v>4.7501583167052344E-2</v>
      </c>
      <c r="T200" s="56">
        <f t="shared" si="19"/>
        <v>179.8255993163462</v>
      </c>
      <c r="V200" s="45"/>
      <c r="W200" s="46"/>
      <c r="X200" s="47"/>
      <c r="Z200" s="45"/>
      <c r="AA200" s="47"/>
      <c r="AB200" s="46"/>
      <c r="AC200" s="129">
        <v>607</v>
      </c>
      <c r="AD200" s="129" t="s">
        <v>186</v>
      </c>
      <c r="AE200" s="154">
        <v>4246</v>
      </c>
      <c r="AF200" s="154">
        <v>13656252.92690911</v>
      </c>
      <c r="AG200" s="154">
        <v>5003321.8738839608</v>
      </c>
      <c r="AH200" s="189">
        <v>-488651</v>
      </c>
      <c r="AJ200" s="155">
        <f t="shared" si="24"/>
        <v>13167601.92690911</v>
      </c>
      <c r="AK200" s="156"/>
      <c r="AL200" s="157">
        <v>2779648.4251052784</v>
      </c>
      <c r="AM200" s="156"/>
      <c r="AN200" s="157">
        <v>-43625.833411871237</v>
      </c>
      <c r="AO200" s="158"/>
      <c r="AP200" s="158">
        <f t="shared" si="25"/>
        <v>15903624.518602518</v>
      </c>
      <c r="AQ200" s="159">
        <f t="shared" si="26"/>
        <v>3745.5545262841542</v>
      </c>
    </row>
    <row r="201" spans="1:43" x14ac:dyDescent="0.25">
      <c r="A201" s="6">
        <v>608</v>
      </c>
      <c r="B201" s="6" t="s">
        <v>187</v>
      </c>
      <c r="C201" s="7">
        <v>2063</v>
      </c>
      <c r="D201" s="7">
        <v>6191432.8705337578</v>
      </c>
      <c r="E201" s="48">
        <v>1856961.3963422396</v>
      </c>
      <c r="F201" s="188">
        <v>220729</v>
      </c>
      <c r="H201" s="34">
        <f t="shared" si="20"/>
        <v>6412161.8705337578</v>
      </c>
      <c r="I201" s="82"/>
      <c r="J201" s="56">
        <v>1315478.8916047541</v>
      </c>
      <c r="K201" s="82"/>
      <c r="L201" s="56">
        <v>-7943.4085020483299</v>
      </c>
      <c r="M201" s="84"/>
      <c r="N201" s="84">
        <f t="shared" si="21"/>
        <v>7719697.3536364641</v>
      </c>
      <c r="O201" s="101">
        <f t="shared" si="22"/>
        <v>3741.9764196008068</v>
      </c>
      <c r="P201" s="82"/>
      <c r="R201" s="62">
        <f t="shared" si="18"/>
        <v>234001.36013241112</v>
      </c>
      <c r="S201" s="31">
        <f t="shared" si="23"/>
        <v>3.1259800068754215E-2</v>
      </c>
      <c r="T201" s="56">
        <f t="shared" si="19"/>
        <v>113.42770728667529</v>
      </c>
      <c r="V201" s="45"/>
      <c r="W201" s="46"/>
      <c r="X201" s="47"/>
      <c r="Z201" s="45"/>
      <c r="AA201" s="47"/>
      <c r="AB201" s="46"/>
      <c r="AC201" s="129">
        <v>608</v>
      </c>
      <c r="AD201" s="129" t="s">
        <v>187</v>
      </c>
      <c r="AE201" s="154">
        <v>2089</v>
      </c>
      <c r="AF201" s="154">
        <v>6042344.1694599437</v>
      </c>
      <c r="AG201" s="154">
        <v>1953013.0780425938</v>
      </c>
      <c r="AH201" s="189">
        <v>220729</v>
      </c>
      <c r="AJ201" s="155">
        <f t="shared" si="24"/>
        <v>6263073.1694599437</v>
      </c>
      <c r="AK201" s="156"/>
      <c r="AL201" s="157">
        <v>1248484.1461457408</v>
      </c>
      <c r="AM201" s="156"/>
      <c r="AN201" s="157">
        <v>-25861.322101631133</v>
      </c>
      <c r="AO201" s="158"/>
      <c r="AP201" s="158">
        <f t="shared" si="25"/>
        <v>7485695.993504053</v>
      </c>
      <c r="AQ201" s="159">
        <f t="shared" si="26"/>
        <v>3583.3872635251569</v>
      </c>
    </row>
    <row r="202" spans="1:43" x14ac:dyDescent="0.25">
      <c r="A202" s="6">
        <v>609</v>
      </c>
      <c r="B202" s="6" t="s">
        <v>188</v>
      </c>
      <c r="C202" s="7">
        <v>83684</v>
      </c>
      <c r="D202" s="7">
        <v>145068963.48873329</v>
      </c>
      <c r="E202" s="48">
        <v>35260646.179747283</v>
      </c>
      <c r="F202" s="188">
        <v>-5790654</v>
      </c>
      <c r="H202" s="34">
        <f t="shared" si="20"/>
        <v>139278309.48873329</v>
      </c>
      <c r="I202" s="82"/>
      <c r="J202" s="56">
        <v>42375656.240783885</v>
      </c>
      <c r="K202" s="82"/>
      <c r="L202" s="56">
        <v>-382308.2304852138</v>
      </c>
      <c r="M202" s="84"/>
      <c r="N202" s="84">
        <f t="shared" si="21"/>
        <v>181271657.49903196</v>
      </c>
      <c r="O202" s="101">
        <f t="shared" si="22"/>
        <v>2166.1447528683138</v>
      </c>
      <c r="P202" s="82"/>
      <c r="R202" s="62">
        <f t="shared" si="18"/>
        <v>13897871.27714166</v>
      </c>
      <c r="S202" s="31">
        <f t="shared" si="23"/>
        <v>8.3034933909644698E-2</v>
      </c>
      <c r="T202" s="56">
        <f t="shared" si="19"/>
        <v>166.07560916234479</v>
      </c>
      <c r="V202" s="45"/>
      <c r="W202" s="46"/>
      <c r="X202" s="47"/>
      <c r="Z202" s="45"/>
      <c r="AA202" s="47"/>
      <c r="AB202" s="46"/>
      <c r="AC202" s="129">
        <v>609</v>
      </c>
      <c r="AD202" s="129" t="s">
        <v>188</v>
      </c>
      <c r="AE202" s="154">
        <v>83934</v>
      </c>
      <c r="AF202" s="154">
        <v>134834150.4224546</v>
      </c>
      <c r="AG202" s="154">
        <v>30826473.303407989</v>
      </c>
      <c r="AH202" s="189">
        <v>-5790654</v>
      </c>
      <c r="AJ202" s="155">
        <f t="shared" si="24"/>
        <v>129043496.4224546</v>
      </c>
      <c r="AK202" s="156"/>
      <c r="AL202" s="157">
        <v>39568076.41357556</v>
      </c>
      <c r="AM202" s="156"/>
      <c r="AN202" s="157">
        <v>-1237786.6141398505</v>
      </c>
      <c r="AO202" s="158"/>
      <c r="AP202" s="158">
        <f t="shared" si="25"/>
        <v>167373786.2218903</v>
      </c>
      <c r="AQ202" s="159">
        <f t="shared" si="26"/>
        <v>1994.1118762586116</v>
      </c>
    </row>
    <row r="203" spans="1:43" x14ac:dyDescent="0.25">
      <c r="A203" s="6">
        <v>611</v>
      </c>
      <c r="B203" s="6" t="s">
        <v>189</v>
      </c>
      <c r="C203" s="7">
        <v>5070</v>
      </c>
      <c r="D203" s="7">
        <v>5120819.7230110206</v>
      </c>
      <c r="E203" s="48">
        <v>754568.39330365928</v>
      </c>
      <c r="F203" s="188">
        <v>-1249686</v>
      </c>
      <c r="H203" s="34">
        <f t="shared" si="20"/>
        <v>3871133.7230110206</v>
      </c>
      <c r="I203" s="82"/>
      <c r="J203" s="56">
        <v>2243124.1930069886</v>
      </c>
      <c r="K203" s="82"/>
      <c r="L203" s="56">
        <v>-23337.780098771287</v>
      </c>
      <c r="M203" s="84"/>
      <c r="N203" s="84">
        <f t="shared" si="21"/>
        <v>6090920.1359192375</v>
      </c>
      <c r="O203" s="101">
        <f t="shared" si="22"/>
        <v>1201.3649183272657</v>
      </c>
      <c r="P203" s="82"/>
      <c r="R203" s="62">
        <f t="shared" si="18"/>
        <v>-132190.59551737644</v>
      </c>
      <c r="S203" s="31">
        <f t="shared" si="23"/>
        <v>-2.1241883878042461E-2</v>
      </c>
      <c r="T203" s="56">
        <f t="shared" si="19"/>
        <v>-26.073095762796143</v>
      </c>
      <c r="V203" s="45"/>
      <c r="W203" s="46"/>
      <c r="X203" s="47"/>
      <c r="Z203" s="45"/>
      <c r="AA203" s="47"/>
      <c r="AB203" s="46"/>
      <c r="AC203" s="129">
        <v>611</v>
      </c>
      <c r="AD203" s="129" t="s">
        <v>189</v>
      </c>
      <c r="AE203" s="154">
        <v>5035</v>
      </c>
      <c r="AF203" s="154">
        <v>5465901.0100686913</v>
      </c>
      <c r="AG203" s="154">
        <v>709404.43955185253</v>
      </c>
      <c r="AH203" s="189">
        <v>-1249686</v>
      </c>
      <c r="AJ203" s="155">
        <f t="shared" si="24"/>
        <v>4216215.0100686913</v>
      </c>
      <c r="AK203" s="156"/>
      <c r="AL203" s="157">
        <v>2082152.8852573577</v>
      </c>
      <c r="AM203" s="156"/>
      <c r="AN203" s="157">
        <v>-75257.163889434945</v>
      </c>
      <c r="AO203" s="158"/>
      <c r="AP203" s="158">
        <f t="shared" si="25"/>
        <v>6223110.7314366139</v>
      </c>
      <c r="AQ203" s="159">
        <f t="shared" si="26"/>
        <v>1235.9703538106482</v>
      </c>
    </row>
    <row r="204" spans="1:43" x14ac:dyDescent="0.25">
      <c r="A204" s="6">
        <v>614</v>
      </c>
      <c r="B204" s="6" t="s">
        <v>190</v>
      </c>
      <c r="C204" s="7">
        <v>3117</v>
      </c>
      <c r="D204" s="7">
        <v>15891868.896188349</v>
      </c>
      <c r="E204" s="48">
        <v>3412148.7529972089</v>
      </c>
      <c r="F204" s="188">
        <v>227942</v>
      </c>
      <c r="H204" s="34">
        <f t="shared" si="20"/>
        <v>16119810.896188349</v>
      </c>
      <c r="I204" s="82"/>
      <c r="J204" s="56">
        <v>2392175.669403878</v>
      </c>
      <c r="K204" s="82"/>
      <c r="L204" s="56">
        <v>-11616.588690744495</v>
      </c>
      <c r="M204" s="84"/>
      <c r="N204" s="84">
        <f t="shared" si="21"/>
        <v>18500369.976901483</v>
      </c>
      <c r="O204" s="101">
        <f t="shared" si="22"/>
        <v>5935.3127933594751</v>
      </c>
      <c r="P204" s="82"/>
      <c r="R204" s="62">
        <f t="shared" si="18"/>
        <v>424050.28988976777</v>
      </c>
      <c r="S204" s="31">
        <f t="shared" si="23"/>
        <v>2.3458884177317268E-2</v>
      </c>
      <c r="T204" s="56">
        <f t="shared" si="19"/>
        <v>136.04436634256265</v>
      </c>
      <c r="V204" s="45"/>
      <c r="W204" s="46"/>
      <c r="X204" s="47"/>
      <c r="Z204" s="45"/>
      <c r="AA204" s="47"/>
      <c r="AB204" s="46"/>
      <c r="AC204" s="129">
        <v>614</v>
      </c>
      <c r="AD204" s="129" t="s">
        <v>190</v>
      </c>
      <c r="AE204" s="154">
        <v>3183</v>
      </c>
      <c r="AF204" s="154">
        <v>15605270.743158817</v>
      </c>
      <c r="AG204" s="154">
        <v>3559863.4631539765</v>
      </c>
      <c r="AH204" s="189">
        <v>227942</v>
      </c>
      <c r="AJ204" s="155">
        <f t="shared" si="24"/>
        <v>15833212.743158817</v>
      </c>
      <c r="AK204" s="156"/>
      <c r="AL204" s="157">
        <v>2280954.5622513769</v>
      </c>
      <c r="AM204" s="156"/>
      <c r="AN204" s="157">
        <v>-37847.618398481682</v>
      </c>
      <c r="AO204" s="158"/>
      <c r="AP204" s="158">
        <f t="shared" si="25"/>
        <v>18076319.687011715</v>
      </c>
      <c r="AQ204" s="159">
        <f t="shared" si="26"/>
        <v>5679.0196943172214</v>
      </c>
    </row>
    <row r="205" spans="1:43" x14ac:dyDescent="0.25">
      <c r="A205" s="6">
        <v>615</v>
      </c>
      <c r="B205" s="6" t="s">
        <v>191</v>
      </c>
      <c r="C205" s="7">
        <v>7779</v>
      </c>
      <c r="D205" s="7">
        <v>35055853.611440182</v>
      </c>
      <c r="E205" s="48">
        <v>8322825.1230283724</v>
      </c>
      <c r="F205" s="188">
        <v>-538335</v>
      </c>
      <c r="H205" s="34">
        <f t="shared" si="20"/>
        <v>34517518.611440182</v>
      </c>
      <c r="I205" s="82"/>
      <c r="J205" s="56">
        <v>4954374.705785471</v>
      </c>
      <c r="K205" s="82"/>
      <c r="L205" s="56">
        <v>-26110.153984782519</v>
      </c>
      <c r="M205" s="84"/>
      <c r="N205" s="84">
        <f t="shared" si="21"/>
        <v>39445783.163240865</v>
      </c>
      <c r="O205" s="101">
        <f t="shared" si="22"/>
        <v>5070.8038518113981</v>
      </c>
      <c r="P205" s="82"/>
      <c r="R205" s="62">
        <f t="shared" si="18"/>
        <v>1106815.24597352</v>
      </c>
      <c r="S205" s="31">
        <f t="shared" si="23"/>
        <v>2.8869197740584603E-2</v>
      </c>
      <c r="T205" s="56">
        <f t="shared" si="19"/>
        <v>142.28245866737626</v>
      </c>
      <c r="V205" s="45"/>
      <c r="W205" s="46"/>
      <c r="X205" s="47"/>
      <c r="Z205" s="45"/>
      <c r="AA205" s="47"/>
      <c r="AB205" s="46"/>
      <c r="AC205" s="129">
        <v>615</v>
      </c>
      <c r="AD205" s="129" t="s">
        <v>191</v>
      </c>
      <c r="AE205" s="154">
        <v>7873</v>
      </c>
      <c r="AF205" s="154">
        <v>34281932.74460756</v>
      </c>
      <c r="AG205" s="154">
        <v>8777120.6599629205</v>
      </c>
      <c r="AH205" s="189">
        <v>-538335</v>
      </c>
      <c r="AJ205" s="155">
        <f t="shared" si="24"/>
        <v>33743597.74460756</v>
      </c>
      <c r="AK205" s="156"/>
      <c r="AL205" s="157">
        <v>4680815.990560133</v>
      </c>
      <c r="AM205" s="156"/>
      <c r="AN205" s="157">
        <v>-85445.817900352718</v>
      </c>
      <c r="AO205" s="158"/>
      <c r="AP205" s="158">
        <f t="shared" si="25"/>
        <v>38338967.917267345</v>
      </c>
      <c r="AQ205" s="159">
        <f t="shared" si="26"/>
        <v>4869.6771138406384</v>
      </c>
    </row>
    <row r="206" spans="1:43" x14ac:dyDescent="0.25">
      <c r="A206" s="6">
        <v>616</v>
      </c>
      <c r="B206" s="6" t="s">
        <v>192</v>
      </c>
      <c r="C206" s="7">
        <v>1833</v>
      </c>
      <c r="D206" s="7">
        <v>3332497.7041913918</v>
      </c>
      <c r="E206" s="48">
        <v>1065073.7690052274</v>
      </c>
      <c r="F206" s="188">
        <v>-498809</v>
      </c>
      <c r="H206" s="34">
        <f t="shared" si="20"/>
        <v>2833688.7041913918</v>
      </c>
      <c r="I206" s="82"/>
      <c r="J206" s="56">
        <v>1173102.80206583</v>
      </c>
      <c r="K206" s="82"/>
      <c r="L206" s="56">
        <v>-8030.3557694626752</v>
      </c>
      <c r="M206" s="84"/>
      <c r="N206" s="84">
        <f t="shared" si="21"/>
        <v>3998761.1504877592</v>
      </c>
      <c r="O206" s="101">
        <f t="shared" si="22"/>
        <v>2181.539089191358</v>
      </c>
      <c r="P206" s="82"/>
      <c r="R206" s="62">
        <f t="shared" ref="R206:R269" si="27">N206-AP206</f>
        <v>109424.5552718523</v>
      </c>
      <c r="S206" s="31">
        <f t="shared" si="23"/>
        <v>2.8134503813953871E-2</v>
      </c>
      <c r="T206" s="56">
        <f t="shared" ref="T206:T269" si="28">R206/C206</f>
        <v>59.696975052838134</v>
      </c>
      <c r="V206" s="45"/>
      <c r="W206" s="46"/>
      <c r="X206" s="47"/>
      <c r="Z206" s="45"/>
      <c r="AA206" s="47"/>
      <c r="AB206" s="46"/>
      <c r="AC206" s="129">
        <v>616</v>
      </c>
      <c r="AD206" s="129" t="s">
        <v>192</v>
      </c>
      <c r="AE206" s="154">
        <v>1860</v>
      </c>
      <c r="AF206" s="154">
        <v>3314224.9078309415</v>
      </c>
      <c r="AG206" s="154">
        <v>1107521.5286296082</v>
      </c>
      <c r="AH206" s="189">
        <v>-498809</v>
      </c>
      <c r="AJ206" s="155">
        <f t="shared" si="24"/>
        <v>2815415.9078309415</v>
      </c>
      <c r="AK206" s="156"/>
      <c r="AL206" s="157">
        <v>1099866.7956779385</v>
      </c>
      <c r="AM206" s="156"/>
      <c r="AN206" s="157">
        <v>-25946.108292973051</v>
      </c>
      <c r="AO206" s="158"/>
      <c r="AP206" s="158">
        <f t="shared" si="25"/>
        <v>3889336.5952159069</v>
      </c>
      <c r="AQ206" s="159">
        <f t="shared" si="26"/>
        <v>2091.0411802236058</v>
      </c>
    </row>
    <row r="207" spans="1:43" x14ac:dyDescent="0.25">
      <c r="A207" s="6">
        <v>619</v>
      </c>
      <c r="B207" s="6" t="s">
        <v>193</v>
      </c>
      <c r="C207" s="7">
        <v>2785</v>
      </c>
      <c r="D207" s="7">
        <v>9747093.1279073413</v>
      </c>
      <c r="E207" s="48">
        <v>2892735.4712551381</v>
      </c>
      <c r="F207" s="188">
        <v>125646</v>
      </c>
      <c r="H207" s="34">
        <f t="shared" ref="H207:H270" si="29">D207+F207</f>
        <v>9872739.1279073413</v>
      </c>
      <c r="I207" s="82"/>
      <c r="J207" s="56">
        <v>2079551.4922628156</v>
      </c>
      <c r="K207" s="82"/>
      <c r="L207" s="56">
        <v>-10415.038248346083</v>
      </c>
      <c r="M207" s="84"/>
      <c r="N207" s="84">
        <f t="shared" ref="N207:N270" si="30">H207+J207+L207</f>
        <v>11941875.581921812</v>
      </c>
      <c r="O207" s="101">
        <f t="shared" ref="O207:O270" si="31">N207/C207</f>
        <v>4287.9266003309922</v>
      </c>
      <c r="P207" s="82"/>
      <c r="R207" s="62">
        <f t="shared" si="27"/>
        <v>870519.34073108993</v>
      </c>
      <c r="S207" s="31">
        <f t="shared" ref="S207:S270" si="32">R207/$AP207</f>
        <v>7.862806703774404E-2</v>
      </c>
      <c r="T207" s="56">
        <f t="shared" si="28"/>
        <v>312.5742695623303</v>
      </c>
      <c r="V207" s="45"/>
      <c r="W207" s="46"/>
      <c r="X207" s="47"/>
      <c r="Z207" s="45"/>
      <c r="AA207" s="47"/>
      <c r="AB207" s="46"/>
      <c r="AC207" s="129">
        <v>619</v>
      </c>
      <c r="AD207" s="129" t="s">
        <v>193</v>
      </c>
      <c r="AE207" s="154">
        <v>2828</v>
      </c>
      <c r="AF207" s="154">
        <v>9011248.9799427539</v>
      </c>
      <c r="AG207" s="154">
        <v>2890498.405069395</v>
      </c>
      <c r="AH207" s="189">
        <v>125646</v>
      </c>
      <c r="AJ207" s="155">
        <f t="shared" ref="AJ207:AJ270" si="33">AF207+AH207</f>
        <v>9136894.9799427539</v>
      </c>
      <c r="AK207" s="156"/>
      <c r="AL207" s="157">
        <v>1968208.5280577363</v>
      </c>
      <c r="AM207" s="156"/>
      <c r="AN207" s="157">
        <v>-33747.266809766697</v>
      </c>
      <c r="AO207" s="158"/>
      <c r="AP207" s="158">
        <f t="shared" ref="AP207:AP270" si="34">AJ207+AL207+AN207</f>
        <v>11071356.241190722</v>
      </c>
      <c r="AQ207" s="159">
        <f t="shared" ref="AQ207:AQ270" si="35">AP207/AE207</f>
        <v>3914.9067330943149</v>
      </c>
    </row>
    <row r="208" spans="1:43" x14ac:dyDescent="0.25">
      <c r="A208" s="6">
        <v>620</v>
      </c>
      <c r="B208" s="6" t="s">
        <v>194</v>
      </c>
      <c r="C208" s="7">
        <v>2491</v>
      </c>
      <c r="D208" s="7">
        <v>13570094.880997617</v>
      </c>
      <c r="E208" s="48">
        <v>2112183.8385671377</v>
      </c>
      <c r="F208" s="188">
        <v>-195190</v>
      </c>
      <c r="H208" s="34">
        <f t="shared" si="29"/>
        <v>13374904.880997617</v>
      </c>
      <c r="I208" s="82"/>
      <c r="J208" s="56">
        <v>1795346.4429004088</v>
      </c>
      <c r="K208" s="82"/>
      <c r="L208" s="56">
        <v>-9368.448725247481</v>
      </c>
      <c r="M208" s="84"/>
      <c r="N208" s="84">
        <f t="shared" si="30"/>
        <v>15160882.875172777</v>
      </c>
      <c r="O208" s="101">
        <f t="shared" si="31"/>
        <v>6086.2636993869037</v>
      </c>
      <c r="P208" s="82"/>
      <c r="R208" s="62">
        <f t="shared" si="27"/>
        <v>639066.810465049</v>
      </c>
      <c r="S208" s="31">
        <f t="shared" si="32"/>
        <v>4.4007361587382228E-2</v>
      </c>
      <c r="T208" s="56">
        <f t="shared" si="28"/>
        <v>256.55030528504574</v>
      </c>
      <c r="V208" s="45"/>
      <c r="W208" s="46"/>
      <c r="X208" s="47"/>
      <c r="Z208" s="45"/>
      <c r="AA208" s="47"/>
      <c r="AB208" s="46"/>
      <c r="AC208" s="129">
        <v>620</v>
      </c>
      <c r="AD208" s="129" t="s">
        <v>194</v>
      </c>
      <c r="AE208" s="154">
        <v>2528</v>
      </c>
      <c r="AF208" s="154">
        <v>13039533.110443052</v>
      </c>
      <c r="AG208" s="154">
        <v>2395816.2292365585</v>
      </c>
      <c r="AH208" s="189">
        <v>-195190</v>
      </c>
      <c r="AJ208" s="155">
        <f t="shared" si="33"/>
        <v>12844343.110443052</v>
      </c>
      <c r="AK208" s="156"/>
      <c r="AL208" s="157">
        <v>1708269.6431418043</v>
      </c>
      <c r="AM208" s="156"/>
      <c r="AN208" s="157">
        <v>-30796.68887712857</v>
      </c>
      <c r="AO208" s="158"/>
      <c r="AP208" s="158">
        <f t="shared" si="34"/>
        <v>14521816.064707728</v>
      </c>
      <c r="AQ208" s="159">
        <f t="shared" si="35"/>
        <v>5744.3892661027403</v>
      </c>
    </row>
    <row r="209" spans="1:43" x14ac:dyDescent="0.25">
      <c r="A209" s="6">
        <v>623</v>
      </c>
      <c r="B209" s="6" t="s">
        <v>195</v>
      </c>
      <c r="C209" s="7">
        <v>2137</v>
      </c>
      <c r="D209" s="7">
        <v>7319990.0773416273</v>
      </c>
      <c r="E209" s="48">
        <v>450251.59312771686</v>
      </c>
      <c r="F209" s="188">
        <v>-458678</v>
      </c>
      <c r="H209" s="34">
        <f t="shared" si="29"/>
        <v>6861312.0773416273</v>
      </c>
      <c r="I209" s="82"/>
      <c r="J209" s="56">
        <v>1515768.7100146431</v>
      </c>
      <c r="K209" s="82"/>
      <c r="L209" s="56">
        <v>-9897.1820295939106</v>
      </c>
      <c r="M209" s="84"/>
      <c r="N209" s="84">
        <f t="shared" si="30"/>
        <v>8367183.6053266767</v>
      </c>
      <c r="O209" s="101">
        <f t="shared" si="31"/>
        <v>3915.387742314776</v>
      </c>
      <c r="P209" s="82"/>
      <c r="R209" s="62">
        <f t="shared" si="27"/>
        <v>-116209.27819996327</v>
      </c>
      <c r="S209" s="31">
        <f t="shared" si="32"/>
        <v>-1.3698443511395384E-2</v>
      </c>
      <c r="T209" s="56">
        <f t="shared" si="28"/>
        <v>-54.379634160020245</v>
      </c>
      <c r="V209" s="45"/>
      <c r="W209" s="46"/>
      <c r="X209" s="47"/>
      <c r="Z209" s="45"/>
      <c r="AA209" s="47"/>
      <c r="AB209" s="46"/>
      <c r="AC209" s="129">
        <v>623</v>
      </c>
      <c r="AD209" s="129" t="s">
        <v>195</v>
      </c>
      <c r="AE209" s="154">
        <v>2151</v>
      </c>
      <c r="AF209" s="154">
        <v>7533538.0036537098</v>
      </c>
      <c r="AG209" s="154">
        <v>891994.56781519542</v>
      </c>
      <c r="AH209" s="189">
        <v>-458678</v>
      </c>
      <c r="AJ209" s="155">
        <f t="shared" si="33"/>
        <v>7074860.0036537098</v>
      </c>
      <c r="AK209" s="156"/>
      <c r="AL209" s="157">
        <v>1441468.5295447481</v>
      </c>
      <c r="AM209" s="156"/>
      <c r="AN209" s="157">
        <v>-32935.6496718169</v>
      </c>
      <c r="AO209" s="158"/>
      <c r="AP209" s="158">
        <f t="shared" si="34"/>
        <v>8483392.88352664</v>
      </c>
      <c r="AQ209" s="159">
        <f t="shared" si="35"/>
        <v>3943.9297459445097</v>
      </c>
    </row>
    <row r="210" spans="1:43" x14ac:dyDescent="0.25">
      <c r="A210" s="6">
        <v>624</v>
      </c>
      <c r="B210" s="6" t="s">
        <v>196</v>
      </c>
      <c r="C210" s="7">
        <v>5125</v>
      </c>
      <c r="D210" s="7">
        <v>8700548.3184211999</v>
      </c>
      <c r="E210" s="48">
        <v>905558.67167610989</v>
      </c>
      <c r="F210" s="188">
        <v>-835501</v>
      </c>
      <c r="H210" s="34">
        <f t="shared" si="29"/>
        <v>7865047.3184211999</v>
      </c>
      <c r="I210" s="82"/>
      <c r="J210" s="56">
        <v>2216633.9984043976</v>
      </c>
      <c r="K210" s="82"/>
      <c r="L210" s="56">
        <v>-25631.25569027142</v>
      </c>
      <c r="M210" s="84"/>
      <c r="N210" s="84">
        <f t="shared" si="30"/>
        <v>10056050.061135327</v>
      </c>
      <c r="O210" s="101">
        <f t="shared" si="31"/>
        <v>1962.15610948982</v>
      </c>
      <c r="P210" s="82"/>
      <c r="R210" s="62">
        <f t="shared" si="27"/>
        <v>176562.24884353578</v>
      </c>
      <c r="S210" s="31">
        <f t="shared" si="32"/>
        <v>1.7871599438977172E-2</v>
      </c>
      <c r="T210" s="56">
        <f t="shared" si="28"/>
        <v>34.45117050605576</v>
      </c>
      <c r="V210" s="45"/>
      <c r="W210" s="46"/>
      <c r="X210" s="47"/>
      <c r="Z210" s="45"/>
      <c r="AA210" s="47"/>
      <c r="AB210" s="46"/>
      <c r="AC210" s="129">
        <v>624</v>
      </c>
      <c r="AD210" s="129" t="s">
        <v>196</v>
      </c>
      <c r="AE210" s="154">
        <v>5140</v>
      </c>
      <c r="AF210" s="154">
        <v>8742319.9608638175</v>
      </c>
      <c r="AG210" s="154">
        <v>955424.1310212441</v>
      </c>
      <c r="AH210" s="189">
        <v>-835501</v>
      </c>
      <c r="AJ210" s="155">
        <f t="shared" si="33"/>
        <v>7906818.9608638175</v>
      </c>
      <c r="AK210" s="156"/>
      <c r="AL210" s="157">
        <v>2055657.4182407283</v>
      </c>
      <c r="AM210" s="156"/>
      <c r="AN210" s="157">
        <v>-82988.566812754405</v>
      </c>
      <c r="AO210" s="158"/>
      <c r="AP210" s="158">
        <f t="shared" si="34"/>
        <v>9879487.8122917917</v>
      </c>
      <c r="AQ210" s="159">
        <f t="shared" si="35"/>
        <v>1922.0793409128</v>
      </c>
    </row>
    <row r="211" spans="1:43" x14ac:dyDescent="0.25">
      <c r="A211" s="6">
        <v>625</v>
      </c>
      <c r="B211" s="6" t="s">
        <v>197</v>
      </c>
      <c r="C211" s="7">
        <v>3051</v>
      </c>
      <c r="D211" s="7">
        <v>9354686.5720633455</v>
      </c>
      <c r="E211" s="48">
        <v>1943544.1685644155</v>
      </c>
      <c r="F211" s="188">
        <v>513264</v>
      </c>
      <c r="H211" s="34">
        <f t="shared" si="29"/>
        <v>9867950.5720633455</v>
      </c>
      <c r="I211" s="82"/>
      <c r="J211" s="56">
        <v>1703369.9046269271</v>
      </c>
      <c r="K211" s="82"/>
      <c r="L211" s="56">
        <v>-13392.987474844271</v>
      </c>
      <c r="M211" s="84"/>
      <c r="N211" s="84">
        <f t="shared" si="30"/>
        <v>11557927.489215428</v>
      </c>
      <c r="O211" s="101">
        <f t="shared" si="31"/>
        <v>3788.2423760129232</v>
      </c>
      <c r="P211" s="82"/>
      <c r="R211" s="62">
        <f t="shared" si="27"/>
        <v>538062.75411477312</v>
      </c>
      <c r="S211" s="31">
        <f t="shared" si="32"/>
        <v>4.882662056648724E-2</v>
      </c>
      <c r="T211" s="56">
        <f t="shared" si="28"/>
        <v>176.35619603892926</v>
      </c>
      <c r="V211" s="45"/>
      <c r="W211" s="46"/>
      <c r="X211" s="47"/>
      <c r="Z211" s="45"/>
      <c r="AA211" s="47"/>
      <c r="AB211" s="46"/>
      <c r="AC211" s="129">
        <v>625</v>
      </c>
      <c r="AD211" s="129" t="s">
        <v>197</v>
      </c>
      <c r="AE211" s="154">
        <v>3077</v>
      </c>
      <c r="AF211" s="154">
        <v>8941514.1749787945</v>
      </c>
      <c r="AG211" s="154">
        <v>2202991.591311927</v>
      </c>
      <c r="AH211" s="189">
        <v>513264</v>
      </c>
      <c r="AJ211" s="155">
        <f t="shared" si="33"/>
        <v>9454778.1749787945</v>
      </c>
      <c r="AK211" s="156"/>
      <c r="AL211" s="157">
        <v>1608683.789222687</v>
      </c>
      <c r="AM211" s="156"/>
      <c r="AN211" s="157">
        <v>-43597.229100826211</v>
      </c>
      <c r="AO211" s="158"/>
      <c r="AP211" s="158">
        <f t="shared" si="34"/>
        <v>11019864.735100655</v>
      </c>
      <c r="AQ211" s="159">
        <f t="shared" si="35"/>
        <v>3581.3665047450941</v>
      </c>
    </row>
    <row r="212" spans="1:43" x14ac:dyDescent="0.25">
      <c r="A212" s="6">
        <v>626</v>
      </c>
      <c r="B212" s="6" t="s">
        <v>198</v>
      </c>
      <c r="C212" s="7">
        <v>5033</v>
      </c>
      <c r="D212" s="7">
        <v>17527946.702632003</v>
      </c>
      <c r="E212" s="48">
        <v>889064.06423790345</v>
      </c>
      <c r="F212" s="188">
        <v>-329573</v>
      </c>
      <c r="H212" s="34">
        <f t="shared" si="29"/>
        <v>17198373.702632003</v>
      </c>
      <c r="I212" s="82"/>
      <c r="J212" s="56">
        <v>3067289.3903103075</v>
      </c>
      <c r="K212" s="82"/>
      <c r="L212" s="56">
        <v>-22489.951537447778</v>
      </c>
      <c r="M212" s="84"/>
      <c r="N212" s="84">
        <f t="shared" si="30"/>
        <v>20243173.14140486</v>
      </c>
      <c r="O212" s="101">
        <f t="shared" si="31"/>
        <v>4022.0888419242719</v>
      </c>
      <c r="P212" s="82"/>
      <c r="R212" s="62">
        <f t="shared" si="27"/>
        <v>749152.96268795431</v>
      </c>
      <c r="S212" s="31">
        <f t="shared" si="32"/>
        <v>3.8429885463331016E-2</v>
      </c>
      <c r="T212" s="56">
        <f t="shared" si="28"/>
        <v>148.84819445419319</v>
      </c>
      <c r="V212" s="45"/>
      <c r="W212" s="46"/>
      <c r="X212" s="47"/>
      <c r="Z212" s="45"/>
      <c r="AA212" s="47"/>
      <c r="AB212" s="46"/>
      <c r="AC212" s="129">
        <v>626</v>
      </c>
      <c r="AD212" s="129" t="s">
        <v>198</v>
      </c>
      <c r="AE212" s="154">
        <v>5131</v>
      </c>
      <c r="AF212" s="154">
        <v>16991840.345615599</v>
      </c>
      <c r="AG212" s="154">
        <v>1841127.0244988173</v>
      </c>
      <c r="AH212" s="189">
        <v>-329573</v>
      </c>
      <c r="AJ212" s="155">
        <f t="shared" si="33"/>
        <v>16662267.345615599</v>
      </c>
      <c r="AK212" s="156"/>
      <c r="AL212" s="157">
        <v>2906206.4596125991</v>
      </c>
      <c r="AM212" s="156"/>
      <c r="AN212" s="157">
        <v>-74453.626511294235</v>
      </c>
      <c r="AO212" s="158"/>
      <c r="AP212" s="158">
        <f t="shared" si="34"/>
        <v>19494020.178716905</v>
      </c>
      <c r="AQ212" s="159">
        <f t="shared" si="35"/>
        <v>3799.2633363314958</v>
      </c>
    </row>
    <row r="213" spans="1:43" x14ac:dyDescent="0.25">
      <c r="A213" s="6">
        <v>630</v>
      </c>
      <c r="B213" s="6" t="s">
        <v>199</v>
      </c>
      <c r="C213" s="7">
        <v>1593</v>
      </c>
      <c r="D213" s="7">
        <v>5951333.1379553797</v>
      </c>
      <c r="E213" s="48">
        <v>1386873.2083281809</v>
      </c>
      <c r="F213" s="188">
        <v>-189796</v>
      </c>
      <c r="H213" s="34">
        <f t="shared" si="29"/>
        <v>5761537.1379553797</v>
      </c>
      <c r="I213" s="82"/>
      <c r="J213" s="56">
        <v>916867.22002598457</v>
      </c>
      <c r="K213" s="82"/>
      <c r="L213" s="56">
        <v>-5416.6454345699058</v>
      </c>
      <c r="M213" s="84"/>
      <c r="N213" s="84">
        <f t="shared" si="30"/>
        <v>6672987.7125467947</v>
      </c>
      <c r="O213" s="101">
        <f t="shared" si="31"/>
        <v>4188.9439501235374</v>
      </c>
      <c r="P213" s="82"/>
      <c r="R213" s="62">
        <f t="shared" si="27"/>
        <v>339003.76502781082</v>
      </c>
      <c r="S213" s="31">
        <f t="shared" si="32"/>
        <v>5.3521412090189825E-2</v>
      </c>
      <c r="T213" s="56">
        <f t="shared" si="28"/>
        <v>212.80838984796662</v>
      </c>
      <c r="V213" s="45"/>
      <c r="W213" s="46"/>
      <c r="X213" s="47"/>
      <c r="Z213" s="45"/>
      <c r="AA213" s="47"/>
      <c r="AB213" s="46"/>
      <c r="AC213" s="129">
        <v>630</v>
      </c>
      <c r="AD213" s="129" t="s">
        <v>199</v>
      </c>
      <c r="AE213" s="154">
        <v>1578</v>
      </c>
      <c r="AF213" s="154">
        <v>5679316.552676145</v>
      </c>
      <c r="AG213" s="154">
        <v>1348261.9288152368</v>
      </c>
      <c r="AH213" s="189">
        <v>-189796</v>
      </c>
      <c r="AJ213" s="155">
        <f t="shared" si="33"/>
        <v>5489520.552676145</v>
      </c>
      <c r="AK213" s="156"/>
      <c r="AL213" s="157">
        <v>862207.66881388496</v>
      </c>
      <c r="AM213" s="156"/>
      <c r="AN213" s="157">
        <v>-17744.273971046707</v>
      </c>
      <c r="AO213" s="158"/>
      <c r="AP213" s="158">
        <f t="shared" si="34"/>
        <v>6333983.9475189839</v>
      </c>
      <c r="AQ213" s="159">
        <f t="shared" si="35"/>
        <v>4013.9315256774294</v>
      </c>
    </row>
    <row r="214" spans="1:43" x14ac:dyDescent="0.25">
      <c r="A214" s="6">
        <v>631</v>
      </c>
      <c r="B214" s="6" t="s">
        <v>200</v>
      </c>
      <c r="C214" s="7">
        <v>1994</v>
      </c>
      <c r="D214" s="7">
        <v>3579575.0983414152</v>
      </c>
      <c r="E214" s="48">
        <v>809590.21882197901</v>
      </c>
      <c r="F214" s="188">
        <v>-510692</v>
      </c>
      <c r="H214" s="34">
        <f t="shared" si="29"/>
        <v>3068883.0983414152</v>
      </c>
      <c r="I214" s="82"/>
      <c r="J214" s="56">
        <v>1065409.9298389193</v>
      </c>
      <c r="K214" s="82"/>
      <c r="L214" s="56">
        <v>-9695.3105355498719</v>
      </c>
      <c r="M214" s="84"/>
      <c r="N214" s="84">
        <f t="shared" si="30"/>
        <v>4124597.7176447851</v>
      </c>
      <c r="O214" s="101">
        <f t="shared" si="31"/>
        <v>2068.504371938207</v>
      </c>
      <c r="P214" s="82"/>
      <c r="R214" s="62">
        <f t="shared" si="27"/>
        <v>473320.58220252767</v>
      </c>
      <c r="S214" s="31">
        <f t="shared" si="32"/>
        <v>0.12963151375393947</v>
      </c>
      <c r="T214" s="56">
        <f t="shared" si="28"/>
        <v>237.37240832624258</v>
      </c>
      <c r="V214" s="45"/>
      <c r="W214" s="46"/>
      <c r="X214" s="47"/>
      <c r="Z214" s="45"/>
      <c r="AA214" s="47"/>
      <c r="AB214" s="46"/>
      <c r="AC214" s="129">
        <v>631</v>
      </c>
      <c r="AD214" s="129" t="s">
        <v>200</v>
      </c>
      <c r="AE214" s="154">
        <v>2004</v>
      </c>
      <c r="AF214" s="154">
        <v>3200703.5076614348</v>
      </c>
      <c r="AG214" s="154">
        <v>669674.27011445328</v>
      </c>
      <c r="AH214" s="189">
        <v>-510692</v>
      </c>
      <c r="AJ214" s="155">
        <f t="shared" si="33"/>
        <v>2690011.5076614348</v>
      </c>
      <c r="AK214" s="156"/>
      <c r="AL214" s="157">
        <v>992657.89434064471</v>
      </c>
      <c r="AM214" s="156"/>
      <c r="AN214" s="157">
        <v>-31392.266559821932</v>
      </c>
      <c r="AO214" s="158"/>
      <c r="AP214" s="158">
        <f t="shared" si="34"/>
        <v>3651277.1354422574</v>
      </c>
      <c r="AQ214" s="159">
        <f t="shared" si="35"/>
        <v>1821.9945785640007</v>
      </c>
    </row>
    <row r="215" spans="1:43" x14ac:dyDescent="0.25">
      <c r="A215" s="6">
        <v>635</v>
      </c>
      <c r="B215" s="6" t="s">
        <v>201</v>
      </c>
      <c r="C215" s="7">
        <v>6415</v>
      </c>
      <c r="D215" s="7">
        <v>15172631.4465832</v>
      </c>
      <c r="E215" s="48">
        <v>4302889.0138787674</v>
      </c>
      <c r="F215" s="188">
        <v>-907509</v>
      </c>
      <c r="H215" s="34">
        <f t="shared" si="29"/>
        <v>14265122.4465832</v>
      </c>
      <c r="I215" s="82"/>
      <c r="J215" s="56">
        <v>3886840.0907788165</v>
      </c>
      <c r="K215" s="82"/>
      <c r="L215" s="56">
        <v>-27593.529697317845</v>
      </c>
      <c r="M215" s="84"/>
      <c r="N215" s="84">
        <f t="shared" si="30"/>
        <v>18124369.007664699</v>
      </c>
      <c r="O215" s="101">
        <f t="shared" si="31"/>
        <v>2825.3108351776614</v>
      </c>
      <c r="P215" s="82"/>
      <c r="R215" s="62">
        <f t="shared" si="27"/>
        <v>673543.78133285418</v>
      </c>
      <c r="S215" s="31">
        <f t="shared" si="32"/>
        <v>3.8596672225937635E-2</v>
      </c>
      <c r="T215" s="56">
        <f t="shared" si="28"/>
        <v>104.99513348914329</v>
      </c>
      <c r="V215" s="45"/>
      <c r="W215" s="46"/>
      <c r="X215" s="47"/>
      <c r="Z215" s="45"/>
      <c r="AA215" s="47"/>
      <c r="AB215" s="46"/>
      <c r="AC215" s="129">
        <v>635</v>
      </c>
      <c r="AD215" s="129" t="s">
        <v>201</v>
      </c>
      <c r="AE215" s="154">
        <v>6435</v>
      </c>
      <c r="AF215" s="154">
        <v>14801194.765664313</v>
      </c>
      <c r="AG215" s="154">
        <v>4431454.0535201924</v>
      </c>
      <c r="AH215" s="189">
        <v>-907509</v>
      </c>
      <c r="AJ215" s="155">
        <f t="shared" si="33"/>
        <v>13893685.765664313</v>
      </c>
      <c r="AK215" s="156"/>
      <c r="AL215" s="157">
        <v>3646659.2863755152</v>
      </c>
      <c r="AM215" s="156"/>
      <c r="AN215" s="157">
        <v>-89519.825707981421</v>
      </c>
      <c r="AO215" s="158"/>
      <c r="AP215" s="158">
        <f t="shared" si="34"/>
        <v>17450825.226331845</v>
      </c>
      <c r="AQ215" s="159">
        <f t="shared" si="35"/>
        <v>2711.8609520329205</v>
      </c>
    </row>
    <row r="216" spans="1:43" x14ac:dyDescent="0.25">
      <c r="A216" s="6">
        <v>636</v>
      </c>
      <c r="B216" s="6" t="s">
        <v>202</v>
      </c>
      <c r="C216" s="7">
        <v>8229</v>
      </c>
      <c r="D216" s="7">
        <v>18405060.504804708</v>
      </c>
      <c r="E216" s="48">
        <v>5561050.7526264563</v>
      </c>
      <c r="F216" s="188">
        <v>-835525</v>
      </c>
      <c r="H216" s="34">
        <f t="shared" si="29"/>
        <v>17569535.504804708</v>
      </c>
      <c r="I216" s="82"/>
      <c r="J216" s="56">
        <v>4990315.5783220986</v>
      </c>
      <c r="K216" s="82"/>
      <c r="L216" s="56">
        <v>-32847.901483568923</v>
      </c>
      <c r="M216" s="84"/>
      <c r="N216" s="84">
        <f t="shared" si="30"/>
        <v>22527003.181643236</v>
      </c>
      <c r="O216" s="101">
        <f t="shared" si="31"/>
        <v>2737.514057800855</v>
      </c>
      <c r="P216" s="82"/>
      <c r="R216" s="62">
        <f t="shared" si="27"/>
        <v>2997.3034334369004</v>
      </c>
      <c r="S216" s="31">
        <f t="shared" si="32"/>
        <v>1.3307150822299132E-4</v>
      </c>
      <c r="T216" s="56">
        <f t="shared" si="28"/>
        <v>0.36423665493217894</v>
      </c>
      <c r="V216" s="45"/>
      <c r="W216" s="46"/>
      <c r="X216" s="47"/>
      <c r="Z216" s="45"/>
      <c r="AA216" s="47"/>
      <c r="AB216" s="46"/>
      <c r="AC216" s="129">
        <v>636</v>
      </c>
      <c r="AD216" s="129" t="s">
        <v>202</v>
      </c>
      <c r="AE216" s="154">
        <v>8276</v>
      </c>
      <c r="AF216" s="154">
        <v>18801695.704166956</v>
      </c>
      <c r="AG216" s="154">
        <v>6343331.1708236625</v>
      </c>
      <c r="AH216" s="189">
        <v>-835525</v>
      </c>
      <c r="AJ216" s="155">
        <f t="shared" si="33"/>
        <v>17966170.704166956</v>
      </c>
      <c r="AK216" s="156"/>
      <c r="AL216" s="157">
        <v>4664751.4445020761</v>
      </c>
      <c r="AM216" s="156"/>
      <c r="AN216" s="157">
        <v>-106916.27045923512</v>
      </c>
      <c r="AO216" s="158"/>
      <c r="AP216" s="158">
        <f t="shared" si="34"/>
        <v>22524005.8782098</v>
      </c>
      <c r="AQ216" s="159">
        <f t="shared" si="35"/>
        <v>2721.6053501945144</v>
      </c>
    </row>
    <row r="217" spans="1:43" x14ac:dyDescent="0.25">
      <c r="A217" s="6">
        <v>638</v>
      </c>
      <c r="B217" s="6" t="s">
        <v>203</v>
      </c>
      <c r="C217" s="7">
        <v>50619</v>
      </c>
      <c r="D217" s="7">
        <v>44536834.426031612</v>
      </c>
      <c r="E217" s="48">
        <v>-16423559.668486916</v>
      </c>
      <c r="F217" s="188">
        <v>-3449443</v>
      </c>
      <c r="H217" s="34">
        <f t="shared" si="29"/>
        <v>41087391.426031612</v>
      </c>
      <c r="I217" s="82"/>
      <c r="J217" s="56">
        <v>21955809.108608302</v>
      </c>
      <c r="K217" s="82"/>
      <c r="L217" s="56">
        <v>-282402.1770665677</v>
      </c>
      <c r="M217" s="84"/>
      <c r="N217" s="84">
        <f t="shared" si="30"/>
        <v>62760798.357573345</v>
      </c>
      <c r="O217" s="101">
        <f t="shared" si="31"/>
        <v>1239.8664208612051</v>
      </c>
      <c r="P217" s="82"/>
      <c r="R217" s="62">
        <f t="shared" si="27"/>
        <v>2453902.198945038</v>
      </c>
      <c r="S217" s="31">
        <f t="shared" si="32"/>
        <v>4.0690241999694593E-2</v>
      </c>
      <c r="T217" s="56">
        <f t="shared" si="28"/>
        <v>48.477887728817997</v>
      </c>
      <c r="V217" s="45"/>
      <c r="W217" s="46"/>
      <c r="X217" s="47"/>
      <c r="Z217" s="45"/>
      <c r="AA217" s="47"/>
      <c r="AB217" s="46"/>
      <c r="AC217" s="129">
        <v>638</v>
      </c>
      <c r="AD217" s="129" t="s">
        <v>203</v>
      </c>
      <c r="AE217" s="154">
        <v>50380</v>
      </c>
      <c r="AF217" s="154">
        <v>44268999.883102201</v>
      </c>
      <c r="AG217" s="154">
        <v>-13555419.513018526</v>
      </c>
      <c r="AH217" s="189">
        <v>-3449443</v>
      </c>
      <c r="AJ217" s="155">
        <f t="shared" si="33"/>
        <v>40819556.883102201</v>
      </c>
      <c r="AK217" s="156"/>
      <c r="AL217" s="157">
        <v>20413107.034130894</v>
      </c>
      <c r="AM217" s="156"/>
      <c r="AN217" s="157">
        <v>-925767.75860478869</v>
      </c>
      <c r="AO217" s="158"/>
      <c r="AP217" s="158">
        <f t="shared" si="34"/>
        <v>60306896.158628307</v>
      </c>
      <c r="AQ217" s="159">
        <f t="shared" si="35"/>
        <v>1197.0404160108835</v>
      </c>
    </row>
    <row r="218" spans="1:43" x14ac:dyDescent="0.25">
      <c r="A218" s="6">
        <v>678</v>
      </c>
      <c r="B218" s="6" t="s">
        <v>204</v>
      </c>
      <c r="C218" s="7">
        <v>24353</v>
      </c>
      <c r="D218" s="7">
        <v>59241579.084631197</v>
      </c>
      <c r="E218" s="48">
        <v>9343114.2959621456</v>
      </c>
      <c r="F218" s="188">
        <v>-1296441</v>
      </c>
      <c r="H218" s="34">
        <f t="shared" si="29"/>
        <v>57945138.084631197</v>
      </c>
      <c r="I218" s="82"/>
      <c r="J218" s="56">
        <v>10933262.768715287</v>
      </c>
      <c r="K218" s="82"/>
      <c r="L218" s="56">
        <v>-113481.1909568729</v>
      </c>
      <c r="M218" s="84"/>
      <c r="N218" s="84">
        <f t="shared" si="30"/>
        <v>68764919.662389606</v>
      </c>
      <c r="O218" s="101">
        <f t="shared" si="31"/>
        <v>2823.6734555245598</v>
      </c>
      <c r="P218" s="82"/>
      <c r="R218" s="62">
        <f t="shared" si="27"/>
        <v>3543331.4731786847</v>
      </c>
      <c r="S218" s="31">
        <f t="shared" si="32"/>
        <v>5.4327586487150727E-2</v>
      </c>
      <c r="T218" s="56">
        <f t="shared" si="28"/>
        <v>145.4987670175619</v>
      </c>
      <c r="V218" s="45"/>
      <c r="W218" s="46"/>
      <c r="X218" s="47"/>
      <c r="Z218" s="45"/>
      <c r="AA218" s="47"/>
      <c r="AB218" s="46"/>
      <c r="AC218" s="129">
        <v>678</v>
      </c>
      <c r="AD218" s="129" t="s">
        <v>204</v>
      </c>
      <c r="AE218" s="154">
        <v>24679</v>
      </c>
      <c r="AF218" s="154">
        <v>56612604.434203587</v>
      </c>
      <c r="AG218" s="154">
        <v>10241028.096336013</v>
      </c>
      <c r="AH218" s="189">
        <v>-1296441</v>
      </c>
      <c r="AJ218" s="155">
        <f t="shared" si="33"/>
        <v>55316163.434203587</v>
      </c>
      <c r="AK218" s="156"/>
      <c r="AL218" s="157">
        <v>10273237.631612159</v>
      </c>
      <c r="AM218" s="156"/>
      <c r="AN218" s="157">
        <v>-367812.87660482409</v>
      </c>
      <c r="AO218" s="158"/>
      <c r="AP218" s="158">
        <f t="shared" si="34"/>
        <v>65221588.189210922</v>
      </c>
      <c r="AQ218" s="159">
        <f t="shared" si="35"/>
        <v>2642.7970415823543</v>
      </c>
    </row>
    <row r="219" spans="1:43" x14ac:dyDescent="0.25">
      <c r="A219" s="6">
        <v>680</v>
      </c>
      <c r="B219" s="6" t="s">
        <v>205</v>
      </c>
      <c r="C219" s="7">
        <v>24407</v>
      </c>
      <c r="D219" s="7">
        <v>28857456.190596182</v>
      </c>
      <c r="E219" s="48">
        <v>134965.59527164334</v>
      </c>
      <c r="F219" s="188">
        <v>-1450945</v>
      </c>
      <c r="H219" s="34">
        <f t="shared" si="29"/>
        <v>27406511.190596182</v>
      </c>
      <c r="I219" s="82"/>
      <c r="J219" s="56">
        <v>10666615.644471826</v>
      </c>
      <c r="K219" s="82"/>
      <c r="L219" s="56">
        <v>-118833.4592398731</v>
      </c>
      <c r="M219" s="84"/>
      <c r="N219" s="84">
        <f t="shared" si="30"/>
        <v>37954293.375828139</v>
      </c>
      <c r="O219" s="101">
        <f t="shared" si="31"/>
        <v>1555.0577037664661</v>
      </c>
      <c r="P219" s="82"/>
      <c r="R219" s="62">
        <f t="shared" si="27"/>
        <v>2818781.1137670651</v>
      </c>
      <c r="S219" s="31">
        <f t="shared" si="32"/>
        <v>8.022598596949311E-2</v>
      </c>
      <c r="T219" s="56">
        <f t="shared" si="28"/>
        <v>115.49068356484062</v>
      </c>
      <c r="V219" s="45"/>
      <c r="W219" s="46"/>
      <c r="X219" s="47"/>
      <c r="Z219" s="45"/>
      <c r="AA219" s="47"/>
      <c r="AB219" s="46"/>
      <c r="AC219" s="129">
        <v>680</v>
      </c>
      <c r="AD219" s="129" t="s">
        <v>205</v>
      </c>
      <c r="AE219" s="154">
        <v>24056</v>
      </c>
      <c r="AF219" s="154">
        <v>27044076.88140728</v>
      </c>
      <c r="AG219" s="154">
        <v>-291.4531481588096</v>
      </c>
      <c r="AH219" s="189">
        <v>-1450945</v>
      </c>
      <c r="AJ219" s="155">
        <f t="shared" si="33"/>
        <v>25593131.88140728</v>
      </c>
      <c r="AK219" s="156"/>
      <c r="AL219" s="157">
        <v>9927288.9373216107</v>
      </c>
      <c r="AM219" s="156"/>
      <c r="AN219" s="157">
        <v>-384908.55666781857</v>
      </c>
      <c r="AO219" s="158"/>
      <c r="AP219" s="158">
        <f t="shared" si="34"/>
        <v>35135512.262061074</v>
      </c>
      <c r="AQ219" s="159">
        <f t="shared" si="35"/>
        <v>1460.571677006197</v>
      </c>
    </row>
    <row r="220" spans="1:43" x14ac:dyDescent="0.25">
      <c r="A220" s="6">
        <v>681</v>
      </c>
      <c r="B220" s="6" t="s">
        <v>206</v>
      </c>
      <c r="C220" s="7">
        <v>3364</v>
      </c>
      <c r="D220" s="7">
        <v>9927621.7257401999</v>
      </c>
      <c r="E220" s="48">
        <v>2897784.3721676837</v>
      </c>
      <c r="F220" s="188">
        <v>-173436</v>
      </c>
      <c r="H220" s="34">
        <f t="shared" si="29"/>
        <v>9754185.7257401999</v>
      </c>
      <c r="I220" s="82"/>
      <c r="J220" s="56">
        <v>2463590.4544316842</v>
      </c>
      <c r="K220" s="82"/>
      <c r="L220" s="56">
        <v>-13433.01873440732</v>
      </c>
      <c r="M220" s="84"/>
      <c r="N220" s="84">
        <f t="shared" si="30"/>
        <v>12204343.161437478</v>
      </c>
      <c r="O220" s="101">
        <f t="shared" si="31"/>
        <v>3627.9260289647677</v>
      </c>
      <c r="P220" s="82"/>
      <c r="R220" s="62">
        <f t="shared" si="27"/>
        <v>218659.36351178214</v>
      </c>
      <c r="S220" s="31">
        <f t="shared" si="32"/>
        <v>1.8243378283483873E-2</v>
      </c>
      <c r="T220" s="56">
        <f t="shared" si="28"/>
        <v>64.999810794227741</v>
      </c>
      <c r="V220" s="45"/>
      <c r="W220" s="46"/>
      <c r="X220" s="47"/>
      <c r="Z220" s="45"/>
      <c r="AA220" s="47"/>
      <c r="AB220" s="46"/>
      <c r="AC220" s="129">
        <v>681</v>
      </c>
      <c r="AD220" s="129" t="s">
        <v>206</v>
      </c>
      <c r="AE220" s="154">
        <v>3431</v>
      </c>
      <c r="AF220" s="154">
        <v>9873509.4091192633</v>
      </c>
      <c r="AG220" s="154">
        <v>3158021.1449003359</v>
      </c>
      <c r="AH220" s="189">
        <v>-173436</v>
      </c>
      <c r="AJ220" s="155">
        <f t="shared" si="33"/>
        <v>9700073.4091192633</v>
      </c>
      <c r="AK220" s="156"/>
      <c r="AL220" s="157">
        <v>2329508.6902049049</v>
      </c>
      <c r="AM220" s="156"/>
      <c r="AN220" s="157">
        <v>-43898.301398472249</v>
      </c>
      <c r="AO220" s="158"/>
      <c r="AP220" s="158">
        <f t="shared" si="34"/>
        <v>11985683.797925696</v>
      </c>
      <c r="AQ220" s="159">
        <f t="shared" si="35"/>
        <v>3493.3499848224119</v>
      </c>
    </row>
    <row r="221" spans="1:43" x14ac:dyDescent="0.25">
      <c r="A221" s="6">
        <v>683</v>
      </c>
      <c r="B221" s="6" t="s">
        <v>207</v>
      </c>
      <c r="C221" s="7">
        <v>3712</v>
      </c>
      <c r="D221" s="7">
        <v>18848775.351179168</v>
      </c>
      <c r="E221" s="48">
        <v>4654313.6274549086</v>
      </c>
      <c r="F221" s="188">
        <v>92712</v>
      </c>
      <c r="H221" s="34">
        <f t="shared" si="29"/>
        <v>18941487.351179168</v>
      </c>
      <c r="I221" s="82"/>
      <c r="J221" s="56">
        <v>2413539.6868990217</v>
      </c>
      <c r="K221" s="82"/>
      <c r="L221" s="56">
        <v>-11644.151286300286</v>
      </c>
      <c r="M221" s="84"/>
      <c r="N221" s="84">
        <f t="shared" si="30"/>
        <v>21343382.886791889</v>
      </c>
      <c r="O221" s="101">
        <f t="shared" si="31"/>
        <v>5749.8337518297112</v>
      </c>
      <c r="P221" s="82"/>
      <c r="R221" s="62">
        <f t="shared" si="27"/>
        <v>65691.524489305913</v>
      </c>
      <c r="S221" s="31">
        <f t="shared" si="32"/>
        <v>3.0873426712867335E-3</v>
      </c>
      <c r="T221" s="56">
        <f t="shared" si="28"/>
        <v>17.697070174920775</v>
      </c>
      <c r="V221" s="45"/>
      <c r="W221" s="46"/>
      <c r="X221" s="47"/>
      <c r="Z221" s="45"/>
      <c r="AA221" s="47"/>
      <c r="AB221" s="46"/>
      <c r="AC221" s="129">
        <v>683</v>
      </c>
      <c r="AD221" s="129" t="s">
        <v>207</v>
      </c>
      <c r="AE221" s="154">
        <v>3783</v>
      </c>
      <c r="AF221" s="154">
        <v>18939316.720835853</v>
      </c>
      <c r="AG221" s="154">
        <v>4828822.1125172591</v>
      </c>
      <c r="AH221" s="189">
        <v>92712</v>
      </c>
      <c r="AJ221" s="155">
        <f t="shared" si="33"/>
        <v>19032028.720835853</v>
      </c>
      <c r="AK221" s="156"/>
      <c r="AL221" s="157">
        <v>2283528.3712709723</v>
      </c>
      <c r="AM221" s="156"/>
      <c r="AN221" s="157">
        <v>-37865.729804245137</v>
      </c>
      <c r="AO221" s="158"/>
      <c r="AP221" s="158">
        <f t="shared" si="34"/>
        <v>21277691.362302583</v>
      </c>
      <c r="AQ221" s="159">
        <f t="shared" si="35"/>
        <v>5624.5549464188689</v>
      </c>
    </row>
    <row r="222" spans="1:43" x14ac:dyDescent="0.25">
      <c r="A222" s="6">
        <v>684</v>
      </c>
      <c r="B222" s="6" t="s">
        <v>208</v>
      </c>
      <c r="C222" s="7">
        <v>39040</v>
      </c>
      <c r="D222" s="7">
        <v>44816785.338346086</v>
      </c>
      <c r="E222" s="48">
        <v>-4414961.8620359199</v>
      </c>
      <c r="F222" s="188">
        <v>-1653691</v>
      </c>
      <c r="H222" s="34">
        <f t="shared" si="29"/>
        <v>43163094.338346086</v>
      </c>
      <c r="I222" s="82"/>
      <c r="J222" s="56">
        <v>22236710.582259309</v>
      </c>
      <c r="K222" s="82"/>
      <c r="L222" s="56">
        <v>-212630.92883446848</v>
      </c>
      <c r="M222" s="84"/>
      <c r="N222" s="84">
        <f t="shared" si="30"/>
        <v>65187173.991770923</v>
      </c>
      <c r="O222" s="101">
        <f t="shared" si="31"/>
        <v>1669.7534321662633</v>
      </c>
      <c r="P222" s="82"/>
      <c r="R222" s="62">
        <f t="shared" si="27"/>
        <v>4150663.8581446037</v>
      </c>
      <c r="S222" s="31">
        <f t="shared" si="32"/>
        <v>6.8002968208005624E-2</v>
      </c>
      <c r="T222" s="56">
        <f t="shared" si="28"/>
        <v>106.31823407132694</v>
      </c>
      <c r="V222" s="45"/>
      <c r="W222" s="46"/>
      <c r="X222" s="47"/>
      <c r="Z222" s="45"/>
      <c r="AA222" s="47"/>
      <c r="AB222" s="46"/>
      <c r="AC222" s="129">
        <v>684</v>
      </c>
      <c r="AD222" s="129" t="s">
        <v>208</v>
      </c>
      <c r="AE222" s="154">
        <v>39205</v>
      </c>
      <c r="AF222" s="154">
        <v>42610568.094099134</v>
      </c>
      <c r="AG222" s="154">
        <v>-2984970.9082678594</v>
      </c>
      <c r="AH222" s="189">
        <v>-1653691</v>
      </c>
      <c r="AJ222" s="155">
        <f t="shared" si="33"/>
        <v>40956877.094099134</v>
      </c>
      <c r="AK222" s="156"/>
      <c r="AL222" s="157">
        <v>20769703.92038146</v>
      </c>
      <c r="AM222" s="156"/>
      <c r="AN222" s="157">
        <v>-690070.88085427484</v>
      </c>
      <c r="AO222" s="158"/>
      <c r="AP222" s="158">
        <f t="shared" si="34"/>
        <v>61036510.133626319</v>
      </c>
      <c r="AQ222" s="159">
        <f t="shared" si="35"/>
        <v>1556.8552514634951</v>
      </c>
    </row>
    <row r="223" spans="1:43" x14ac:dyDescent="0.25">
      <c r="A223" s="6">
        <v>686</v>
      </c>
      <c r="B223" s="6" t="s">
        <v>209</v>
      </c>
      <c r="C223" s="7">
        <v>3053</v>
      </c>
      <c r="D223" s="7">
        <v>10837229.099884974</v>
      </c>
      <c r="E223" s="48">
        <v>2917586.4629594372</v>
      </c>
      <c r="F223" s="188">
        <v>-57791</v>
      </c>
      <c r="H223" s="34">
        <f t="shared" si="29"/>
        <v>10779438.099884974</v>
      </c>
      <c r="I223" s="82"/>
      <c r="J223" s="56">
        <v>2066840.4994644851</v>
      </c>
      <c r="K223" s="82"/>
      <c r="L223" s="56">
        <v>-12336.71214306717</v>
      </c>
      <c r="M223" s="84"/>
      <c r="N223" s="84">
        <f t="shared" si="30"/>
        <v>12833941.887206392</v>
      </c>
      <c r="O223" s="101">
        <f t="shared" si="31"/>
        <v>4203.7149974472295</v>
      </c>
      <c r="P223" s="82"/>
      <c r="R223" s="62">
        <f t="shared" si="27"/>
        <v>389001.09506658278</v>
      </c>
      <c r="S223" s="31">
        <f t="shared" si="32"/>
        <v>3.1257769849116102E-2</v>
      </c>
      <c r="T223" s="56">
        <f t="shared" si="28"/>
        <v>127.41601541650272</v>
      </c>
      <c r="V223" s="45"/>
      <c r="W223" s="46"/>
      <c r="X223" s="47"/>
      <c r="Z223" s="45"/>
      <c r="AA223" s="47"/>
      <c r="AB223" s="46"/>
      <c r="AC223" s="129">
        <v>686</v>
      </c>
      <c r="AD223" s="129" t="s">
        <v>209</v>
      </c>
      <c r="AE223" s="154">
        <v>3121</v>
      </c>
      <c r="AF223" s="154">
        <v>10578123.630910598</v>
      </c>
      <c r="AG223" s="154">
        <v>3046524.2791680652</v>
      </c>
      <c r="AH223" s="189">
        <v>-57791</v>
      </c>
      <c r="AJ223" s="155">
        <f t="shared" si="33"/>
        <v>10520332.630910598</v>
      </c>
      <c r="AK223" s="156"/>
      <c r="AL223" s="157">
        <v>1964783.7512333773</v>
      </c>
      <c r="AM223" s="156"/>
      <c r="AN223" s="157">
        <v>-40175.590004164624</v>
      </c>
      <c r="AO223" s="158"/>
      <c r="AP223" s="158">
        <f t="shared" si="34"/>
        <v>12444940.79213981</v>
      </c>
      <c r="AQ223" s="159">
        <f t="shared" si="35"/>
        <v>3987.4850343286798</v>
      </c>
    </row>
    <row r="224" spans="1:43" x14ac:dyDescent="0.25">
      <c r="A224" s="6">
        <v>687</v>
      </c>
      <c r="B224" s="6" t="s">
        <v>210</v>
      </c>
      <c r="C224" s="7">
        <v>1561</v>
      </c>
      <c r="D224" s="7">
        <v>7058278.6857694425</v>
      </c>
      <c r="E224" s="48">
        <v>931691.54971090029</v>
      </c>
      <c r="F224" s="188">
        <v>86976</v>
      </c>
      <c r="H224" s="34">
        <f t="shared" si="29"/>
        <v>7145254.6857694425</v>
      </c>
      <c r="I224" s="82"/>
      <c r="J224" s="56">
        <v>1193352.5328900432</v>
      </c>
      <c r="K224" s="82"/>
      <c r="L224" s="56">
        <v>-6120.4152384489698</v>
      </c>
      <c r="M224" s="84"/>
      <c r="N224" s="84">
        <f t="shared" si="30"/>
        <v>8332486.8034210363</v>
      </c>
      <c r="O224" s="101">
        <f t="shared" si="31"/>
        <v>5337.9159535048275</v>
      </c>
      <c r="P224" s="82"/>
      <c r="R224" s="62">
        <f t="shared" si="27"/>
        <v>-322557.09427793045</v>
      </c>
      <c r="S224" s="31">
        <f t="shared" si="32"/>
        <v>-3.7268106099806797E-2</v>
      </c>
      <c r="T224" s="56">
        <f t="shared" si="28"/>
        <v>-206.63490985133276</v>
      </c>
      <c r="V224" s="45"/>
      <c r="W224" s="46"/>
      <c r="X224" s="47"/>
      <c r="Z224" s="45"/>
      <c r="AA224" s="47"/>
      <c r="AB224" s="46"/>
      <c r="AC224" s="129">
        <v>687</v>
      </c>
      <c r="AD224" s="129" t="s">
        <v>210</v>
      </c>
      <c r="AE224" s="154">
        <v>1602</v>
      </c>
      <c r="AF224" s="154">
        <v>7450117.2362300511</v>
      </c>
      <c r="AG224" s="154">
        <v>1311806.3581997007</v>
      </c>
      <c r="AH224" s="189">
        <v>86976</v>
      </c>
      <c r="AJ224" s="155">
        <f t="shared" si="33"/>
        <v>7537093.2362300511</v>
      </c>
      <c r="AK224" s="156"/>
      <c r="AL224" s="157">
        <v>1138441.3526217951</v>
      </c>
      <c r="AM224" s="156"/>
      <c r="AN224" s="157">
        <v>-20490.691152879255</v>
      </c>
      <c r="AO224" s="158"/>
      <c r="AP224" s="158">
        <f t="shared" si="34"/>
        <v>8655043.8976989668</v>
      </c>
      <c r="AQ224" s="159">
        <f t="shared" si="35"/>
        <v>5402.6491246560345</v>
      </c>
    </row>
    <row r="225" spans="1:43" x14ac:dyDescent="0.25">
      <c r="A225" s="6">
        <v>689</v>
      </c>
      <c r="B225" s="6" t="s">
        <v>211</v>
      </c>
      <c r="C225" s="7">
        <v>3146</v>
      </c>
      <c r="D225" s="7">
        <v>9663539.9735721089</v>
      </c>
      <c r="E225" s="48">
        <v>942121.43801464944</v>
      </c>
      <c r="F225" s="188">
        <v>-325944</v>
      </c>
      <c r="H225" s="34">
        <f t="shared" si="29"/>
        <v>9337595.9735721089</v>
      </c>
      <c r="I225" s="82"/>
      <c r="J225" s="56">
        <v>1881180.2932622593</v>
      </c>
      <c r="K225" s="82"/>
      <c r="L225" s="56">
        <v>-14041.791396354341</v>
      </c>
      <c r="M225" s="84"/>
      <c r="N225" s="84">
        <f t="shared" si="30"/>
        <v>11204734.475438014</v>
      </c>
      <c r="O225" s="101">
        <f t="shared" si="31"/>
        <v>3561.5812064329352</v>
      </c>
      <c r="P225" s="82"/>
      <c r="R225" s="62">
        <f t="shared" si="27"/>
        <v>928951.52783787996</v>
      </c>
      <c r="S225" s="31">
        <f t="shared" si="32"/>
        <v>9.040201925001079E-2</v>
      </c>
      <c r="T225" s="56">
        <f t="shared" si="28"/>
        <v>295.28020592431022</v>
      </c>
      <c r="V225" s="45"/>
      <c r="W225" s="46"/>
      <c r="X225" s="47"/>
      <c r="Z225" s="45"/>
      <c r="AA225" s="47"/>
      <c r="AB225" s="46"/>
      <c r="AC225" s="129">
        <v>689</v>
      </c>
      <c r="AD225" s="129" t="s">
        <v>211</v>
      </c>
      <c r="AE225" s="154">
        <v>3226</v>
      </c>
      <c r="AF225" s="154">
        <v>8861252.5288675167</v>
      </c>
      <c r="AG225" s="154">
        <v>1078041.5551320566</v>
      </c>
      <c r="AH225" s="189">
        <v>-325944</v>
      </c>
      <c r="AJ225" s="155">
        <f t="shared" si="33"/>
        <v>8535308.5288675167</v>
      </c>
      <c r="AK225" s="156"/>
      <c r="AL225" s="157">
        <v>1786338.8849732711</v>
      </c>
      <c r="AM225" s="156"/>
      <c r="AN225" s="157">
        <v>-45864.466240654554</v>
      </c>
      <c r="AO225" s="158"/>
      <c r="AP225" s="158">
        <f t="shared" si="34"/>
        <v>10275782.947600134</v>
      </c>
      <c r="AQ225" s="159">
        <f t="shared" si="35"/>
        <v>3185.3015956603017</v>
      </c>
    </row>
    <row r="226" spans="1:43" x14ac:dyDescent="0.25">
      <c r="A226" s="6">
        <v>691</v>
      </c>
      <c r="B226" s="6" t="s">
        <v>212</v>
      </c>
      <c r="C226" s="7">
        <v>2710</v>
      </c>
      <c r="D226" s="7">
        <v>10787128.177266285</v>
      </c>
      <c r="E226" s="48">
        <v>3057861.2697141855</v>
      </c>
      <c r="F226" s="188">
        <v>-96287</v>
      </c>
      <c r="H226" s="34">
        <f t="shared" si="29"/>
        <v>10690841.177266285</v>
      </c>
      <c r="I226" s="82"/>
      <c r="J226" s="56">
        <v>1825841.9479511366</v>
      </c>
      <c r="K226" s="82"/>
      <c r="L226" s="56">
        <v>-9530.6604024537155</v>
      </c>
      <c r="M226" s="84"/>
      <c r="N226" s="84">
        <f t="shared" si="30"/>
        <v>12507152.464814967</v>
      </c>
      <c r="O226" s="101">
        <f t="shared" si="31"/>
        <v>4615.1854113708359</v>
      </c>
      <c r="P226" s="82"/>
      <c r="R226" s="62">
        <f t="shared" si="27"/>
        <v>679036.98274149559</v>
      </c>
      <c r="S226" s="31">
        <f t="shared" si="32"/>
        <v>5.7408721090915514E-2</v>
      </c>
      <c r="T226" s="56">
        <f t="shared" si="28"/>
        <v>250.56715230313492</v>
      </c>
      <c r="V226" s="45"/>
      <c r="W226" s="46"/>
      <c r="X226" s="47"/>
      <c r="Z226" s="45"/>
      <c r="AA226" s="47"/>
      <c r="AB226" s="46"/>
      <c r="AC226" s="129">
        <v>691</v>
      </c>
      <c r="AD226" s="129" t="s">
        <v>212</v>
      </c>
      <c r="AE226" s="154">
        <v>2718</v>
      </c>
      <c r="AF226" s="154">
        <v>10230958.010560973</v>
      </c>
      <c r="AG226" s="154">
        <v>3044436.6902693077</v>
      </c>
      <c r="AH226" s="189">
        <v>-96287</v>
      </c>
      <c r="AJ226" s="155">
        <f t="shared" si="33"/>
        <v>10134671.010560973</v>
      </c>
      <c r="AK226" s="156"/>
      <c r="AL226" s="157">
        <v>1724309.3749622311</v>
      </c>
      <c r="AM226" s="156"/>
      <c r="AN226" s="157">
        <v>-30864.903449732356</v>
      </c>
      <c r="AO226" s="158"/>
      <c r="AP226" s="158">
        <f t="shared" si="34"/>
        <v>11828115.482073471</v>
      </c>
      <c r="AQ226" s="159">
        <f t="shared" si="35"/>
        <v>4351.7717005421155</v>
      </c>
    </row>
    <row r="227" spans="1:43" x14ac:dyDescent="0.25">
      <c r="A227" s="6">
        <v>694</v>
      </c>
      <c r="B227" s="6" t="s">
        <v>213</v>
      </c>
      <c r="C227" s="7">
        <v>28710</v>
      </c>
      <c r="D227" s="7">
        <v>35078514.354444757</v>
      </c>
      <c r="E227" s="48">
        <v>2014101.5427696696</v>
      </c>
      <c r="F227" s="188">
        <v>-1856738</v>
      </c>
      <c r="H227" s="34">
        <f t="shared" si="29"/>
        <v>33221776.354444757</v>
      </c>
      <c r="I227" s="82"/>
      <c r="J227" s="56">
        <v>12972982.183418045</v>
      </c>
      <c r="K227" s="82"/>
      <c r="L227" s="56">
        <v>-143026.96065502832</v>
      </c>
      <c r="M227" s="84"/>
      <c r="N227" s="84">
        <f t="shared" si="30"/>
        <v>46051731.577207774</v>
      </c>
      <c r="O227" s="101">
        <f t="shared" si="31"/>
        <v>1604.0310545875227</v>
      </c>
      <c r="P227" s="82"/>
      <c r="R227" s="62">
        <f t="shared" si="27"/>
        <v>2915934.2270229608</v>
      </c>
      <c r="S227" s="31">
        <f t="shared" si="32"/>
        <v>6.7598941161347695E-2</v>
      </c>
      <c r="T227" s="56">
        <f t="shared" si="28"/>
        <v>101.56510717600003</v>
      </c>
      <c r="V227" s="45"/>
      <c r="W227" s="46"/>
      <c r="X227" s="47"/>
      <c r="Z227" s="45"/>
      <c r="AA227" s="47"/>
      <c r="AB227" s="46"/>
      <c r="AC227" s="129">
        <v>694</v>
      </c>
      <c r="AD227" s="129" t="s">
        <v>213</v>
      </c>
      <c r="AE227" s="154">
        <v>28793</v>
      </c>
      <c r="AF227" s="154">
        <v>33393559.109404836</v>
      </c>
      <c r="AG227" s="154">
        <v>1102060.2577773975</v>
      </c>
      <c r="AH227" s="189">
        <v>-1856738</v>
      </c>
      <c r="AJ227" s="155">
        <f t="shared" si="33"/>
        <v>31536821.109404836</v>
      </c>
      <c r="AK227" s="156"/>
      <c r="AL227" s="157">
        <v>12062896.085807011</v>
      </c>
      <c r="AM227" s="156"/>
      <c r="AN227" s="157">
        <v>-463919.84502702771</v>
      </c>
      <c r="AO227" s="158"/>
      <c r="AP227" s="158">
        <f t="shared" si="34"/>
        <v>43135797.350184813</v>
      </c>
      <c r="AQ227" s="159">
        <f t="shared" si="35"/>
        <v>1498.1348713293096</v>
      </c>
    </row>
    <row r="228" spans="1:43" x14ac:dyDescent="0.25">
      <c r="A228" s="6">
        <v>697</v>
      </c>
      <c r="B228" s="6" t="s">
        <v>214</v>
      </c>
      <c r="C228" s="7">
        <v>1235</v>
      </c>
      <c r="D228" s="7">
        <v>5346309.8265912449</v>
      </c>
      <c r="E228" s="48">
        <v>895650.34965100104</v>
      </c>
      <c r="F228" s="188">
        <v>-269236</v>
      </c>
      <c r="H228" s="34">
        <f t="shared" si="29"/>
        <v>5077073.8265912449</v>
      </c>
      <c r="I228" s="82"/>
      <c r="J228" s="56">
        <v>906249.15445769636</v>
      </c>
      <c r="K228" s="82"/>
      <c r="L228" s="56">
        <v>-5575.2702690793139</v>
      </c>
      <c r="M228" s="84"/>
      <c r="N228" s="84">
        <f t="shared" si="30"/>
        <v>5977747.7107798625</v>
      </c>
      <c r="O228" s="101">
        <f t="shared" si="31"/>
        <v>4840.2815471901722</v>
      </c>
      <c r="P228" s="82"/>
      <c r="R228" s="62">
        <f t="shared" si="27"/>
        <v>-176025.69879662991</v>
      </c>
      <c r="S228" s="31">
        <f t="shared" si="32"/>
        <v>-2.860451418680756E-2</v>
      </c>
      <c r="T228" s="56">
        <f t="shared" si="28"/>
        <v>-142.53093019970032</v>
      </c>
      <c r="V228" s="45"/>
      <c r="W228" s="46"/>
      <c r="X228" s="47"/>
      <c r="Z228" s="45"/>
      <c r="AA228" s="47"/>
      <c r="AB228" s="46"/>
      <c r="AC228" s="129">
        <v>697</v>
      </c>
      <c r="AD228" s="129" t="s">
        <v>214</v>
      </c>
      <c r="AE228" s="154">
        <v>1272</v>
      </c>
      <c r="AF228" s="154">
        <v>5582165.5681333728</v>
      </c>
      <c r="AG228" s="154">
        <v>974505.46061479906</v>
      </c>
      <c r="AH228" s="189">
        <v>-269236</v>
      </c>
      <c r="AJ228" s="155">
        <f t="shared" si="33"/>
        <v>5312929.5681333728</v>
      </c>
      <c r="AK228" s="156"/>
      <c r="AL228" s="157">
        <v>859131.46662707522</v>
      </c>
      <c r="AM228" s="156"/>
      <c r="AN228" s="157">
        <v>-18287.625183955635</v>
      </c>
      <c r="AO228" s="158"/>
      <c r="AP228" s="158">
        <f t="shared" si="34"/>
        <v>6153773.4095764924</v>
      </c>
      <c r="AQ228" s="159">
        <f t="shared" si="35"/>
        <v>4837.8721773400093</v>
      </c>
    </row>
    <row r="229" spans="1:43" x14ac:dyDescent="0.25">
      <c r="A229" s="6">
        <v>698</v>
      </c>
      <c r="B229" s="6" t="s">
        <v>215</v>
      </c>
      <c r="C229" s="7">
        <v>63528</v>
      </c>
      <c r="D229" s="7">
        <v>94914274.05951716</v>
      </c>
      <c r="E229" s="48">
        <v>25496115.901272967</v>
      </c>
      <c r="F229" s="188">
        <v>-4023542</v>
      </c>
      <c r="H229" s="34">
        <f t="shared" si="29"/>
        <v>90890732.05951716</v>
      </c>
      <c r="I229" s="82"/>
      <c r="J229" s="56">
        <v>30234512.95206235</v>
      </c>
      <c r="K229" s="82"/>
      <c r="L229" s="56">
        <v>-313368.03471840569</v>
      </c>
      <c r="M229" s="84"/>
      <c r="N229" s="84">
        <f t="shared" si="30"/>
        <v>120811876.9768611</v>
      </c>
      <c r="O229" s="101">
        <f t="shared" si="31"/>
        <v>1901.7106941326833</v>
      </c>
      <c r="P229" s="82"/>
      <c r="R229" s="62">
        <f t="shared" si="27"/>
        <v>7069951.0410860926</v>
      </c>
      <c r="S229" s="31">
        <f t="shared" si="32"/>
        <v>6.215782775718233E-2</v>
      </c>
      <c r="T229" s="56">
        <f t="shared" si="28"/>
        <v>111.28873947056562</v>
      </c>
      <c r="V229" s="45"/>
      <c r="W229" s="46"/>
      <c r="X229" s="47"/>
      <c r="Z229" s="45"/>
      <c r="AA229" s="47"/>
      <c r="AB229" s="46"/>
      <c r="AC229" s="129">
        <v>698</v>
      </c>
      <c r="AD229" s="129" t="s">
        <v>215</v>
      </c>
      <c r="AE229" s="154">
        <v>63042</v>
      </c>
      <c r="AF229" s="154">
        <v>90621283.699083969</v>
      </c>
      <c r="AG229" s="154">
        <v>24284860.188692063</v>
      </c>
      <c r="AH229" s="189">
        <v>-4023542</v>
      </c>
      <c r="AJ229" s="155">
        <f t="shared" si="33"/>
        <v>86597741.699083969</v>
      </c>
      <c r="AK229" s="156"/>
      <c r="AL229" s="157">
        <v>28160008.872223023</v>
      </c>
      <c r="AM229" s="156"/>
      <c r="AN229" s="157">
        <v>-1015824.6355319766</v>
      </c>
      <c r="AO229" s="158"/>
      <c r="AP229" s="158">
        <f t="shared" si="34"/>
        <v>113741925.93577501</v>
      </c>
      <c r="AQ229" s="159">
        <f t="shared" si="35"/>
        <v>1804.2245794196729</v>
      </c>
    </row>
    <row r="230" spans="1:43" x14ac:dyDescent="0.25">
      <c r="A230" s="6">
        <v>700</v>
      </c>
      <c r="B230" s="6" t="s">
        <v>216</v>
      </c>
      <c r="C230" s="7">
        <v>4922</v>
      </c>
      <c r="D230" s="7">
        <v>10590242.226365713</v>
      </c>
      <c r="E230" s="48">
        <v>590033.56397830963</v>
      </c>
      <c r="F230" s="188">
        <v>-1096778</v>
      </c>
      <c r="H230" s="34">
        <f t="shared" si="29"/>
        <v>9493464.2263657134</v>
      </c>
      <c r="I230" s="82"/>
      <c r="J230" s="56">
        <v>2587423.734478747</v>
      </c>
      <c r="K230" s="82"/>
      <c r="L230" s="56">
        <v>-24089.694499521</v>
      </c>
      <c r="M230" s="84"/>
      <c r="N230" s="84">
        <f t="shared" si="30"/>
        <v>12056798.26634494</v>
      </c>
      <c r="O230" s="101">
        <f t="shared" si="31"/>
        <v>2449.5729919433038</v>
      </c>
      <c r="P230" s="82"/>
      <c r="R230" s="62">
        <f t="shared" si="27"/>
        <v>78965.737020960078</v>
      </c>
      <c r="S230" s="31">
        <f t="shared" si="32"/>
        <v>6.5926566286210082E-3</v>
      </c>
      <c r="T230" s="56">
        <f t="shared" si="28"/>
        <v>16.043424831564419</v>
      </c>
      <c r="V230" s="45"/>
      <c r="W230" s="46"/>
      <c r="X230" s="47"/>
      <c r="Z230" s="45"/>
      <c r="AA230" s="47"/>
      <c r="AB230" s="46"/>
      <c r="AC230" s="129">
        <v>700</v>
      </c>
      <c r="AD230" s="129" t="s">
        <v>216</v>
      </c>
      <c r="AE230" s="154">
        <v>4994</v>
      </c>
      <c r="AF230" s="154">
        <v>10712737.966430731</v>
      </c>
      <c r="AG230" s="154">
        <v>796651.98518136237</v>
      </c>
      <c r="AH230" s="189">
        <v>-1096778</v>
      </c>
      <c r="AJ230" s="155">
        <f t="shared" si="33"/>
        <v>9615959.9664307311</v>
      </c>
      <c r="AK230" s="156"/>
      <c r="AL230" s="157">
        <v>2440443.4172709612</v>
      </c>
      <c r="AM230" s="156"/>
      <c r="AN230" s="157">
        <v>-78570.854377713767</v>
      </c>
      <c r="AO230" s="158"/>
      <c r="AP230" s="158">
        <f t="shared" si="34"/>
        <v>11977832.52932398</v>
      </c>
      <c r="AQ230" s="159">
        <f t="shared" si="35"/>
        <v>2398.4446394321144</v>
      </c>
    </row>
    <row r="231" spans="1:43" x14ac:dyDescent="0.25">
      <c r="A231" s="6">
        <v>702</v>
      </c>
      <c r="B231" s="6" t="s">
        <v>217</v>
      </c>
      <c r="C231" s="7">
        <v>4215</v>
      </c>
      <c r="D231" s="7">
        <v>12683486.77162692</v>
      </c>
      <c r="E231" s="48">
        <v>2751913.7283454798</v>
      </c>
      <c r="F231" s="188">
        <v>-1196417</v>
      </c>
      <c r="H231" s="34">
        <f t="shared" si="29"/>
        <v>11487069.77162692</v>
      </c>
      <c r="I231" s="82"/>
      <c r="J231" s="56">
        <v>2819740.2983221821</v>
      </c>
      <c r="K231" s="82"/>
      <c r="L231" s="56">
        <v>-18763.39219739355</v>
      </c>
      <c r="M231" s="84"/>
      <c r="N231" s="84">
        <f t="shared" si="30"/>
        <v>14288046.677751709</v>
      </c>
      <c r="O231" s="101">
        <f t="shared" si="31"/>
        <v>3389.8094134642251</v>
      </c>
      <c r="P231" s="82"/>
      <c r="R231" s="62">
        <f t="shared" si="27"/>
        <v>483771.12429248169</v>
      </c>
      <c r="S231" s="31">
        <f t="shared" si="32"/>
        <v>3.5045020828438404E-2</v>
      </c>
      <c r="T231" s="56">
        <f t="shared" si="28"/>
        <v>114.77369496856031</v>
      </c>
      <c r="V231" s="45"/>
      <c r="W231" s="46"/>
      <c r="X231" s="47"/>
      <c r="Z231" s="45"/>
      <c r="AA231" s="47"/>
      <c r="AB231" s="46"/>
      <c r="AC231" s="129">
        <v>702</v>
      </c>
      <c r="AD231" s="129" t="s">
        <v>217</v>
      </c>
      <c r="AE231" s="154">
        <v>4283</v>
      </c>
      <c r="AF231" s="154">
        <v>12387549.353662219</v>
      </c>
      <c r="AG231" s="154">
        <v>2915992.246239596</v>
      </c>
      <c r="AH231" s="189">
        <v>-1196417</v>
      </c>
      <c r="AJ231" s="155">
        <f t="shared" si="33"/>
        <v>11191132.353662219</v>
      </c>
      <c r="AK231" s="156"/>
      <c r="AL231" s="157">
        <v>2674472.3194818902</v>
      </c>
      <c r="AM231" s="156"/>
      <c r="AN231" s="157">
        <v>-61329.119684882608</v>
      </c>
      <c r="AO231" s="158"/>
      <c r="AP231" s="158">
        <f t="shared" si="34"/>
        <v>13804275.553459227</v>
      </c>
      <c r="AQ231" s="159">
        <f t="shared" si="35"/>
        <v>3223.0388871023179</v>
      </c>
    </row>
    <row r="232" spans="1:43" x14ac:dyDescent="0.25">
      <c r="A232" s="6">
        <v>704</v>
      </c>
      <c r="B232" s="6" t="s">
        <v>218</v>
      </c>
      <c r="C232" s="7">
        <v>6354</v>
      </c>
      <c r="D232" s="7">
        <v>5821957.2471985165</v>
      </c>
      <c r="E232" s="48">
        <v>100312.54412426226</v>
      </c>
      <c r="F232" s="188">
        <v>-1301997</v>
      </c>
      <c r="H232" s="34">
        <f t="shared" si="29"/>
        <v>4519960.2471985165</v>
      </c>
      <c r="I232" s="82"/>
      <c r="J232" s="56">
        <v>2657518.0625074003</v>
      </c>
      <c r="K232" s="82"/>
      <c r="L232" s="56">
        <v>-29687.653236390783</v>
      </c>
      <c r="M232" s="84"/>
      <c r="N232" s="84">
        <f t="shared" si="30"/>
        <v>7147790.6564695258</v>
      </c>
      <c r="O232" s="101">
        <f t="shared" si="31"/>
        <v>1124.9277079744297</v>
      </c>
      <c r="P232" s="82"/>
      <c r="R232" s="62">
        <f t="shared" si="27"/>
        <v>943571.78967498802</v>
      </c>
      <c r="S232" s="31">
        <f t="shared" si="32"/>
        <v>0.15208550986572342</v>
      </c>
      <c r="T232" s="56">
        <f t="shared" si="28"/>
        <v>148.50043904233365</v>
      </c>
      <c r="V232" s="45"/>
      <c r="W232" s="46"/>
      <c r="X232" s="47"/>
      <c r="Z232" s="45"/>
      <c r="AA232" s="47"/>
      <c r="AB232" s="46"/>
      <c r="AC232" s="129">
        <v>704</v>
      </c>
      <c r="AD232" s="129" t="s">
        <v>218</v>
      </c>
      <c r="AE232" s="154">
        <v>6327</v>
      </c>
      <c r="AF232" s="154">
        <v>5135595.2127206735</v>
      </c>
      <c r="AG232" s="154">
        <v>-9904.0595359407816</v>
      </c>
      <c r="AH232" s="189">
        <v>-1301997</v>
      </c>
      <c r="AJ232" s="155">
        <f t="shared" si="33"/>
        <v>3833598.2127206735</v>
      </c>
      <c r="AK232" s="156"/>
      <c r="AL232" s="157">
        <v>2466577.5638397601</v>
      </c>
      <c r="AM232" s="156"/>
      <c r="AN232" s="157">
        <v>-95956.909765895849</v>
      </c>
      <c r="AO232" s="158"/>
      <c r="AP232" s="158">
        <f t="shared" si="34"/>
        <v>6204218.8667945378</v>
      </c>
      <c r="AQ232" s="159">
        <f t="shared" si="35"/>
        <v>980.59409938273075</v>
      </c>
    </row>
    <row r="233" spans="1:43" x14ac:dyDescent="0.25">
      <c r="A233" s="6">
        <v>707</v>
      </c>
      <c r="B233" s="6" t="s">
        <v>219</v>
      </c>
      <c r="C233" s="7">
        <v>2066</v>
      </c>
      <c r="D233" s="7">
        <v>8708617.8506019711</v>
      </c>
      <c r="E233" s="48">
        <v>2667708.1979830321</v>
      </c>
      <c r="F233" s="188">
        <v>-530888</v>
      </c>
      <c r="H233" s="34">
        <f t="shared" si="29"/>
        <v>8177729.8506019711</v>
      </c>
      <c r="I233" s="82"/>
      <c r="J233" s="56">
        <v>1649498.8493915908</v>
      </c>
      <c r="K233" s="82"/>
      <c r="L233" s="56">
        <v>-6898.4323680941252</v>
      </c>
      <c r="M233" s="84"/>
      <c r="N233" s="84">
        <f t="shared" si="30"/>
        <v>9820330.2676254679</v>
      </c>
      <c r="O233" s="101">
        <f t="shared" si="31"/>
        <v>4753.306034668668</v>
      </c>
      <c r="P233" s="82"/>
      <c r="R233" s="62">
        <f t="shared" si="27"/>
        <v>277924.10376677476</v>
      </c>
      <c r="S233" s="31">
        <f t="shared" si="32"/>
        <v>2.912515973375731E-2</v>
      </c>
      <c r="T233" s="56">
        <f t="shared" si="28"/>
        <v>134.52279949989097</v>
      </c>
      <c r="V233" s="45"/>
      <c r="W233" s="46"/>
      <c r="X233" s="47"/>
      <c r="Z233" s="45"/>
      <c r="AA233" s="47"/>
      <c r="AB233" s="46"/>
      <c r="AC233" s="129">
        <v>707</v>
      </c>
      <c r="AD233" s="129" t="s">
        <v>219</v>
      </c>
      <c r="AE233" s="154">
        <v>2126</v>
      </c>
      <c r="AF233" s="154">
        <v>8529338.9235275555</v>
      </c>
      <c r="AG233" s="154">
        <v>2730809.080788706</v>
      </c>
      <c r="AH233" s="189">
        <v>-530888</v>
      </c>
      <c r="AJ233" s="155">
        <f t="shared" si="33"/>
        <v>7998450.9235275555</v>
      </c>
      <c r="AK233" s="156"/>
      <c r="AL233" s="157">
        <v>1566455.8920198397</v>
      </c>
      <c r="AM233" s="156"/>
      <c r="AN233" s="157">
        <v>-22500.651688702525</v>
      </c>
      <c r="AO233" s="158"/>
      <c r="AP233" s="158">
        <f t="shared" si="34"/>
        <v>9542406.1638586931</v>
      </c>
      <c r="AQ233" s="159">
        <f t="shared" si="35"/>
        <v>4488.4318738752081</v>
      </c>
    </row>
    <row r="234" spans="1:43" x14ac:dyDescent="0.25">
      <c r="A234" s="6">
        <v>710</v>
      </c>
      <c r="B234" s="6" t="s">
        <v>220</v>
      </c>
      <c r="C234" s="7">
        <v>27528</v>
      </c>
      <c r="D234" s="7">
        <v>55972485.729182445</v>
      </c>
      <c r="E234" s="48">
        <v>11334145.472893722</v>
      </c>
      <c r="F234" s="188">
        <v>-1537316</v>
      </c>
      <c r="H234" s="34">
        <f t="shared" si="29"/>
        <v>54435169.729182445</v>
      </c>
      <c r="I234" s="82"/>
      <c r="J234" s="56">
        <v>14967354.448810749</v>
      </c>
      <c r="K234" s="82"/>
      <c r="L234" s="56">
        <v>-137329.41632632533</v>
      </c>
      <c r="M234" s="84"/>
      <c r="N234" s="84">
        <f t="shared" si="30"/>
        <v>69265194.761666864</v>
      </c>
      <c r="O234" s="101">
        <f t="shared" si="31"/>
        <v>2516.1724339460502</v>
      </c>
      <c r="P234" s="82"/>
      <c r="R234" s="62">
        <f t="shared" si="27"/>
        <v>5310164.5152601525</v>
      </c>
      <c r="S234" s="31">
        <f t="shared" si="32"/>
        <v>8.3029661541884764E-2</v>
      </c>
      <c r="T234" s="56">
        <f t="shared" si="28"/>
        <v>192.90048369878497</v>
      </c>
      <c r="V234" s="45"/>
      <c r="W234" s="46"/>
      <c r="X234" s="47"/>
      <c r="Z234" s="45"/>
      <c r="AA234" s="47"/>
      <c r="AB234" s="46"/>
      <c r="AC234" s="129">
        <v>710</v>
      </c>
      <c r="AD234" s="129" t="s">
        <v>220</v>
      </c>
      <c r="AE234" s="154">
        <v>27536</v>
      </c>
      <c r="AF234" s="154">
        <v>51947054.817299351</v>
      </c>
      <c r="AG234" s="154">
        <v>10085721.880504414</v>
      </c>
      <c r="AH234" s="189">
        <v>-1537316</v>
      </c>
      <c r="AJ234" s="155">
        <f t="shared" si="33"/>
        <v>50409738.817299351</v>
      </c>
      <c r="AK234" s="156"/>
      <c r="AL234" s="157">
        <v>13989587.403896533</v>
      </c>
      <c r="AM234" s="156"/>
      <c r="AN234" s="157">
        <v>-444295.97478916886</v>
      </c>
      <c r="AO234" s="158"/>
      <c r="AP234" s="158">
        <f t="shared" si="34"/>
        <v>63955030.246406712</v>
      </c>
      <c r="AQ234" s="159">
        <f t="shared" si="35"/>
        <v>2322.5969729229632</v>
      </c>
    </row>
    <row r="235" spans="1:43" x14ac:dyDescent="0.25">
      <c r="A235" s="6">
        <v>729</v>
      </c>
      <c r="B235" s="6" t="s">
        <v>221</v>
      </c>
      <c r="C235" s="7">
        <v>9208</v>
      </c>
      <c r="D235" s="7">
        <v>29552046.553501353</v>
      </c>
      <c r="E235" s="48">
        <v>8797636.2447989807</v>
      </c>
      <c r="F235" s="188">
        <v>162</v>
      </c>
      <c r="H235" s="34">
        <f t="shared" si="29"/>
        <v>29552208.553501353</v>
      </c>
      <c r="I235" s="82"/>
      <c r="J235" s="56">
        <v>5968790.0279985396</v>
      </c>
      <c r="K235" s="82"/>
      <c r="L235" s="56">
        <v>-34871.913204692159</v>
      </c>
      <c r="M235" s="84"/>
      <c r="N235" s="84">
        <f t="shared" si="30"/>
        <v>35486126.668295197</v>
      </c>
      <c r="O235" s="101">
        <f t="shared" si="31"/>
        <v>3853.8365191458729</v>
      </c>
      <c r="P235" s="82"/>
      <c r="R235" s="62">
        <f t="shared" si="27"/>
        <v>1443873.9286544472</v>
      </c>
      <c r="S235" s="31">
        <f t="shared" si="32"/>
        <v>4.2414170992071794E-2</v>
      </c>
      <c r="T235" s="56">
        <f t="shared" si="28"/>
        <v>156.80646488427968</v>
      </c>
      <c r="V235" s="45"/>
      <c r="W235" s="46"/>
      <c r="X235" s="47"/>
      <c r="Z235" s="45"/>
      <c r="AA235" s="47"/>
      <c r="AB235" s="46"/>
      <c r="AC235" s="129">
        <v>729</v>
      </c>
      <c r="AD235" s="129" t="s">
        <v>221</v>
      </c>
      <c r="AE235" s="154">
        <v>9309</v>
      </c>
      <c r="AF235" s="154">
        <v>28530202.173737429</v>
      </c>
      <c r="AG235" s="154">
        <v>8873698.7192592267</v>
      </c>
      <c r="AH235" s="189">
        <v>162</v>
      </c>
      <c r="AJ235" s="155">
        <f t="shared" si="33"/>
        <v>28530364.173737429</v>
      </c>
      <c r="AK235" s="156"/>
      <c r="AL235" s="157">
        <v>5625212.629027525</v>
      </c>
      <c r="AM235" s="156"/>
      <c r="AN235" s="157">
        <v>-113324.06312420196</v>
      </c>
      <c r="AO235" s="158"/>
      <c r="AP235" s="158">
        <f t="shared" si="34"/>
        <v>34042252.73964075</v>
      </c>
      <c r="AQ235" s="159">
        <f t="shared" si="35"/>
        <v>3656.9183306091686</v>
      </c>
    </row>
    <row r="236" spans="1:43" x14ac:dyDescent="0.25">
      <c r="A236" s="6">
        <v>732</v>
      </c>
      <c r="B236" s="6" t="s">
        <v>222</v>
      </c>
      <c r="C236" s="7">
        <v>3407</v>
      </c>
      <c r="D236" s="7">
        <v>19045567.248743404</v>
      </c>
      <c r="E236" s="48">
        <v>2859970.1987559111</v>
      </c>
      <c r="F236" s="188">
        <v>-138413</v>
      </c>
      <c r="H236" s="34">
        <f t="shared" si="29"/>
        <v>18907154.248743404</v>
      </c>
      <c r="I236" s="82"/>
      <c r="J236" s="56">
        <v>2376555.0328716785</v>
      </c>
      <c r="K236" s="82"/>
      <c r="L236" s="56">
        <v>-12797.908344645253</v>
      </c>
      <c r="M236" s="84"/>
      <c r="N236" s="84">
        <f t="shared" si="30"/>
        <v>21270911.373270437</v>
      </c>
      <c r="O236" s="101">
        <f t="shared" si="31"/>
        <v>6243.2965580482642</v>
      </c>
      <c r="P236" s="82"/>
      <c r="R236" s="62">
        <f t="shared" si="27"/>
        <v>361615.06823282689</v>
      </c>
      <c r="S236" s="31">
        <f t="shared" si="32"/>
        <v>1.7294463809655044E-2</v>
      </c>
      <c r="T236" s="56">
        <f t="shared" si="28"/>
        <v>106.13885184409359</v>
      </c>
      <c r="V236" s="45"/>
      <c r="W236" s="46"/>
      <c r="X236" s="47"/>
      <c r="Z236" s="45"/>
      <c r="AA236" s="47"/>
      <c r="AB236" s="46"/>
      <c r="AC236" s="129">
        <v>732</v>
      </c>
      <c r="AD236" s="129" t="s">
        <v>222</v>
      </c>
      <c r="AE236" s="154">
        <v>3400</v>
      </c>
      <c r="AF236" s="154">
        <v>18838469.553772606</v>
      </c>
      <c r="AG236" s="154">
        <v>3047898.4912320152</v>
      </c>
      <c r="AH236" s="189">
        <v>-138413</v>
      </c>
      <c r="AJ236" s="155">
        <f t="shared" si="33"/>
        <v>18700056.553772606</v>
      </c>
      <c r="AK236" s="156"/>
      <c r="AL236" s="157">
        <v>2251069.9720825823</v>
      </c>
      <c r="AM236" s="156"/>
      <c r="AN236" s="157">
        <v>-41830.22081757617</v>
      </c>
      <c r="AO236" s="158"/>
      <c r="AP236" s="158">
        <f t="shared" si="34"/>
        <v>20909296.30503761</v>
      </c>
      <c r="AQ236" s="159">
        <f t="shared" si="35"/>
        <v>6149.7930308934147</v>
      </c>
    </row>
    <row r="237" spans="1:43" x14ac:dyDescent="0.25">
      <c r="A237" s="6">
        <v>734</v>
      </c>
      <c r="B237" s="6" t="s">
        <v>223</v>
      </c>
      <c r="C237" s="7">
        <v>51562</v>
      </c>
      <c r="D237" s="7">
        <v>103093907.07510167</v>
      </c>
      <c r="E237" s="48">
        <v>25982606.092386529</v>
      </c>
      <c r="F237" s="188">
        <v>-3852887</v>
      </c>
      <c r="H237" s="34">
        <f t="shared" si="29"/>
        <v>99241020.075101674</v>
      </c>
      <c r="I237" s="82"/>
      <c r="J237" s="56">
        <v>27943375.775868624</v>
      </c>
      <c r="K237" s="82"/>
      <c r="L237" s="56">
        <v>-223032.08132262033</v>
      </c>
      <c r="M237" s="84"/>
      <c r="N237" s="84">
        <f t="shared" si="30"/>
        <v>126961363.76964767</v>
      </c>
      <c r="O237" s="101">
        <f t="shared" si="31"/>
        <v>2462.3048712161608</v>
      </c>
      <c r="P237" s="82"/>
      <c r="R237" s="62">
        <f t="shared" si="27"/>
        <v>5291672.5245190561</v>
      </c>
      <c r="S237" s="31">
        <f t="shared" si="32"/>
        <v>4.349211763723386E-2</v>
      </c>
      <c r="T237" s="56">
        <f t="shared" si="28"/>
        <v>102.62737140760747</v>
      </c>
      <c r="V237" s="45"/>
      <c r="W237" s="46"/>
      <c r="X237" s="47"/>
      <c r="Z237" s="45"/>
      <c r="AA237" s="47"/>
      <c r="AB237" s="46"/>
      <c r="AC237" s="129">
        <v>734</v>
      </c>
      <c r="AD237" s="129" t="s">
        <v>223</v>
      </c>
      <c r="AE237" s="154">
        <v>51833</v>
      </c>
      <c r="AF237" s="154">
        <v>100157695.8205694</v>
      </c>
      <c r="AG237" s="154">
        <v>27134849.384277936</v>
      </c>
      <c r="AH237" s="189">
        <v>-3852887</v>
      </c>
      <c r="AJ237" s="155">
        <f t="shared" si="33"/>
        <v>96304808.820569396</v>
      </c>
      <c r="AK237" s="156"/>
      <c r="AL237" s="157">
        <v>26087740.498450756</v>
      </c>
      <c r="AM237" s="156"/>
      <c r="AN237" s="157">
        <v>-722858.07389153063</v>
      </c>
      <c r="AO237" s="158"/>
      <c r="AP237" s="158">
        <f t="shared" si="34"/>
        <v>121669691.24512862</v>
      </c>
      <c r="AQ237" s="159">
        <f t="shared" si="35"/>
        <v>2347.3403284611854</v>
      </c>
    </row>
    <row r="238" spans="1:43" x14ac:dyDescent="0.25">
      <c r="A238" s="6">
        <v>738</v>
      </c>
      <c r="B238" s="6" t="s">
        <v>224</v>
      </c>
      <c r="C238" s="7">
        <v>2950</v>
      </c>
      <c r="D238" s="7">
        <v>4171247.323159866</v>
      </c>
      <c r="E238" s="48">
        <v>1411958.8079582579</v>
      </c>
      <c r="F238" s="188">
        <v>-580544</v>
      </c>
      <c r="H238" s="34">
        <f t="shared" si="29"/>
        <v>3590703.323159866</v>
      </c>
      <c r="I238" s="82"/>
      <c r="J238" s="56">
        <v>1740501.3074460488</v>
      </c>
      <c r="K238" s="82"/>
      <c r="L238" s="56">
        <v>-13969.370711432641</v>
      </c>
      <c r="M238" s="84"/>
      <c r="N238" s="84">
        <f t="shared" si="30"/>
        <v>5317235.2598944819</v>
      </c>
      <c r="O238" s="101">
        <f t="shared" si="31"/>
        <v>1802.4526304727058</v>
      </c>
      <c r="P238" s="82"/>
      <c r="R238" s="62">
        <f t="shared" si="27"/>
        <v>-77939.338183707558</v>
      </c>
      <c r="S238" s="31">
        <f t="shared" si="32"/>
        <v>-1.4446119725480296E-2</v>
      </c>
      <c r="T238" s="56">
        <f t="shared" si="28"/>
        <v>-26.420114638544934</v>
      </c>
      <c r="V238" s="45"/>
      <c r="W238" s="46"/>
      <c r="X238" s="47"/>
      <c r="Z238" s="45"/>
      <c r="AA238" s="47"/>
      <c r="AB238" s="46"/>
      <c r="AC238" s="129">
        <v>738</v>
      </c>
      <c r="AD238" s="129" t="s">
        <v>224</v>
      </c>
      <c r="AE238" s="154">
        <v>2945</v>
      </c>
      <c r="AF238" s="154">
        <v>4392610.3056811914</v>
      </c>
      <c r="AG238" s="154">
        <v>1552700.5978061841</v>
      </c>
      <c r="AH238" s="189">
        <v>-580544</v>
      </c>
      <c r="AJ238" s="155">
        <f t="shared" si="33"/>
        <v>3812066.3056811914</v>
      </c>
      <c r="AK238" s="156"/>
      <c r="AL238" s="157">
        <v>1628345.3179434761</v>
      </c>
      <c r="AM238" s="156"/>
      <c r="AN238" s="157">
        <v>-45237.025546478275</v>
      </c>
      <c r="AO238" s="158"/>
      <c r="AP238" s="158">
        <f t="shared" si="34"/>
        <v>5395174.5980781894</v>
      </c>
      <c r="AQ238" s="159">
        <f t="shared" si="35"/>
        <v>1831.9777922167027</v>
      </c>
    </row>
    <row r="239" spans="1:43" x14ac:dyDescent="0.25">
      <c r="A239" s="6">
        <v>739</v>
      </c>
      <c r="B239" s="6" t="s">
        <v>225</v>
      </c>
      <c r="C239" s="7">
        <v>3326</v>
      </c>
      <c r="D239" s="7">
        <v>11101888.842311386</v>
      </c>
      <c r="E239" s="48">
        <v>2165663.1523625301</v>
      </c>
      <c r="F239" s="188">
        <v>268532</v>
      </c>
      <c r="H239" s="34">
        <f t="shared" si="29"/>
        <v>11370420.842311386</v>
      </c>
      <c r="I239" s="82"/>
      <c r="J239" s="56">
        <v>2287324.3867143742</v>
      </c>
      <c r="K239" s="82"/>
      <c r="L239" s="56">
        <v>-14115.518125051007</v>
      </c>
      <c r="M239" s="84"/>
      <c r="N239" s="84">
        <f t="shared" si="30"/>
        <v>13643629.710900709</v>
      </c>
      <c r="O239" s="101">
        <f t="shared" si="31"/>
        <v>4102.1135631090528</v>
      </c>
      <c r="P239" s="82"/>
      <c r="R239" s="62">
        <f t="shared" si="27"/>
        <v>749624.09684635699</v>
      </c>
      <c r="S239" s="31">
        <f t="shared" si="32"/>
        <v>5.8137410459110812E-2</v>
      </c>
      <c r="T239" s="56">
        <f t="shared" si="28"/>
        <v>225.38307181189327</v>
      </c>
      <c r="V239" s="45"/>
      <c r="W239" s="46"/>
      <c r="X239" s="47"/>
      <c r="Z239" s="45"/>
      <c r="AA239" s="47"/>
      <c r="AB239" s="46"/>
      <c r="AC239" s="129">
        <v>739</v>
      </c>
      <c r="AD239" s="129" t="s">
        <v>225</v>
      </c>
      <c r="AE239" s="154">
        <v>3383</v>
      </c>
      <c r="AF239" s="154">
        <v>10503404.447297534</v>
      </c>
      <c r="AG239" s="154">
        <v>2393875.5116095929</v>
      </c>
      <c r="AH239" s="189">
        <v>268532</v>
      </c>
      <c r="AJ239" s="155">
        <f t="shared" si="33"/>
        <v>10771936.447297534</v>
      </c>
      <c r="AK239" s="156"/>
      <c r="AL239" s="157">
        <v>2168167.5662933066</v>
      </c>
      <c r="AM239" s="156"/>
      <c r="AN239" s="157">
        <v>-46098.399536487974</v>
      </c>
      <c r="AO239" s="158"/>
      <c r="AP239" s="158">
        <f t="shared" si="34"/>
        <v>12894005.614054352</v>
      </c>
      <c r="AQ239" s="159">
        <f t="shared" si="35"/>
        <v>3811.4116506220371</v>
      </c>
    </row>
    <row r="240" spans="1:43" x14ac:dyDescent="0.25">
      <c r="A240" s="6">
        <v>740</v>
      </c>
      <c r="B240" s="6" t="s">
        <v>226</v>
      </c>
      <c r="C240" s="7">
        <v>32662</v>
      </c>
      <c r="D240" s="7">
        <v>78997431.833555147</v>
      </c>
      <c r="E240" s="48">
        <v>16120518.718884116</v>
      </c>
      <c r="F240" s="188">
        <v>-1863677</v>
      </c>
      <c r="H240" s="34">
        <f t="shared" si="29"/>
        <v>77133754.833555147</v>
      </c>
      <c r="I240" s="82"/>
      <c r="J240" s="56">
        <v>19483358.80680386</v>
      </c>
      <c r="K240" s="82"/>
      <c r="L240" s="56">
        <v>-158809.13999976826</v>
      </c>
      <c r="M240" s="84"/>
      <c r="N240" s="84">
        <f t="shared" si="30"/>
        <v>96458304.500359252</v>
      </c>
      <c r="O240" s="101">
        <f t="shared" si="31"/>
        <v>2953.2271293968297</v>
      </c>
      <c r="P240" s="82"/>
      <c r="R240" s="62">
        <f t="shared" si="27"/>
        <v>3872118.0472248048</v>
      </c>
      <c r="S240" s="31">
        <f t="shared" si="32"/>
        <v>4.1821768403700318E-2</v>
      </c>
      <c r="T240" s="56">
        <f t="shared" si="28"/>
        <v>118.55116181571259</v>
      </c>
      <c r="V240" s="45"/>
      <c r="W240" s="46"/>
      <c r="X240" s="47"/>
      <c r="Z240" s="45"/>
      <c r="AA240" s="47"/>
      <c r="AB240" s="46"/>
      <c r="AC240" s="129">
        <v>740</v>
      </c>
      <c r="AD240" s="129" t="s">
        <v>226</v>
      </c>
      <c r="AE240" s="154">
        <v>32974</v>
      </c>
      <c r="AF240" s="154">
        <v>76637088.86254786</v>
      </c>
      <c r="AG240" s="154">
        <v>16810021.188520759</v>
      </c>
      <c r="AH240" s="189">
        <v>-1863677</v>
      </c>
      <c r="AJ240" s="155">
        <f t="shared" si="33"/>
        <v>74773411.86254786</v>
      </c>
      <c r="AK240" s="156"/>
      <c r="AL240" s="157">
        <v>18329471.285644628</v>
      </c>
      <c r="AM240" s="156"/>
      <c r="AN240" s="157">
        <v>-516696.69505804905</v>
      </c>
      <c r="AO240" s="158"/>
      <c r="AP240" s="158">
        <f t="shared" si="34"/>
        <v>92586186.453134447</v>
      </c>
      <c r="AQ240" s="159">
        <f t="shared" si="35"/>
        <v>2807.8542625442606</v>
      </c>
    </row>
    <row r="241" spans="1:43" x14ac:dyDescent="0.25">
      <c r="A241" s="6">
        <v>742</v>
      </c>
      <c r="B241" s="6" t="s">
        <v>227</v>
      </c>
      <c r="C241" s="7">
        <v>1009</v>
      </c>
      <c r="D241" s="7">
        <v>3882736.0558479377</v>
      </c>
      <c r="E241" s="48">
        <v>109759.37083446275</v>
      </c>
      <c r="F241" s="188">
        <v>183376</v>
      </c>
      <c r="H241" s="34">
        <f t="shared" si="29"/>
        <v>4066112.0558479377</v>
      </c>
      <c r="I241" s="82"/>
      <c r="J241" s="56">
        <v>717527.0067887624</v>
      </c>
      <c r="K241" s="82"/>
      <c r="L241" s="56">
        <v>-4475.6636003073145</v>
      </c>
      <c r="M241" s="84"/>
      <c r="N241" s="84">
        <f t="shared" si="30"/>
        <v>4779163.3990363935</v>
      </c>
      <c r="O241" s="101">
        <f t="shared" si="31"/>
        <v>4736.5345877466734</v>
      </c>
      <c r="P241" s="82"/>
      <c r="R241" s="62">
        <f t="shared" si="27"/>
        <v>-179843.00140133314</v>
      </c>
      <c r="S241" s="31">
        <f t="shared" si="32"/>
        <v>-3.6265934519757542E-2</v>
      </c>
      <c r="T241" s="56">
        <f t="shared" si="28"/>
        <v>-178.23885173571173</v>
      </c>
      <c r="V241" s="45"/>
      <c r="W241" s="46"/>
      <c r="X241" s="47"/>
      <c r="Z241" s="45"/>
      <c r="AA241" s="47"/>
      <c r="AB241" s="46"/>
      <c r="AC241" s="129">
        <v>742</v>
      </c>
      <c r="AD241" s="129" t="s">
        <v>227</v>
      </c>
      <c r="AE241" s="154">
        <v>1005</v>
      </c>
      <c r="AF241" s="154">
        <v>4110305.490822718</v>
      </c>
      <c r="AG241" s="154">
        <v>348767.56789285305</v>
      </c>
      <c r="AH241" s="189">
        <v>183376</v>
      </c>
      <c r="AJ241" s="155">
        <f t="shared" si="33"/>
        <v>4293681.4908227175</v>
      </c>
      <c r="AK241" s="156"/>
      <c r="AL241" s="157">
        <v>680252.02432632283</v>
      </c>
      <c r="AM241" s="156"/>
      <c r="AN241" s="157">
        <v>-14927.114711313132</v>
      </c>
      <c r="AO241" s="158"/>
      <c r="AP241" s="158">
        <f t="shared" si="34"/>
        <v>4959006.4004377266</v>
      </c>
      <c r="AQ241" s="159">
        <f t="shared" si="35"/>
        <v>4934.3347268037078</v>
      </c>
    </row>
    <row r="242" spans="1:43" x14ac:dyDescent="0.25">
      <c r="A242" s="6">
        <v>743</v>
      </c>
      <c r="B242" s="6" t="s">
        <v>228</v>
      </c>
      <c r="C242" s="7">
        <v>64130</v>
      </c>
      <c r="D242" s="7">
        <v>93104554.837909862</v>
      </c>
      <c r="E242" s="48">
        <v>19378990.909691323</v>
      </c>
      <c r="F242" s="188">
        <v>-2934720</v>
      </c>
      <c r="H242" s="34">
        <f t="shared" si="29"/>
        <v>90169834.837909862</v>
      </c>
      <c r="I242" s="82"/>
      <c r="J242" s="56">
        <v>30299698.830126066</v>
      </c>
      <c r="K242" s="82"/>
      <c r="L242" s="56">
        <v>-306204.83200386318</v>
      </c>
      <c r="M242" s="84"/>
      <c r="N242" s="84">
        <f t="shared" si="30"/>
        <v>120163328.83603206</v>
      </c>
      <c r="O242" s="101">
        <f t="shared" si="31"/>
        <v>1873.7459665684089</v>
      </c>
      <c r="P242" s="82"/>
      <c r="R242" s="62">
        <f t="shared" si="27"/>
        <v>4543292.4992698133</v>
      </c>
      <c r="S242" s="31">
        <f t="shared" si="32"/>
        <v>3.9295027429646634E-2</v>
      </c>
      <c r="T242" s="56">
        <f t="shared" si="28"/>
        <v>70.845041310928011</v>
      </c>
      <c r="V242" s="45"/>
      <c r="W242" s="46"/>
      <c r="X242" s="47"/>
      <c r="Z242" s="45"/>
      <c r="AA242" s="47"/>
      <c r="AB242" s="46"/>
      <c r="AC242" s="129">
        <v>743</v>
      </c>
      <c r="AD242" s="129" t="s">
        <v>228</v>
      </c>
      <c r="AE242" s="154">
        <v>63781</v>
      </c>
      <c r="AF242" s="154">
        <v>91409701.483948484</v>
      </c>
      <c r="AG242" s="154">
        <v>18890007.091203902</v>
      </c>
      <c r="AH242" s="189">
        <v>-2934720</v>
      </c>
      <c r="AJ242" s="155">
        <f t="shared" si="33"/>
        <v>88474981.483948484</v>
      </c>
      <c r="AK242" s="156"/>
      <c r="AL242" s="157">
        <v>28139042.518646389</v>
      </c>
      <c r="AM242" s="156"/>
      <c r="AN242" s="157">
        <v>-993987.66583262384</v>
      </c>
      <c r="AO242" s="158"/>
      <c r="AP242" s="158">
        <f t="shared" si="34"/>
        <v>115620036.33676225</v>
      </c>
      <c r="AQ242" s="159">
        <f t="shared" si="35"/>
        <v>1812.7661268522327</v>
      </c>
    </row>
    <row r="243" spans="1:43" x14ac:dyDescent="0.25">
      <c r="A243" s="6">
        <v>746</v>
      </c>
      <c r="B243" s="6" t="s">
        <v>229</v>
      </c>
      <c r="C243" s="7">
        <v>4834</v>
      </c>
      <c r="D243" s="7">
        <v>17773095.48372459</v>
      </c>
      <c r="E243" s="48">
        <v>4636157.9570386289</v>
      </c>
      <c r="F243" s="188">
        <v>164030</v>
      </c>
      <c r="H243" s="34">
        <f t="shared" si="29"/>
        <v>17937125.48372459</v>
      </c>
      <c r="I243" s="82"/>
      <c r="J243" s="56">
        <v>2805612.7935022619</v>
      </c>
      <c r="K243" s="82"/>
      <c r="L243" s="56">
        <v>-17090.051301072726</v>
      </c>
      <c r="M243" s="84"/>
      <c r="N243" s="84">
        <f t="shared" si="30"/>
        <v>20725648.225925777</v>
      </c>
      <c r="O243" s="101">
        <f t="shared" si="31"/>
        <v>4287.4737744985059</v>
      </c>
      <c r="P243" s="82"/>
      <c r="R243" s="62">
        <f t="shared" si="27"/>
        <v>600257.71752297506</v>
      </c>
      <c r="S243" s="31">
        <f t="shared" si="32"/>
        <v>2.982589169001983E-2</v>
      </c>
      <c r="T243" s="56">
        <f t="shared" si="28"/>
        <v>124.17412443586575</v>
      </c>
      <c r="V243" s="45"/>
      <c r="W243" s="46"/>
      <c r="X243" s="47"/>
      <c r="Z243" s="45"/>
      <c r="AA243" s="47"/>
      <c r="AB243" s="46"/>
      <c r="AC243" s="129">
        <v>746</v>
      </c>
      <c r="AD243" s="129" t="s">
        <v>229</v>
      </c>
      <c r="AE243" s="154">
        <v>4910</v>
      </c>
      <c r="AF243" s="154">
        <v>17377663.221876472</v>
      </c>
      <c r="AG243" s="154">
        <v>4708913.1678611543</v>
      </c>
      <c r="AH243" s="189">
        <v>164030</v>
      </c>
      <c r="AJ243" s="155">
        <f t="shared" si="33"/>
        <v>17541693.221876472</v>
      </c>
      <c r="AK243" s="156"/>
      <c r="AL243" s="157">
        <v>2639608.0932241115</v>
      </c>
      <c r="AM243" s="156"/>
      <c r="AN243" s="157">
        <v>-55910.806697782973</v>
      </c>
      <c r="AO243" s="158"/>
      <c r="AP243" s="158">
        <f t="shared" si="34"/>
        <v>20125390.508402802</v>
      </c>
      <c r="AQ243" s="159">
        <f t="shared" si="35"/>
        <v>4098.8575373529129</v>
      </c>
    </row>
    <row r="244" spans="1:43" x14ac:dyDescent="0.25">
      <c r="A244" s="6">
        <v>747</v>
      </c>
      <c r="B244" s="6" t="s">
        <v>230</v>
      </c>
      <c r="C244" s="7">
        <v>1385</v>
      </c>
      <c r="D244" s="7">
        <v>4847216.1379978899</v>
      </c>
      <c r="E244" s="48">
        <v>1440415.3718091403</v>
      </c>
      <c r="F244" s="188">
        <v>-368899</v>
      </c>
      <c r="H244" s="34">
        <f t="shared" si="29"/>
        <v>4478317.1379978899</v>
      </c>
      <c r="I244" s="82"/>
      <c r="J244" s="56">
        <v>1060924.1943888222</v>
      </c>
      <c r="K244" s="82"/>
      <c r="L244" s="56">
        <v>-5382.4983641098916</v>
      </c>
      <c r="M244" s="84"/>
      <c r="N244" s="84">
        <f t="shared" si="30"/>
        <v>5533858.8340226021</v>
      </c>
      <c r="O244" s="101">
        <f t="shared" si="31"/>
        <v>3995.5659451426732</v>
      </c>
      <c r="P244" s="82"/>
      <c r="R244" s="62">
        <f t="shared" si="27"/>
        <v>214684.21566696931</v>
      </c>
      <c r="S244" s="31">
        <f t="shared" si="32"/>
        <v>4.0360437675072358E-2</v>
      </c>
      <c r="T244" s="56">
        <f t="shared" si="28"/>
        <v>155.00665391116917</v>
      </c>
      <c r="V244" s="45"/>
      <c r="W244" s="46"/>
      <c r="X244" s="47"/>
      <c r="Z244" s="45"/>
      <c r="AA244" s="47"/>
      <c r="AB244" s="46"/>
      <c r="AC244" s="129">
        <v>747</v>
      </c>
      <c r="AD244" s="129" t="s">
        <v>230</v>
      </c>
      <c r="AE244" s="154">
        <v>1437</v>
      </c>
      <c r="AF244" s="154">
        <v>4695096.1463684412</v>
      </c>
      <c r="AG244" s="154">
        <v>1578887.8396996071</v>
      </c>
      <c r="AH244" s="189">
        <v>-368899</v>
      </c>
      <c r="AJ244" s="155">
        <f t="shared" si="33"/>
        <v>4326197.1463684412</v>
      </c>
      <c r="AK244" s="156"/>
      <c r="AL244" s="157">
        <v>1010711.7506158295</v>
      </c>
      <c r="AM244" s="156"/>
      <c r="AN244" s="157">
        <v>-17734.278628638298</v>
      </c>
      <c r="AO244" s="158"/>
      <c r="AP244" s="158">
        <f t="shared" si="34"/>
        <v>5319174.6183556328</v>
      </c>
      <c r="AQ244" s="159">
        <f t="shared" si="35"/>
        <v>3701.5828937756664</v>
      </c>
    </row>
    <row r="245" spans="1:43" x14ac:dyDescent="0.25">
      <c r="A245" s="6">
        <v>748</v>
      </c>
      <c r="B245" s="6" t="s">
        <v>231</v>
      </c>
      <c r="C245" s="7">
        <v>5034</v>
      </c>
      <c r="D245" s="7">
        <v>16482065.194028087</v>
      </c>
      <c r="E245" s="48">
        <v>4629325.7718723668</v>
      </c>
      <c r="F245" s="188">
        <v>-41219</v>
      </c>
      <c r="H245" s="34">
        <f t="shared" si="29"/>
        <v>16440846.194028087</v>
      </c>
      <c r="I245" s="82"/>
      <c r="J245" s="56">
        <v>2990095.6358340769</v>
      </c>
      <c r="K245" s="82"/>
      <c r="L245" s="56">
        <v>-19703.443586444926</v>
      </c>
      <c r="M245" s="84"/>
      <c r="N245" s="84">
        <f t="shared" si="30"/>
        <v>19411238.386275716</v>
      </c>
      <c r="O245" s="101">
        <f t="shared" si="31"/>
        <v>3856.0266957242184</v>
      </c>
      <c r="P245" s="82"/>
      <c r="R245" s="62">
        <f t="shared" si="27"/>
        <v>599453.7481360212</v>
      </c>
      <c r="S245" s="31">
        <f t="shared" si="32"/>
        <v>3.1865862791171172E-2</v>
      </c>
      <c r="T245" s="56">
        <f t="shared" si="28"/>
        <v>119.08099883512538</v>
      </c>
      <c r="V245" s="45"/>
      <c r="W245" s="46"/>
      <c r="X245" s="47"/>
      <c r="Z245" s="45"/>
      <c r="AA245" s="47"/>
      <c r="AB245" s="46"/>
      <c r="AC245" s="129">
        <v>748</v>
      </c>
      <c r="AD245" s="129" t="s">
        <v>231</v>
      </c>
      <c r="AE245" s="154">
        <v>5145</v>
      </c>
      <c r="AF245" s="154">
        <v>16088668.901995581</v>
      </c>
      <c r="AG245" s="154">
        <v>4802816.7192241792</v>
      </c>
      <c r="AH245" s="189">
        <v>-41219</v>
      </c>
      <c r="AJ245" s="155">
        <f t="shared" si="33"/>
        <v>16047449.901995581</v>
      </c>
      <c r="AK245" s="156"/>
      <c r="AL245" s="157">
        <v>2828262.7699038419</v>
      </c>
      <c r="AM245" s="156"/>
      <c r="AN245" s="157">
        <v>-63928.033759726939</v>
      </c>
      <c r="AO245" s="158"/>
      <c r="AP245" s="158">
        <f t="shared" si="34"/>
        <v>18811784.638139695</v>
      </c>
      <c r="AQ245" s="159">
        <f t="shared" si="35"/>
        <v>3656.3235448279293</v>
      </c>
    </row>
    <row r="246" spans="1:43" x14ac:dyDescent="0.25">
      <c r="A246" s="6">
        <v>749</v>
      </c>
      <c r="B246" s="6" t="s">
        <v>232</v>
      </c>
      <c r="C246" s="7">
        <v>21251</v>
      </c>
      <c r="D246" s="7">
        <v>35433970.008201502</v>
      </c>
      <c r="E246" s="48">
        <v>5087151.611659715</v>
      </c>
      <c r="F246" s="188">
        <v>-1827813</v>
      </c>
      <c r="H246" s="34">
        <f t="shared" si="29"/>
        <v>33606157.008201502</v>
      </c>
      <c r="I246" s="82"/>
      <c r="J246" s="56">
        <v>9353321.8626406025</v>
      </c>
      <c r="K246" s="82"/>
      <c r="L246" s="56">
        <v>-108347.47232287368</v>
      </c>
      <c r="M246" s="84"/>
      <c r="N246" s="84">
        <f t="shared" si="30"/>
        <v>42851131.398519233</v>
      </c>
      <c r="O246" s="101">
        <f t="shared" si="31"/>
        <v>2016.428939744917</v>
      </c>
      <c r="P246" s="82"/>
      <c r="R246" s="62">
        <f t="shared" si="27"/>
        <v>2007429.4254720956</v>
      </c>
      <c r="S246" s="31">
        <f t="shared" si="32"/>
        <v>4.91490567333197E-2</v>
      </c>
      <c r="T246" s="56">
        <f t="shared" si="28"/>
        <v>94.462821771779943</v>
      </c>
      <c r="V246" s="45"/>
      <c r="W246" s="46"/>
      <c r="X246" s="47"/>
      <c r="Z246" s="45"/>
      <c r="AA246" s="47"/>
      <c r="AB246" s="46"/>
      <c r="AC246" s="129">
        <v>749</v>
      </c>
      <c r="AD246" s="129" t="s">
        <v>232</v>
      </c>
      <c r="AE246" s="154">
        <v>21423</v>
      </c>
      <c r="AF246" s="154">
        <v>34326811.592456795</v>
      </c>
      <c r="AG246" s="154">
        <v>6123115.8642573655</v>
      </c>
      <c r="AH246" s="189">
        <v>-1827813</v>
      </c>
      <c r="AJ246" s="155">
        <f t="shared" si="33"/>
        <v>32498998.592456795</v>
      </c>
      <c r="AK246" s="156"/>
      <c r="AL246" s="157">
        <v>8695080.1028030254</v>
      </c>
      <c r="AM246" s="156"/>
      <c r="AN246" s="157">
        <v>-350376.72221268452</v>
      </c>
      <c r="AO246" s="158"/>
      <c r="AP246" s="158">
        <f t="shared" si="34"/>
        <v>40843701.973047137</v>
      </c>
      <c r="AQ246" s="159">
        <f t="shared" si="35"/>
        <v>1906.5351245412471</v>
      </c>
    </row>
    <row r="247" spans="1:43" x14ac:dyDescent="0.25">
      <c r="A247" s="6">
        <v>751</v>
      </c>
      <c r="B247" s="6" t="s">
        <v>233</v>
      </c>
      <c r="C247" s="7">
        <v>2950</v>
      </c>
      <c r="D247" s="7">
        <v>8010454.6660669101</v>
      </c>
      <c r="E247" s="48">
        <v>1648897.732359159</v>
      </c>
      <c r="F247" s="188">
        <v>285250</v>
      </c>
      <c r="H247" s="34">
        <f t="shared" si="29"/>
        <v>8295704.6660669101</v>
      </c>
      <c r="I247" s="82"/>
      <c r="J247" s="56">
        <v>1622773.3698079095</v>
      </c>
      <c r="K247" s="82"/>
      <c r="L247" s="56">
        <v>-14539.424498537606</v>
      </c>
      <c r="M247" s="84"/>
      <c r="N247" s="84">
        <f t="shared" si="30"/>
        <v>9903938.6113762818</v>
      </c>
      <c r="O247" s="101">
        <f t="shared" si="31"/>
        <v>3357.2673258902651</v>
      </c>
      <c r="P247" s="82"/>
      <c r="R247" s="62">
        <f t="shared" si="27"/>
        <v>483493.18302296475</v>
      </c>
      <c r="S247" s="31">
        <f t="shared" si="32"/>
        <v>5.1323813369563653E-2</v>
      </c>
      <c r="T247" s="56">
        <f t="shared" si="28"/>
        <v>163.89599424507279</v>
      </c>
      <c r="V247" s="45"/>
      <c r="W247" s="46"/>
      <c r="X247" s="47"/>
      <c r="Z247" s="45"/>
      <c r="AA247" s="47"/>
      <c r="AB247" s="46"/>
      <c r="AC247" s="129">
        <v>751</v>
      </c>
      <c r="AD247" s="129" t="s">
        <v>233</v>
      </c>
      <c r="AE247" s="154">
        <v>2988</v>
      </c>
      <c r="AF247" s="154">
        <v>7649429.5286928192</v>
      </c>
      <c r="AG247" s="154">
        <v>1714604.3125861816</v>
      </c>
      <c r="AH247" s="189">
        <v>285250</v>
      </c>
      <c r="AJ247" s="155">
        <f t="shared" si="33"/>
        <v>7934679.5286928192</v>
      </c>
      <c r="AK247" s="156"/>
      <c r="AL247" s="157">
        <v>1532864.5795015194</v>
      </c>
      <c r="AM247" s="156"/>
      <c r="AN247" s="157">
        <v>-47098.679841021061</v>
      </c>
      <c r="AO247" s="158"/>
      <c r="AP247" s="158">
        <f t="shared" si="34"/>
        <v>9420445.4283533171</v>
      </c>
      <c r="AQ247" s="159">
        <f t="shared" si="35"/>
        <v>3152.75951417447</v>
      </c>
    </row>
    <row r="248" spans="1:43" x14ac:dyDescent="0.25">
      <c r="A248" s="6">
        <v>753</v>
      </c>
      <c r="B248" s="6" t="s">
        <v>234</v>
      </c>
      <c r="C248" s="7">
        <v>21687</v>
      </c>
      <c r="D248" s="7">
        <v>13147581.428947832</v>
      </c>
      <c r="E248" s="48">
        <v>-6282139.2195251668</v>
      </c>
      <c r="F248" s="188">
        <v>-2521701</v>
      </c>
      <c r="H248" s="34">
        <f t="shared" si="29"/>
        <v>10625880.428947832</v>
      </c>
      <c r="I248" s="82"/>
      <c r="J248" s="56">
        <v>7375433.1984215928</v>
      </c>
      <c r="K248" s="82"/>
      <c r="L248" s="56">
        <v>-122694.70600169484</v>
      </c>
      <c r="M248" s="84"/>
      <c r="N248" s="84">
        <f t="shared" si="30"/>
        <v>17878618.921367731</v>
      </c>
      <c r="O248" s="101">
        <f t="shared" si="31"/>
        <v>824.39336567380144</v>
      </c>
      <c r="P248" s="82"/>
      <c r="R248" s="62">
        <f t="shared" si="27"/>
        <v>272681.9055226706</v>
      </c>
      <c r="S248" s="31">
        <f t="shared" si="32"/>
        <v>1.5488065490479789E-2</v>
      </c>
      <c r="T248" s="56">
        <f t="shared" si="28"/>
        <v>12.57351895249092</v>
      </c>
      <c r="V248" s="45"/>
      <c r="W248" s="46"/>
      <c r="X248" s="47"/>
      <c r="Z248" s="45"/>
      <c r="AA248" s="47"/>
      <c r="AB248" s="46"/>
      <c r="AC248" s="129">
        <v>753</v>
      </c>
      <c r="AD248" s="129" t="s">
        <v>234</v>
      </c>
      <c r="AE248" s="154">
        <v>21170</v>
      </c>
      <c r="AF248" s="154">
        <v>13699578.931466516</v>
      </c>
      <c r="AG248" s="154">
        <v>-5804215.3149577668</v>
      </c>
      <c r="AH248" s="189">
        <v>-2521701</v>
      </c>
      <c r="AJ248" s="155">
        <f t="shared" si="33"/>
        <v>11177877.931466516</v>
      </c>
      <c r="AK248" s="156"/>
      <c r="AL248" s="157">
        <v>6825724.1777551034</v>
      </c>
      <c r="AM248" s="156"/>
      <c r="AN248" s="157">
        <v>-397665.09337655763</v>
      </c>
      <c r="AO248" s="158"/>
      <c r="AP248" s="158">
        <f t="shared" si="34"/>
        <v>17605937.01584506</v>
      </c>
      <c r="AQ248" s="159">
        <f t="shared" si="35"/>
        <v>831.64558412116492</v>
      </c>
    </row>
    <row r="249" spans="1:43" x14ac:dyDescent="0.25">
      <c r="A249" s="6">
        <v>755</v>
      </c>
      <c r="B249" s="6" t="s">
        <v>235</v>
      </c>
      <c r="C249" s="7">
        <v>6149</v>
      </c>
      <c r="D249" s="7">
        <v>4992873.7018648516</v>
      </c>
      <c r="E249" s="48">
        <v>-623090.79818392545</v>
      </c>
      <c r="F249" s="188">
        <v>-1434780</v>
      </c>
      <c r="H249" s="34">
        <f t="shared" si="29"/>
        <v>3558093.7018648516</v>
      </c>
      <c r="I249" s="82"/>
      <c r="J249" s="56">
        <v>2678332.7310597808</v>
      </c>
      <c r="K249" s="82"/>
      <c r="L249" s="56">
        <v>-35662.551009639523</v>
      </c>
      <c r="M249" s="84"/>
      <c r="N249" s="84">
        <f t="shared" si="30"/>
        <v>6200763.8819149928</v>
      </c>
      <c r="O249" s="101">
        <f t="shared" si="31"/>
        <v>1008.4182601910868</v>
      </c>
      <c r="P249" s="82"/>
      <c r="R249" s="62">
        <f t="shared" si="27"/>
        <v>503769.99166910071</v>
      </c>
      <c r="S249" s="31">
        <f t="shared" si="32"/>
        <v>8.8427335779950628E-2</v>
      </c>
      <c r="T249" s="56">
        <f t="shared" si="28"/>
        <v>81.927141269978975</v>
      </c>
      <c r="V249" s="45"/>
      <c r="W249" s="46"/>
      <c r="X249" s="47"/>
      <c r="Z249" s="45"/>
      <c r="AA249" s="47"/>
      <c r="AB249" s="46"/>
      <c r="AC249" s="129">
        <v>755</v>
      </c>
      <c r="AD249" s="129" t="s">
        <v>235</v>
      </c>
      <c r="AE249" s="154">
        <v>6145</v>
      </c>
      <c r="AF249" s="154">
        <v>4764070.7244754657</v>
      </c>
      <c r="AG249" s="154">
        <v>-610287.21149375942</v>
      </c>
      <c r="AH249" s="189">
        <v>-1434780</v>
      </c>
      <c r="AJ249" s="155">
        <f t="shared" si="33"/>
        <v>3329290.7244754657</v>
      </c>
      <c r="AK249" s="156"/>
      <c r="AL249" s="157">
        <v>2482714.4121190333</v>
      </c>
      <c r="AM249" s="156"/>
      <c r="AN249" s="157">
        <v>-115011.24634860597</v>
      </c>
      <c r="AO249" s="158"/>
      <c r="AP249" s="158">
        <f t="shared" si="34"/>
        <v>5696993.8902458921</v>
      </c>
      <c r="AQ249" s="159">
        <f t="shared" si="35"/>
        <v>927.09420508476683</v>
      </c>
    </row>
    <row r="250" spans="1:43" x14ac:dyDescent="0.25">
      <c r="A250" s="6">
        <v>758</v>
      </c>
      <c r="B250" s="6" t="s">
        <v>236</v>
      </c>
      <c r="C250" s="7">
        <v>8266</v>
      </c>
      <c r="D250" s="7">
        <v>23075546.223215606</v>
      </c>
      <c r="E250" s="48">
        <v>646513.81383359479</v>
      </c>
      <c r="F250" s="188">
        <v>-1262084</v>
      </c>
      <c r="H250" s="34">
        <f t="shared" si="29"/>
        <v>21813462.223215606</v>
      </c>
      <c r="I250" s="82"/>
      <c r="J250" s="56">
        <v>4725816.1870455435</v>
      </c>
      <c r="K250" s="82"/>
      <c r="L250" s="56">
        <v>-45577.067929259174</v>
      </c>
      <c r="M250" s="84"/>
      <c r="N250" s="84">
        <f t="shared" si="30"/>
        <v>26493701.34233189</v>
      </c>
      <c r="O250" s="101">
        <f t="shared" si="31"/>
        <v>3205.1417060648305</v>
      </c>
      <c r="P250" s="82"/>
      <c r="R250" s="62">
        <f t="shared" si="27"/>
        <v>-496209.02439025789</v>
      </c>
      <c r="S250" s="31">
        <f t="shared" si="32"/>
        <v>-1.8384982300721924E-2</v>
      </c>
      <c r="T250" s="56">
        <f t="shared" si="28"/>
        <v>-60.030126347720532</v>
      </c>
      <c r="V250" s="45"/>
      <c r="W250" s="46"/>
      <c r="X250" s="47"/>
      <c r="Z250" s="45"/>
      <c r="AA250" s="47"/>
      <c r="AB250" s="46"/>
      <c r="AC250" s="129">
        <v>758</v>
      </c>
      <c r="AD250" s="129" t="s">
        <v>236</v>
      </c>
      <c r="AE250" s="154">
        <v>8303</v>
      </c>
      <c r="AF250" s="154">
        <v>23966704.879772626</v>
      </c>
      <c r="AG250" s="154">
        <v>2364284.4541584793</v>
      </c>
      <c r="AH250" s="189">
        <v>-1262084</v>
      </c>
      <c r="AJ250" s="155">
        <f t="shared" si="33"/>
        <v>22704620.879772626</v>
      </c>
      <c r="AK250" s="156"/>
      <c r="AL250" s="157">
        <v>4435190.9990196452</v>
      </c>
      <c r="AM250" s="156"/>
      <c r="AN250" s="157">
        <v>-149901.51207012389</v>
      </c>
      <c r="AO250" s="158"/>
      <c r="AP250" s="158">
        <f t="shared" si="34"/>
        <v>26989910.366722148</v>
      </c>
      <c r="AQ250" s="159">
        <f t="shared" si="35"/>
        <v>3250.6215062895517</v>
      </c>
    </row>
    <row r="251" spans="1:43" x14ac:dyDescent="0.25">
      <c r="A251" s="6">
        <v>759</v>
      </c>
      <c r="B251" s="6" t="s">
        <v>237</v>
      </c>
      <c r="C251" s="7">
        <v>2007</v>
      </c>
      <c r="D251" s="7">
        <v>7511235.1896060687</v>
      </c>
      <c r="E251" s="48">
        <v>2393295.5548447273</v>
      </c>
      <c r="F251" s="188">
        <v>-523532</v>
      </c>
      <c r="H251" s="34">
        <f t="shared" si="29"/>
        <v>6987703.1896060687</v>
      </c>
      <c r="I251" s="82"/>
      <c r="J251" s="56">
        <v>1481499.8040637197</v>
      </c>
      <c r="K251" s="82"/>
      <c r="L251" s="56">
        <v>-6936.7897170271726</v>
      </c>
      <c r="M251" s="84"/>
      <c r="N251" s="84">
        <f t="shared" si="30"/>
        <v>8462266.2039527614</v>
      </c>
      <c r="O251" s="101">
        <f t="shared" si="31"/>
        <v>4216.3757867228505</v>
      </c>
      <c r="P251" s="82"/>
      <c r="R251" s="62">
        <f t="shared" si="27"/>
        <v>420786.01487808488</v>
      </c>
      <c r="S251" s="31">
        <f t="shared" si="32"/>
        <v>5.2326935462674341E-2</v>
      </c>
      <c r="T251" s="56">
        <f t="shared" si="28"/>
        <v>209.65920023820871</v>
      </c>
      <c r="V251" s="45"/>
      <c r="W251" s="46"/>
      <c r="X251" s="47"/>
      <c r="Z251" s="45"/>
      <c r="AA251" s="47"/>
      <c r="AB251" s="46"/>
      <c r="AC251" s="129">
        <v>759</v>
      </c>
      <c r="AD251" s="129" t="s">
        <v>237</v>
      </c>
      <c r="AE251" s="154">
        <v>2052</v>
      </c>
      <c r="AF251" s="154">
        <v>7183748.7330638655</v>
      </c>
      <c r="AG251" s="154">
        <v>2401574.0809550239</v>
      </c>
      <c r="AH251" s="189">
        <v>-523532</v>
      </c>
      <c r="AJ251" s="155">
        <f t="shared" si="33"/>
        <v>6660216.7330638655</v>
      </c>
      <c r="AK251" s="156"/>
      <c r="AL251" s="157">
        <v>1403946.7224237046</v>
      </c>
      <c r="AM251" s="156"/>
      <c r="AN251" s="157">
        <v>-22683.266412893332</v>
      </c>
      <c r="AO251" s="158"/>
      <c r="AP251" s="158">
        <f t="shared" si="34"/>
        <v>8041480.1890746765</v>
      </c>
      <c r="AQ251" s="159">
        <f t="shared" si="35"/>
        <v>3918.8499946757684</v>
      </c>
    </row>
    <row r="252" spans="1:43" x14ac:dyDescent="0.25">
      <c r="A252" s="6">
        <v>761</v>
      </c>
      <c r="B252" s="6" t="s">
        <v>238</v>
      </c>
      <c r="C252" s="7">
        <v>8646</v>
      </c>
      <c r="D252" s="7">
        <v>23822041.621010806</v>
      </c>
      <c r="E252" s="48">
        <v>6588094.2205509366</v>
      </c>
      <c r="F252" s="188">
        <v>-162163</v>
      </c>
      <c r="H252" s="34">
        <f t="shared" si="29"/>
        <v>23659878.621010806</v>
      </c>
      <c r="I252" s="82"/>
      <c r="J252" s="56">
        <v>5580463.4182056161</v>
      </c>
      <c r="K252" s="82"/>
      <c r="L252" s="56">
        <v>-33355.660045759629</v>
      </c>
      <c r="M252" s="84"/>
      <c r="N252" s="84">
        <f t="shared" si="30"/>
        <v>29206986.379170664</v>
      </c>
      <c r="O252" s="101">
        <f t="shared" si="31"/>
        <v>3378.0923408709996</v>
      </c>
      <c r="P252" s="82"/>
      <c r="R252" s="62">
        <f t="shared" si="27"/>
        <v>1408859.7063055038</v>
      </c>
      <c r="S252" s="31">
        <f t="shared" si="32"/>
        <v>5.0681821940208184E-2</v>
      </c>
      <c r="T252" s="56">
        <f t="shared" si="28"/>
        <v>162.9493067667712</v>
      </c>
      <c r="V252" s="45"/>
      <c r="W252" s="46"/>
      <c r="X252" s="47"/>
      <c r="Z252" s="45"/>
      <c r="AA252" s="47"/>
      <c r="AB252" s="46"/>
      <c r="AC252" s="129">
        <v>761</v>
      </c>
      <c r="AD252" s="129" t="s">
        <v>238</v>
      </c>
      <c r="AE252" s="154">
        <v>8711</v>
      </c>
      <c r="AF252" s="154">
        <v>22810896.811516348</v>
      </c>
      <c r="AG252" s="154">
        <v>6682552.939034191</v>
      </c>
      <c r="AH252" s="189">
        <v>-162163</v>
      </c>
      <c r="AJ252" s="155">
        <f t="shared" si="33"/>
        <v>22648733.811516348</v>
      </c>
      <c r="AK252" s="156"/>
      <c r="AL252" s="157">
        <v>5257295.9754448542</v>
      </c>
      <c r="AM252" s="156"/>
      <c r="AN252" s="157">
        <v>-107903.11409604197</v>
      </c>
      <c r="AO252" s="158"/>
      <c r="AP252" s="158">
        <f t="shared" si="34"/>
        <v>27798126.67286516</v>
      </c>
      <c r="AQ252" s="159">
        <f t="shared" si="35"/>
        <v>3191.1521837751302</v>
      </c>
    </row>
    <row r="253" spans="1:43" x14ac:dyDescent="0.25">
      <c r="A253" s="6">
        <v>762</v>
      </c>
      <c r="B253" s="6" t="s">
        <v>239</v>
      </c>
      <c r="C253" s="7">
        <v>3841</v>
      </c>
      <c r="D253" s="7">
        <v>13443376.645642739</v>
      </c>
      <c r="E253" s="48">
        <v>2319181.1727033528</v>
      </c>
      <c r="F253" s="188">
        <v>-194037</v>
      </c>
      <c r="H253" s="34">
        <f t="shared" si="29"/>
        <v>13249339.645642739</v>
      </c>
      <c r="I253" s="82"/>
      <c r="J253" s="56">
        <v>2686518.1632992015</v>
      </c>
      <c r="K253" s="82"/>
      <c r="L253" s="56">
        <v>-14532.807182318818</v>
      </c>
      <c r="M253" s="84"/>
      <c r="N253" s="84">
        <f t="shared" si="30"/>
        <v>15921325.00175962</v>
      </c>
      <c r="O253" s="101">
        <f t="shared" si="31"/>
        <v>4145.0989330277589</v>
      </c>
      <c r="P253" s="82"/>
      <c r="R253" s="62">
        <f t="shared" si="27"/>
        <v>-171493.44062019326</v>
      </c>
      <c r="S253" s="31">
        <f t="shared" si="32"/>
        <v>-1.0656519939886474E-2</v>
      </c>
      <c r="T253" s="56">
        <f t="shared" si="28"/>
        <v>-44.648123046132064</v>
      </c>
      <c r="V253" s="45"/>
      <c r="W253" s="46"/>
      <c r="X253" s="47"/>
      <c r="Z253" s="45"/>
      <c r="AA253" s="47"/>
      <c r="AB253" s="46"/>
      <c r="AC253" s="129">
        <v>762</v>
      </c>
      <c r="AD253" s="129" t="s">
        <v>239</v>
      </c>
      <c r="AE253" s="154">
        <v>3897</v>
      </c>
      <c r="AF253" s="154">
        <v>13792169.770594869</v>
      </c>
      <c r="AG253" s="154">
        <v>3206653.0732732872</v>
      </c>
      <c r="AH253" s="189">
        <v>-194037</v>
      </c>
      <c r="AJ253" s="155">
        <f t="shared" si="33"/>
        <v>13598132.770594869</v>
      </c>
      <c r="AK253" s="156"/>
      <c r="AL253" s="157">
        <v>2542701.2162125735</v>
      </c>
      <c r="AM253" s="156"/>
      <c r="AN253" s="157">
        <v>-48015.544427629451</v>
      </c>
      <c r="AO253" s="158"/>
      <c r="AP253" s="158">
        <f t="shared" si="34"/>
        <v>16092818.442379814</v>
      </c>
      <c r="AQ253" s="159">
        <f t="shared" si="35"/>
        <v>4129.540272614784</v>
      </c>
    </row>
    <row r="254" spans="1:43" x14ac:dyDescent="0.25">
      <c r="A254" s="6">
        <v>765</v>
      </c>
      <c r="B254" s="6" t="s">
        <v>240</v>
      </c>
      <c r="C254" s="7">
        <v>10301</v>
      </c>
      <c r="D254" s="7">
        <v>22842789.326260678</v>
      </c>
      <c r="E254" s="48">
        <v>4338533.368346516</v>
      </c>
      <c r="F254" s="188">
        <v>646381</v>
      </c>
      <c r="H254" s="34">
        <f t="shared" si="29"/>
        <v>23489170.326260678</v>
      </c>
      <c r="I254" s="82"/>
      <c r="J254" s="56">
        <v>5826329.7251376472</v>
      </c>
      <c r="K254" s="82"/>
      <c r="L254" s="56">
        <v>-43931.904176601543</v>
      </c>
      <c r="M254" s="84"/>
      <c r="N254" s="84">
        <f t="shared" si="30"/>
        <v>29271568.147221725</v>
      </c>
      <c r="O254" s="101">
        <f t="shared" si="31"/>
        <v>2841.6239342997501</v>
      </c>
      <c r="P254" s="82"/>
      <c r="R254" s="62">
        <f t="shared" si="27"/>
        <v>590107.44193286076</v>
      </c>
      <c r="S254" s="31">
        <f t="shared" si="32"/>
        <v>2.0574525404978585E-2</v>
      </c>
      <c r="T254" s="56">
        <f t="shared" si="28"/>
        <v>57.286422865048131</v>
      </c>
      <c r="V254" s="45"/>
      <c r="W254" s="46"/>
      <c r="X254" s="47"/>
      <c r="Z254" s="45"/>
      <c r="AA254" s="47"/>
      <c r="AB254" s="46"/>
      <c r="AC254" s="129">
        <v>765</v>
      </c>
      <c r="AD254" s="129" t="s">
        <v>240</v>
      </c>
      <c r="AE254" s="154">
        <v>10336</v>
      </c>
      <c r="AF254" s="154">
        <v>22711423.724935893</v>
      </c>
      <c r="AG254" s="154">
        <v>4877663.8040011665</v>
      </c>
      <c r="AH254" s="189">
        <v>646381</v>
      </c>
      <c r="AJ254" s="155">
        <f t="shared" si="33"/>
        <v>23357804.724935893</v>
      </c>
      <c r="AK254" s="156"/>
      <c r="AL254" s="157">
        <v>5466905.4827926438</v>
      </c>
      <c r="AM254" s="156"/>
      <c r="AN254" s="157">
        <v>-143249.50243967056</v>
      </c>
      <c r="AO254" s="158"/>
      <c r="AP254" s="158">
        <f t="shared" si="34"/>
        <v>28681460.705288865</v>
      </c>
      <c r="AQ254" s="159">
        <f t="shared" si="35"/>
        <v>2774.909123963706</v>
      </c>
    </row>
    <row r="255" spans="1:43" x14ac:dyDescent="0.25">
      <c r="A255" s="6">
        <v>768</v>
      </c>
      <c r="B255" s="6" t="s">
        <v>241</v>
      </c>
      <c r="C255" s="7">
        <v>2482</v>
      </c>
      <c r="D255" s="7">
        <v>9206291.8213858046</v>
      </c>
      <c r="E255" s="48">
        <v>1898897.7529693972</v>
      </c>
      <c r="F255" s="188">
        <v>383467</v>
      </c>
      <c r="H255" s="34">
        <f t="shared" si="29"/>
        <v>9589758.8213858046</v>
      </c>
      <c r="I255" s="82"/>
      <c r="J255" s="56">
        <v>1798096.2427854426</v>
      </c>
      <c r="K255" s="82"/>
      <c r="L255" s="56">
        <v>-9531.0763220461886</v>
      </c>
      <c r="M255" s="84"/>
      <c r="N255" s="84">
        <f t="shared" si="30"/>
        <v>11378323.9878492</v>
      </c>
      <c r="O255" s="101">
        <f t="shared" si="31"/>
        <v>4584.3368202454476</v>
      </c>
      <c r="P255" s="82"/>
      <c r="R255" s="62">
        <f t="shared" si="27"/>
        <v>98709.322560541332</v>
      </c>
      <c r="S255" s="31">
        <f t="shared" si="32"/>
        <v>8.7511254142665553E-3</v>
      </c>
      <c r="T255" s="56">
        <f t="shared" si="28"/>
        <v>39.770073553803918</v>
      </c>
      <c r="V255" s="45"/>
      <c r="W255" s="46"/>
      <c r="X255" s="47"/>
      <c r="Z255" s="45"/>
      <c r="AA255" s="47"/>
      <c r="AB255" s="46"/>
      <c r="AC255" s="129">
        <v>768</v>
      </c>
      <c r="AD255" s="129" t="s">
        <v>241</v>
      </c>
      <c r="AE255" s="154">
        <v>2492</v>
      </c>
      <c r="AF255" s="154">
        <v>9219485.4076141361</v>
      </c>
      <c r="AG255" s="154">
        <v>2184109.0208410141</v>
      </c>
      <c r="AH255" s="189">
        <v>383467</v>
      </c>
      <c r="AJ255" s="155">
        <f t="shared" si="33"/>
        <v>9602952.4076141361</v>
      </c>
      <c r="AK255" s="156"/>
      <c r="AL255" s="157">
        <v>1708114.3285196987</v>
      </c>
      <c r="AM255" s="156"/>
      <c r="AN255" s="157">
        <v>-31452.070845176411</v>
      </c>
      <c r="AO255" s="158"/>
      <c r="AP255" s="158">
        <f t="shared" si="34"/>
        <v>11279614.665288659</v>
      </c>
      <c r="AQ255" s="159">
        <f t="shared" si="35"/>
        <v>4526.3301225074874</v>
      </c>
    </row>
    <row r="256" spans="1:43" x14ac:dyDescent="0.25">
      <c r="A256" s="6">
        <v>777</v>
      </c>
      <c r="B256" s="6" t="s">
        <v>242</v>
      </c>
      <c r="C256" s="7">
        <v>7594</v>
      </c>
      <c r="D256" s="7">
        <v>30507092.84149383</v>
      </c>
      <c r="E256" s="48">
        <v>5978850.8846030468</v>
      </c>
      <c r="F256" s="188">
        <v>-223396</v>
      </c>
      <c r="H256" s="34">
        <f t="shared" si="29"/>
        <v>30283696.84149383</v>
      </c>
      <c r="I256" s="82"/>
      <c r="J256" s="56">
        <v>4911775.2585595427</v>
      </c>
      <c r="K256" s="82"/>
      <c r="L256" s="56">
        <v>-31424.070590941265</v>
      </c>
      <c r="M256" s="84"/>
      <c r="N256" s="84">
        <f t="shared" si="30"/>
        <v>35164048.029462427</v>
      </c>
      <c r="O256" s="101">
        <f t="shared" si="31"/>
        <v>4630.504086049832</v>
      </c>
      <c r="P256" s="82"/>
      <c r="R256" s="62">
        <f t="shared" si="27"/>
        <v>1529889.5113421381</v>
      </c>
      <c r="S256" s="31">
        <f t="shared" si="32"/>
        <v>4.5486183652191425E-2</v>
      </c>
      <c r="T256" s="56">
        <f t="shared" si="28"/>
        <v>201.46029909693681</v>
      </c>
      <c r="V256" s="45"/>
      <c r="W256" s="46"/>
      <c r="X256" s="47"/>
      <c r="Z256" s="45"/>
      <c r="AA256" s="47"/>
      <c r="AB256" s="46"/>
      <c r="AC256" s="129">
        <v>777</v>
      </c>
      <c r="AD256" s="129" t="s">
        <v>242</v>
      </c>
      <c r="AE256" s="154">
        <v>7727</v>
      </c>
      <c r="AF256" s="154">
        <v>29320837.826381907</v>
      </c>
      <c r="AG256" s="154">
        <v>6293512.1029992728</v>
      </c>
      <c r="AH256" s="189">
        <v>-223396</v>
      </c>
      <c r="AJ256" s="155">
        <f t="shared" si="33"/>
        <v>29097441.826381907</v>
      </c>
      <c r="AK256" s="156"/>
      <c r="AL256" s="157">
        <v>4639444.3111565504</v>
      </c>
      <c r="AM256" s="156"/>
      <c r="AN256" s="157">
        <v>-102727.61941816637</v>
      </c>
      <c r="AO256" s="158"/>
      <c r="AP256" s="158">
        <f t="shared" si="34"/>
        <v>33634158.518120289</v>
      </c>
      <c r="AQ256" s="159">
        <f t="shared" si="35"/>
        <v>4352.8094367956892</v>
      </c>
    </row>
    <row r="257" spans="1:43" x14ac:dyDescent="0.25">
      <c r="A257" s="6">
        <v>778</v>
      </c>
      <c r="B257" s="6" t="s">
        <v>243</v>
      </c>
      <c r="C257" s="7">
        <v>6931</v>
      </c>
      <c r="D257" s="7">
        <v>23019504.470044564</v>
      </c>
      <c r="E257" s="48">
        <v>5507921.0178153897</v>
      </c>
      <c r="F257" s="188">
        <v>-210774</v>
      </c>
      <c r="H257" s="34">
        <f t="shared" si="29"/>
        <v>22808730.470044564</v>
      </c>
      <c r="I257" s="82"/>
      <c r="J257" s="56">
        <v>4227136.5939213419</v>
      </c>
      <c r="K257" s="82"/>
      <c r="L257" s="56">
        <v>-28113.721918422849</v>
      </c>
      <c r="M257" s="84"/>
      <c r="N257" s="84">
        <f t="shared" si="30"/>
        <v>27007753.342047483</v>
      </c>
      <c r="O257" s="101">
        <f t="shared" si="31"/>
        <v>3896.6604158198647</v>
      </c>
      <c r="P257" s="82"/>
      <c r="R257" s="62">
        <f t="shared" si="27"/>
        <v>1029608.3039015494</v>
      </c>
      <c r="S257" s="31">
        <f t="shared" si="32"/>
        <v>3.9633634441169199E-2</v>
      </c>
      <c r="T257" s="56">
        <f t="shared" si="28"/>
        <v>148.55119086734229</v>
      </c>
      <c r="V257" s="45"/>
      <c r="W257" s="46"/>
      <c r="X257" s="47"/>
      <c r="Z257" s="45"/>
      <c r="AA257" s="47"/>
      <c r="AB257" s="46"/>
      <c r="AC257" s="129">
        <v>778</v>
      </c>
      <c r="AD257" s="129" t="s">
        <v>243</v>
      </c>
      <c r="AE257" s="154">
        <v>7064</v>
      </c>
      <c r="AF257" s="154">
        <v>22289494.673019134</v>
      </c>
      <c r="AG257" s="154">
        <v>5741495.1709592137</v>
      </c>
      <c r="AH257" s="189">
        <v>-210774</v>
      </c>
      <c r="AJ257" s="155">
        <f t="shared" si="33"/>
        <v>22078720.673019134</v>
      </c>
      <c r="AK257" s="156"/>
      <c r="AL257" s="157">
        <v>3990754.4169905814</v>
      </c>
      <c r="AM257" s="156"/>
      <c r="AN257" s="157">
        <v>-91330.051863782675</v>
      </c>
      <c r="AO257" s="158"/>
      <c r="AP257" s="158">
        <f t="shared" si="34"/>
        <v>25978145.038145933</v>
      </c>
      <c r="AQ257" s="159">
        <f t="shared" si="35"/>
        <v>3677.5403508134109</v>
      </c>
    </row>
    <row r="258" spans="1:43" x14ac:dyDescent="0.25">
      <c r="A258" s="6">
        <v>781</v>
      </c>
      <c r="B258" s="6" t="s">
        <v>244</v>
      </c>
      <c r="C258" s="7">
        <v>3631</v>
      </c>
      <c r="D258" s="7">
        <v>13188218.306439467</v>
      </c>
      <c r="E258" s="48">
        <v>2799166.448313639</v>
      </c>
      <c r="F258" s="188">
        <v>-527268</v>
      </c>
      <c r="H258" s="34">
        <f t="shared" si="29"/>
        <v>12660950.306439467</v>
      </c>
      <c r="I258" s="82"/>
      <c r="J258" s="56">
        <v>2544854.2751566195</v>
      </c>
      <c r="K258" s="82"/>
      <c r="L258" s="56">
        <v>-13464.364219958989</v>
      </c>
      <c r="M258" s="84"/>
      <c r="N258" s="84">
        <f t="shared" si="30"/>
        <v>15192340.217376126</v>
      </c>
      <c r="O258" s="101">
        <f t="shared" si="31"/>
        <v>4184.0650557356448</v>
      </c>
      <c r="P258" s="82"/>
      <c r="R258" s="62">
        <f t="shared" si="27"/>
        <v>676688.29484405182</v>
      </c>
      <c r="S258" s="31">
        <f t="shared" si="32"/>
        <v>4.6617836970426062E-2</v>
      </c>
      <c r="T258" s="56">
        <f t="shared" si="28"/>
        <v>186.36416823025388</v>
      </c>
      <c r="V258" s="45"/>
      <c r="W258" s="46"/>
      <c r="X258" s="47"/>
      <c r="Z258" s="45"/>
      <c r="AA258" s="47"/>
      <c r="AB258" s="46"/>
      <c r="AC258" s="129">
        <v>781</v>
      </c>
      <c r="AD258" s="129" t="s">
        <v>244</v>
      </c>
      <c r="AE258" s="154">
        <v>3657</v>
      </c>
      <c r="AF258" s="154">
        <v>12677292.281832227</v>
      </c>
      <c r="AG258" s="154">
        <v>3103603.982274015</v>
      </c>
      <c r="AH258" s="189">
        <v>-527268</v>
      </c>
      <c r="AJ258" s="155">
        <f t="shared" si="33"/>
        <v>12150024.281832227</v>
      </c>
      <c r="AK258" s="156"/>
      <c r="AL258" s="157">
        <v>2409952.9531291784</v>
      </c>
      <c r="AM258" s="156"/>
      <c r="AN258" s="157">
        <v>-44325.312429330792</v>
      </c>
      <c r="AO258" s="158"/>
      <c r="AP258" s="158">
        <f t="shared" si="34"/>
        <v>14515651.922532074</v>
      </c>
      <c r="AQ258" s="159">
        <f t="shared" si="35"/>
        <v>3969.278622513556</v>
      </c>
    </row>
    <row r="259" spans="1:43" x14ac:dyDescent="0.25">
      <c r="A259" s="6">
        <v>783</v>
      </c>
      <c r="B259" s="6" t="s">
        <v>245</v>
      </c>
      <c r="C259" s="7">
        <v>6646</v>
      </c>
      <c r="D259" s="7">
        <v>12266811.450437358</v>
      </c>
      <c r="E259" s="48">
        <v>2335086.347357152</v>
      </c>
      <c r="F259" s="188">
        <v>-385053</v>
      </c>
      <c r="H259" s="34">
        <f t="shared" si="29"/>
        <v>11881758.450437358</v>
      </c>
      <c r="I259" s="82"/>
      <c r="J259" s="56">
        <v>3855115.5821965276</v>
      </c>
      <c r="K259" s="82"/>
      <c r="L259" s="56">
        <v>-32870.237073642544</v>
      </c>
      <c r="M259" s="84"/>
      <c r="N259" s="84">
        <f t="shared" si="30"/>
        <v>15704003.795560243</v>
      </c>
      <c r="O259" s="101">
        <f t="shared" si="31"/>
        <v>2362.9256388143608</v>
      </c>
      <c r="P259" s="82"/>
      <c r="R259" s="62">
        <f t="shared" si="27"/>
        <v>976318.67110609636</v>
      </c>
      <c r="S259" s="31">
        <f t="shared" si="32"/>
        <v>6.6291386789971291E-2</v>
      </c>
      <c r="T259" s="56">
        <f t="shared" si="28"/>
        <v>146.90320058773645</v>
      </c>
      <c r="V259" s="45"/>
      <c r="W259" s="46"/>
      <c r="X259" s="47"/>
      <c r="Z259" s="45"/>
      <c r="AA259" s="47"/>
      <c r="AB259" s="46"/>
      <c r="AC259" s="129">
        <v>783</v>
      </c>
      <c r="AD259" s="129" t="s">
        <v>245</v>
      </c>
      <c r="AE259" s="154">
        <v>6721</v>
      </c>
      <c r="AF259" s="154">
        <v>11597153.190814624</v>
      </c>
      <c r="AG259" s="154">
        <v>2411055.7236377806</v>
      </c>
      <c r="AH259" s="189">
        <v>-385053</v>
      </c>
      <c r="AJ259" s="155">
        <f t="shared" si="33"/>
        <v>11212100.190814624</v>
      </c>
      <c r="AK259" s="156"/>
      <c r="AL259" s="157">
        <v>3621929.9008489088</v>
      </c>
      <c r="AM259" s="156"/>
      <c r="AN259" s="157">
        <v>-106344.9672093854</v>
      </c>
      <c r="AO259" s="158"/>
      <c r="AP259" s="158">
        <f t="shared" si="34"/>
        <v>14727685.124454146</v>
      </c>
      <c r="AQ259" s="159">
        <f t="shared" si="35"/>
        <v>2191.2937248109129</v>
      </c>
    </row>
    <row r="260" spans="1:43" x14ac:dyDescent="0.25">
      <c r="A260" s="6">
        <v>785</v>
      </c>
      <c r="B260" s="6" t="s">
        <v>246</v>
      </c>
      <c r="C260" s="7">
        <v>2737</v>
      </c>
      <c r="D260" s="7">
        <v>13192866.825984772</v>
      </c>
      <c r="E260" s="48">
        <v>2632892.4279314009</v>
      </c>
      <c r="F260" s="188">
        <v>53373</v>
      </c>
      <c r="H260" s="34">
        <f t="shared" si="29"/>
        <v>13246239.825984772</v>
      </c>
      <c r="I260" s="82"/>
      <c r="J260" s="56">
        <v>1864121.6922513947</v>
      </c>
      <c r="K260" s="82"/>
      <c r="L260" s="56">
        <v>-12877.240530084217</v>
      </c>
      <c r="M260" s="84"/>
      <c r="N260" s="84">
        <f t="shared" si="30"/>
        <v>15097484.277706083</v>
      </c>
      <c r="O260" s="101">
        <f t="shared" si="31"/>
        <v>5516.0702512627267</v>
      </c>
      <c r="P260" s="82"/>
      <c r="R260" s="62">
        <f t="shared" si="27"/>
        <v>1875443.9334697872</v>
      </c>
      <c r="S260" s="31">
        <f t="shared" si="32"/>
        <v>0.14184224859723138</v>
      </c>
      <c r="T260" s="56">
        <f t="shared" si="28"/>
        <v>685.21882845078085</v>
      </c>
      <c r="V260" s="45"/>
      <c r="W260" s="46"/>
      <c r="X260" s="47"/>
      <c r="Z260" s="45"/>
      <c r="AA260" s="47"/>
      <c r="AB260" s="46"/>
      <c r="AC260" s="129">
        <v>785</v>
      </c>
      <c r="AD260" s="129" t="s">
        <v>246</v>
      </c>
      <c r="AE260" s="154">
        <v>2792</v>
      </c>
      <c r="AF260" s="154">
        <v>11440364.083815109</v>
      </c>
      <c r="AG260" s="154">
        <v>2771344.5083427811</v>
      </c>
      <c r="AH260" s="189">
        <v>53373</v>
      </c>
      <c r="AJ260" s="155">
        <f t="shared" si="33"/>
        <v>11493737.083815109</v>
      </c>
      <c r="AK260" s="156"/>
      <c r="AL260" s="157">
        <v>1770548.5980421179</v>
      </c>
      <c r="AM260" s="156"/>
      <c r="AN260" s="157">
        <v>-42245.337620929829</v>
      </c>
      <c r="AO260" s="158"/>
      <c r="AP260" s="158">
        <f t="shared" si="34"/>
        <v>13222040.344236296</v>
      </c>
      <c r="AQ260" s="159">
        <f t="shared" si="35"/>
        <v>4735.6878023768968</v>
      </c>
    </row>
    <row r="261" spans="1:43" x14ac:dyDescent="0.25">
      <c r="A261" s="6">
        <v>790</v>
      </c>
      <c r="B261" s="6" t="s">
        <v>247</v>
      </c>
      <c r="C261" s="7">
        <v>24052</v>
      </c>
      <c r="D261" s="7">
        <v>62753968.622214675</v>
      </c>
      <c r="E261" s="48">
        <v>17583143.918017138</v>
      </c>
      <c r="F261" s="188">
        <v>-2889581</v>
      </c>
      <c r="H261" s="34">
        <f t="shared" si="29"/>
        <v>59864387.622214675</v>
      </c>
      <c r="I261" s="82"/>
      <c r="J261" s="56">
        <v>13768454.076251095</v>
      </c>
      <c r="K261" s="82"/>
      <c r="L261" s="56">
        <v>-97736.646265441537</v>
      </c>
      <c r="M261" s="84"/>
      <c r="N261" s="84">
        <f t="shared" si="30"/>
        <v>73535105.052200317</v>
      </c>
      <c r="O261" s="101">
        <f t="shared" si="31"/>
        <v>3057.3384771412075</v>
      </c>
      <c r="P261" s="82"/>
      <c r="R261" s="62">
        <f t="shared" si="27"/>
        <v>4422251.0307278782</v>
      </c>
      <c r="S261" s="31">
        <f t="shared" si="32"/>
        <v>6.3985941448083505E-2</v>
      </c>
      <c r="T261" s="56">
        <f t="shared" si="28"/>
        <v>183.86209174820715</v>
      </c>
      <c r="V261" s="45"/>
      <c r="W261" s="46"/>
      <c r="X261" s="47"/>
      <c r="Z261" s="45"/>
      <c r="AA261" s="47"/>
      <c r="AB261" s="46"/>
      <c r="AC261" s="129">
        <v>790</v>
      </c>
      <c r="AD261" s="129" t="s">
        <v>247</v>
      </c>
      <c r="AE261" s="154">
        <v>24277</v>
      </c>
      <c r="AF261" s="154">
        <v>59416724.320072398</v>
      </c>
      <c r="AG261" s="154">
        <v>17759487.683926087</v>
      </c>
      <c r="AH261" s="189">
        <v>-2889581</v>
      </c>
      <c r="AJ261" s="155">
        <f t="shared" si="33"/>
        <v>56527143.320072398</v>
      </c>
      <c r="AK261" s="156"/>
      <c r="AL261" s="157">
        <v>12902307.975558696</v>
      </c>
      <c r="AM261" s="156"/>
      <c r="AN261" s="157">
        <v>-316597.27415866102</v>
      </c>
      <c r="AO261" s="158"/>
      <c r="AP261" s="158">
        <f t="shared" si="34"/>
        <v>69112854.021472439</v>
      </c>
      <c r="AQ261" s="159">
        <f t="shared" si="35"/>
        <v>2846.8449158245435</v>
      </c>
    </row>
    <row r="262" spans="1:43" x14ac:dyDescent="0.25">
      <c r="A262" s="6">
        <v>791</v>
      </c>
      <c r="B262" s="6" t="s">
        <v>248</v>
      </c>
      <c r="C262" s="7">
        <v>5203</v>
      </c>
      <c r="D262" s="7">
        <v>21155779.000154853</v>
      </c>
      <c r="E262" s="48">
        <v>5376718.0628738124</v>
      </c>
      <c r="F262" s="188">
        <v>-580794</v>
      </c>
      <c r="H262" s="34">
        <f t="shared" si="29"/>
        <v>20574985.000154853</v>
      </c>
      <c r="I262" s="82"/>
      <c r="J262" s="56">
        <v>3853241.0648750076</v>
      </c>
      <c r="K262" s="82"/>
      <c r="L262" s="56">
        <v>-18724.497366889824</v>
      </c>
      <c r="M262" s="84"/>
      <c r="N262" s="84">
        <f t="shared" si="30"/>
        <v>24409501.567662969</v>
      </c>
      <c r="O262" s="101">
        <f t="shared" si="31"/>
        <v>4691.4283235946514</v>
      </c>
      <c r="P262" s="82"/>
      <c r="R262" s="62">
        <f t="shared" si="27"/>
        <v>1094076.039546743</v>
      </c>
      <c r="S262" s="31">
        <f t="shared" si="32"/>
        <v>4.6924986988866643E-2</v>
      </c>
      <c r="T262" s="56">
        <f t="shared" si="28"/>
        <v>210.27792418734251</v>
      </c>
      <c r="V262" s="45"/>
      <c r="W262" s="46"/>
      <c r="X262" s="47"/>
      <c r="Z262" s="45"/>
      <c r="AA262" s="47"/>
      <c r="AB262" s="46"/>
      <c r="AC262" s="129">
        <v>791</v>
      </c>
      <c r="AD262" s="129" t="s">
        <v>248</v>
      </c>
      <c r="AE262" s="154">
        <v>5231</v>
      </c>
      <c r="AF262" s="154">
        <v>20317942.20650617</v>
      </c>
      <c r="AG262" s="154">
        <v>5581664.0337945335</v>
      </c>
      <c r="AH262" s="189">
        <v>-580794</v>
      </c>
      <c r="AJ262" s="155">
        <f t="shared" si="33"/>
        <v>19737148.20650617</v>
      </c>
      <c r="AK262" s="156"/>
      <c r="AL262" s="157">
        <v>3639197.2953687566</v>
      </c>
      <c r="AM262" s="156"/>
      <c r="AN262" s="157">
        <v>-60919.973758699751</v>
      </c>
      <c r="AO262" s="158"/>
      <c r="AP262" s="158">
        <f t="shared" si="34"/>
        <v>23315425.528116226</v>
      </c>
      <c r="AQ262" s="159">
        <f t="shared" si="35"/>
        <v>4457.1641231344347</v>
      </c>
    </row>
    <row r="263" spans="1:43" x14ac:dyDescent="0.25">
      <c r="A263" s="6">
        <v>831</v>
      </c>
      <c r="B263" s="6" t="s">
        <v>249</v>
      </c>
      <c r="C263" s="7">
        <v>4628</v>
      </c>
      <c r="D263" s="7">
        <v>5947956.2456859844</v>
      </c>
      <c r="E263" s="48">
        <v>674770.98485092598</v>
      </c>
      <c r="F263" s="188">
        <v>-1065438</v>
      </c>
      <c r="H263" s="34">
        <f t="shared" si="29"/>
        <v>4882518.2456859844</v>
      </c>
      <c r="I263" s="82"/>
      <c r="J263" s="56">
        <v>2159248.2458414943</v>
      </c>
      <c r="K263" s="82"/>
      <c r="L263" s="56">
        <v>-24018.274231082531</v>
      </c>
      <c r="M263" s="84"/>
      <c r="N263" s="84">
        <f t="shared" si="30"/>
        <v>7017748.2172963964</v>
      </c>
      <c r="O263" s="101">
        <f t="shared" si="31"/>
        <v>1516.3673762524625</v>
      </c>
      <c r="P263" s="82"/>
      <c r="R263" s="62">
        <f t="shared" si="27"/>
        <v>-1749.0269928779453</v>
      </c>
      <c r="S263" s="31">
        <f t="shared" si="32"/>
        <v>-2.4916698903199508E-4</v>
      </c>
      <c r="T263" s="56">
        <f t="shared" si="28"/>
        <v>-0.37792285930811265</v>
      </c>
      <c r="V263" s="45"/>
      <c r="W263" s="46"/>
      <c r="X263" s="47"/>
      <c r="Z263" s="45"/>
      <c r="AA263" s="47"/>
      <c r="AB263" s="46"/>
      <c r="AC263" s="129">
        <v>831</v>
      </c>
      <c r="AD263" s="129" t="s">
        <v>249</v>
      </c>
      <c r="AE263" s="154">
        <v>4671</v>
      </c>
      <c r="AF263" s="154">
        <v>6141992.5949172759</v>
      </c>
      <c r="AG263" s="154">
        <v>864485.60151212313</v>
      </c>
      <c r="AH263" s="189">
        <v>-1065438</v>
      </c>
      <c r="AJ263" s="155">
        <f t="shared" si="33"/>
        <v>5076554.5949172759</v>
      </c>
      <c r="AK263" s="156"/>
      <c r="AL263" s="157">
        <v>2020727.8858707794</v>
      </c>
      <c r="AM263" s="156"/>
      <c r="AN263" s="157">
        <v>-77785.236498781756</v>
      </c>
      <c r="AO263" s="158"/>
      <c r="AP263" s="158">
        <f t="shared" si="34"/>
        <v>7019497.2442892743</v>
      </c>
      <c r="AQ263" s="159">
        <f t="shared" si="35"/>
        <v>1502.7825399891403</v>
      </c>
    </row>
    <row r="264" spans="1:43" x14ac:dyDescent="0.25">
      <c r="A264" s="6">
        <v>832</v>
      </c>
      <c r="B264" s="6" t="s">
        <v>250</v>
      </c>
      <c r="C264" s="7">
        <v>3916</v>
      </c>
      <c r="D264" s="7">
        <v>18028103.922930706</v>
      </c>
      <c r="E264" s="48">
        <v>3588229.0105535644</v>
      </c>
      <c r="F264" s="188">
        <v>-120261</v>
      </c>
      <c r="H264" s="34">
        <f t="shared" si="29"/>
        <v>17907842.922930706</v>
      </c>
      <c r="I264" s="82"/>
      <c r="J264" s="56">
        <v>2439839.4670192725</v>
      </c>
      <c r="K264" s="82"/>
      <c r="L264" s="56">
        <v>-14155.701174321672</v>
      </c>
      <c r="M264" s="84"/>
      <c r="N264" s="84">
        <f t="shared" si="30"/>
        <v>20333526.688775655</v>
      </c>
      <c r="O264" s="101">
        <f t="shared" si="31"/>
        <v>5192.4225456526183</v>
      </c>
      <c r="P264" s="82"/>
      <c r="R264" s="62">
        <f t="shared" si="27"/>
        <v>416895.00870586559</v>
      </c>
      <c r="S264" s="31">
        <f t="shared" si="32"/>
        <v>2.0932003734499185E-2</v>
      </c>
      <c r="T264" s="56">
        <f t="shared" si="28"/>
        <v>106.45939956738141</v>
      </c>
      <c r="V264" s="45"/>
      <c r="W264" s="46"/>
      <c r="X264" s="47"/>
      <c r="Z264" s="45"/>
      <c r="AA264" s="47"/>
      <c r="AB264" s="46"/>
      <c r="AC264" s="129">
        <v>832</v>
      </c>
      <c r="AD264" s="129" t="s">
        <v>250</v>
      </c>
      <c r="AE264" s="154">
        <v>3976</v>
      </c>
      <c r="AF264" s="154">
        <v>17785663.927329157</v>
      </c>
      <c r="AG264" s="154">
        <v>3807580.5889054448</v>
      </c>
      <c r="AH264" s="189">
        <v>-120261</v>
      </c>
      <c r="AJ264" s="155">
        <f t="shared" si="33"/>
        <v>17665402.927329157</v>
      </c>
      <c r="AK264" s="156"/>
      <c r="AL264" s="157">
        <v>2297485.8554884018</v>
      </c>
      <c r="AM264" s="156"/>
      <c r="AN264" s="157">
        <v>-46257.102747766476</v>
      </c>
      <c r="AO264" s="158"/>
      <c r="AP264" s="158">
        <f t="shared" si="34"/>
        <v>19916631.680069789</v>
      </c>
      <c r="AQ264" s="159">
        <f t="shared" si="35"/>
        <v>5009.2131992127233</v>
      </c>
    </row>
    <row r="265" spans="1:43" x14ac:dyDescent="0.25">
      <c r="A265" s="6">
        <v>833</v>
      </c>
      <c r="B265" s="6" t="s">
        <v>251</v>
      </c>
      <c r="C265" s="7">
        <v>1659</v>
      </c>
      <c r="D265" s="7">
        <v>4260809.059994271</v>
      </c>
      <c r="E265" s="48">
        <v>767979.26839848526</v>
      </c>
      <c r="F265" s="188">
        <v>-401846</v>
      </c>
      <c r="H265" s="34">
        <f t="shared" si="29"/>
        <v>3858963.059994271</v>
      </c>
      <c r="I265" s="82"/>
      <c r="J265" s="56">
        <v>1021085.1755053403</v>
      </c>
      <c r="K265" s="82"/>
      <c r="L265" s="56">
        <v>-7833.6879260056012</v>
      </c>
      <c r="M265" s="84"/>
      <c r="N265" s="84">
        <f t="shared" si="30"/>
        <v>4872214.5475736056</v>
      </c>
      <c r="O265" s="101">
        <f t="shared" si="31"/>
        <v>2936.8381841914438</v>
      </c>
      <c r="P265" s="82"/>
      <c r="R265" s="62">
        <f t="shared" si="27"/>
        <v>301651.77008338924</v>
      </c>
      <c r="S265" s="31">
        <f t="shared" si="32"/>
        <v>6.5998824383073459E-2</v>
      </c>
      <c r="T265" s="56">
        <f t="shared" si="28"/>
        <v>181.82746840469514</v>
      </c>
      <c r="V265" s="45"/>
      <c r="W265" s="46"/>
      <c r="X265" s="47"/>
      <c r="Z265" s="45"/>
      <c r="AA265" s="47"/>
      <c r="AB265" s="46"/>
      <c r="AC265" s="129">
        <v>833</v>
      </c>
      <c r="AD265" s="129" t="s">
        <v>251</v>
      </c>
      <c r="AE265" s="154">
        <v>1639</v>
      </c>
      <c r="AF265" s="154">
        <v>4039657.1655117059</v>
      </c>
      <c r="AG265" s="154">
        <v>805738.57779290434</v>
      </c>
      <c r="AH265" s="189">
        <v>-401846</v>
      </c>
      <c r="AJ265" s="155">
        <f t="shared" si="33"/>
        <v>3637811.1655117059</v>
      </c>
      <c r="AK265" s="156"/>
      <c r="AL265" s="157">
        <v>958258.10530527926</v>
      </c>
      <c r="AM265" s="156"/>
      <c r="AN265" s="157">
        <v>-25506.493326769181</v>
      </c>
      <c r="AO265" s="158"/>
      <c r="AP265" s="158">
        <f t="shared" si="34"/>
        <v>4570562.7774902163</v>
      </c>
      <c r="AQ265" s="159">
        <f t="shared" si="35"/>
        <v>2788.6289063393633</v>
      </c>
    </row>
    <row r="266" spans="1:43" x14ac:dyDescent="0.25">
      <c r="A266" s="6">
        <v>834</v>
      </c>
      <c r="B266" s="6" t="s">
        <v>252</v>
      </c>
      <c r="C266" s="7">
        <v>6016</v>
      </c>
      <c r="D266" s="7">
        <v>11659201.330036677</v>
      </c>
      <c r="E266" s="48">
        <v>2657842.2807766064</v>
      </c>
      <c r="F266" s="188">
        <v>-1430316</v>
      </c>
      <c r="H266" s="34">
        <f t="shared" si="29"/>
        <v>10228885.330036677</v>
      </c>
      <c r="I266" s="82"/>
      <c r="J266" s="56">
        <v>3452697.3837208268</v>
      </c>
      <c r="K266" s="82"/>
      <c r="L266" s="56">
        <v>-25933.185494355246</v>
      </c>
      <c r="M266" s="84"/>
      <c r="N266" s="84">
        <f t="shared" si="30"/>
        <v>13655649.528263148</v>
      </c>
      <c r="O266" s="101">
        <f t="shared" si="31"/>
        <v>2269.8885519054434</v>
      </c>
      <c r="P266" s="82"/>
      <c r="R266" s="62">
        <f t="shared" si="27"/>
        <v>791098.03463636711</v>
      </c>
      <c r="S266" s="31">
        <f t="shared" si="32"/>
        <v>6.1494412380274935E-2</v>
      </c>
      <c r="T266" s="56">
        <f t="shared" si="28"/>
        <v>131.49900841694932</v>
      </c>
      <c r="V266" s="45"/>
      <c r="W266" s="46"/>
      <c r="X266" s="47"/>
      <c r="Z266" s="45"/>
      <c r="AA266" s="47"/>
      <c r="AB266" s="46"/>
      <c r="AC266" s="129">
        <v>834</v>
      </c>
      <c r="AD266" s="129" t="s">
        <v>252</v>
      </c>
      <c r="AE266" s="154">
        <v>6015</v>
      </c>
      <c r="AF266" s="154">
        <v>11139288.065097552</v>
      </c>
      <c r="AG266" s="154">
        <v>2897908.3406645604</v>
      </c>
      <c r="AH266" s="189">
        <v>-1430316</v>
      </c>
      <c r="AJ266" s="155">
        <f t="shared" si="33"/>
        <v>9708972.0650975518</v>
      </c>
      <c r="AK266" s="156"/>
      <c r="AL266" s="157">
        <v>3239637.2243210655</v>
      </c>
      <c r="AM266" s="156"/>
      <c r="AN266" s="157">
        <v>-84057.795791836557</v>
      </c>
      <c r="AO266" s="158"/>
      <c r="AP266" s="158">
        <f t="shared" si="34"/>
        <v>12864551.493626781</v>
      </c>
      <c r="AQ266" s="159">
        <f t="shared" si="35"/>
        <v>2138.7450529720336</v>
      </c>
    </row>
    <row r="267" spans="1:43" x14ac:dyDescent="0.25">
      <c r="A267" s="6">
        <v>837</v>
      </c>
      <c r="B267" s="6" t="s">
        <v>253</v>
      </c>
      <c r="C267" s="7">
        <v>241009</v>
      </c>
      <c r="D267" s="7">
        <v>181343506.97635916</v>
      </c>
      <c r="E267" s="48">
        <v>12014184.950498905</v>
      </c>
      <c r="F267" s="188">
        <v>67823188</v>
      </c>
      <c r="H267" s="34">
        <f t="shared" si="29"/>
        <v>249166694.97635916</v>
      </c>
      <c r="I267" s="82"/>
      <c r="J267" s="56">
        <v>112582885.34698765</v>
      </c>
      <c r="K267" s="82"/>
      <c r="L267" s="56">
        <v>-1179539.055069465</v>
      </c>
      <c r="M267" s="84"/>
      <c r="N267" s="84">
        <f t="shared" si="30"/>
        <v>360570041.26827735</v>
      </c>
      <c r="O267" s="101">
        <f t="shared" si="31"/>
        <v>1496.0853796674703</v>
      </c>
      <c r="P267" s="82"/>
      <c r="R267" s="62">
        <f t="shared" si="27"/>
        <v>6057535.7953509688</v>
      </c>
      <c r="S267" s="31">
        <f t="shared" si="32"/>
        <v>1.7086945317401715E-2</v>
      </c>
      <c r="T267" s="56">
        <f t="shared" si="28"/>
        <v>25.134064683688031</v>
      </c>
      <c r="V267" s="45"/>
      <c r="W267" s="46"/>
      <c r="X267" s="47"/>
      <c r="Z267" s="45"/>
      <c r="AA267" s="47"/>
      <c r="AB267" s="46"/>
      <c r="AC267" s="129">
        <v>837</v>
      </c>
      <c r="AD267" s="129" t="s">
        <v>253</v>
      </c>
      <c r="AE267" s="154">
        <v>238140</v>
      </c>
      <c r="AF267" s="154">
        <v>186191415.25366282</v>
      </c>
      <c r="AG267" s="154">
        <v>12186678.437339505</v>
      </c>
      <c r="AH267" s="189">
        <v>67823188</v>
      </c>
      <c r="AJ267" s="155">
        <f t="shared" si="33"/>
        <v>254014603.25366282</v>
      </c>
      <c r="AK267" s="156"/>
      <c r="AL267" s="157">
        <v>104334616.60252921</v>
      </c>
      <c r="AM267" s="156"/>
      <c r="AN267" s="157">
        <v>-3836714.3832656667</v>
      </c>
      <c r="AO267" s="158"/>
      <c r="AP267" s="158">
        <f t="shared" si="34"/>
        <v>354512505.47292638</v>
      </c>
      <c r="AQ267" s="159">
        <f t="shared" si="35"/>
        <v>1488.6726525276156</v>
      </c>
    </row>
    <row r="268" spans="1:43" x14ac:dyDescent="0.25">
      <c r="A268" s="6">
        <v>844</v>
      </c>
      <c r="B268" s="6" t="s">
        <v>254</v>
      </c>
      <c r="C268" s="7">
        <v>1503</v>
      </c>
      <c r="D268" s="7">
        <v>6046731.9168820288</v>
      </c>
      <c r="E268" s="48">
        <v>1553457.7424443569</v>
      </c>
      <c r="F268" s="188">
        <v>-390912</v>
      </c>
      <c r="H268" s="34">
        <f t="shared" si="29"/>
        <v>5655819.9168820288</v>
      </c>
      <c r="I268" s="82"/>
      <c r="J268" s="56">
        <v>1129737.3665732602</v>
      </c>
      <c r="K268" s="82"/>
      <c r="L268" s="56">
        <v>-5364.096264732877</v>
      </c>
      <c r="M268" s="84"/>
      <c r="N268" s="84">
        <f t="shared" si="30"/>
        <v>6780193.187190556</v>
      </c>
      <c r="O268" s="101">
        <f t="shared" si="31"/>
        <v>4511.1065783037629</v>
      </c>
      <c r="P268" s="82"/>
      <c r="R268" s="62">
        <f t="shared" si="27"/>
        <v>52327.440516714938</v>
      </c>
      <c r="S268" s="31">
        <f t="shared" si="32"/>
        <v>7.7777177023166466E-3</v>
      </c>
      <c r="T268" s="56">
        <f t="shared" si="28"/>
        <v>34.815329685106413</v>
      </c>
      <c r="V268" s="45"/>
      <c r="W268" s="46"/>
      <c r="X268" s="47"/>
      <c r="Z268" s="45"/>
      <c r="AA268" s="47"/>
      <c r="AB268" s="46"/>
      <c r="AC268" s="129">
        <v>844</v>
      </c>
      <c r="AD268" s="129" t="s">
        <v>254</v>
      </c>
      <c r="AE268" s="154">
        <v>1520</v>
      </c>
      <c r="AF268" s="154">
        <v>6066186.567719968</v>
      </c>
      <c r="AG268" s="154">
        <v>1718754.1794717603</v>
      </c>
      <c r="AH268" s="189">
        <v>-390912</v>
      </c>
      <c r="AJ268" s="155">
        <f t="shared" si="33"/>
        <v>5675274.567719968</v>
      </c>
      <c r="AK268" s="156"/>
      <c r="AL268" s="157">
        <v>1070117.1984677988</v>
      </c>
      <c r="AM268" s="156"/>
      <c r="AN268" s="157">
        <v>-17526.01951392589</v>
      </c>
      <c r="AO268" s="158"/>
      <c r="AP268" s="158">
        <f t="shared" si="34"/>
        <v>6727865.746673841</v>
      </c>
      <c r="AQ268" s="159">
        <f t="shared" si="35"/>
        <v>4426.2274649170004</v>
      </c>
    </row>
    <row r="269" spans="1:43" x14ac:dyDescent="0.25">
      <c r="A269" s="6">
        <v>845</v>
      </c>
      <c r="B269" s="6" t="s">
        <v>255</v>
      </c>
      <c r="C269" s="7">
        <v>2925</v>
      </c>
      <c r="D269" s="7">
        <v>10144778.237183068</v>
      </c>
      <c r="E269" s="48">
        <v>2278924.1835914277</v>
      </c>
      <c r="F269" s="188">
        <v>-90382</v>
      </c>
      <c r="H269" s="34">
        <f t="shared" si="29"/>
        <v>10054396.237183068</v>
      </c>
      <c r="I269" s="82"/>
      <c r="J269" s="56">
        <v>1766619.428650727</v>
      </c>
      <c r="K269" s="82"/>
      <c r="L269" s="56">
        <v>-13744.569694077207</v>
      </c>
      <c r="M269" s="84"/>
      <c r="N269" s="84">
        <f t="shared" si="30"/>
        <v>11807271.096139718</v>
      </c>
      <c r="O269" s="101">
        <f t="shared" si="31"/>
        <v>4036.6738790221257</v>
      </c>
      <c r="P269" s="82"/>
      <c r="R269" s="62">
        <f t="shared" si="27"/>
        <v>376341.80493911915</v>
      </c>
      <c r="S269" s="31">
        <f t="shared" si="32"/>
        <v>3.2923115466108502E-2</v>
      </c>
      <c r="T269" s="56">
        <f t="shared" si="28"/>
        <v>128.66386493645098</v>
      </c>
      <c r="V269" s="45"/>
      <c r="W269" s="46"/>
      <c r="X269" s="47"/>
      <c r="Z269" s="45"/>
      <c r="AA269" s="47"/>
      <c r="AB269" s="46"/>
      <c r="AC269" s="129">
        <v>845</v>
      </c>
      <c r="AD269" s="129" t="s">
        <v>255</v>
      </c>
      <c r="AE269" s="154">
        <v>3001</v>
      </c>
      <c r="AF269" s="154">
        <v>9897368.2667260375</v>
      </c>
      <c r="AG269" s="154">
        <v>2437001.6548657338</v>
      </c>
      <c r="AH269" s="189">
        <v>-90382</v>
      </c>
      <c r="AJ269" s="155">
        <f t="shared" si="33"/>
        <v>9806986.2667260375</v>
      </c>
      <c r="AK269" s="156"/>
      <c r="AL269" s="157">
        <v>1668898.0161486017</v>
      </c>
      <c r="AM269" s="156"/>
      <c r="AN269" s="157">
        <v>-44954.991674040895</v>
      </c>
      <c r="AO269" s="158"/>
      <c r="AP269" s="158">
        <f t="shared" si="34"/>
        <v>11430929.291200599</v>
      </c>
      <c r="AQ269" s="159">
        <f t="shared" si="35"/>
        <v>3809.0400837056309</v>
      </c>
    </row>
    <row r="270" spans="1:43" x14ac:dyDescent="0.25">
      <c r="A270" s="6">
        <v>846</v>
      </c>
      <c r="B270" s="6" t="s">
        <v>256</v>
      </c>
      <c r="C270" s="7">
        <v>4994</v>
      </c>
      <c r="D270" s="7">
        <v>17533742.577628121</v>
      </c>
      <c r="E270" s="48">
        <v>4981955.4577522622</v>
      </c>
      <c r="F270" s="188">
        <v>-637249</v>
      </c>
      <c r="H270" s="34">
        <f t="shared" si="29"/>
        <v>16896493.577628121</v>
      </c>
      <c r="I270" s="82"/>
      <c r="J270" s="56">
        <v>3540542.6387846819</v>
      </c>
      <c r="K270" s="82"/>
      <c r="L270" s="56">
        <v>-19141.986477904764</v>
      </c>
      <c r="M270" s="84"/>
      <c r="N270" s="84">
        <f t="shared" si="30"/>
        <v>20417894.229934897</v>
      </c>
      <c r="O270" s="101">
        <f t="shared" si="31"/>
        <v>4088.4850280206042</v>
      </c>
      <c r="P270" s="82"/>
      <c r="R270" s="62">
        <f t="shared" ref="R270:R306" si="36">N270-AP270</f>
        <v>1492415.1162821166</v>
      </c>
      <c r="S270" s="31">
        <f t="shared" si="32"/>
        <v>7.8857454932567239E-2</v>
      </c>
      <c r="T270" s="56">
        <f t="shared" ref="T270:T306" si="37">R270/C270</f>
        <v>298.84163321628284</v>
      </c>
      <c r="V270" s="45"/>
      <c r="W270" s="46"/>
      <c r="X270" s="47"/>
      <c r="Z270" s="45"/>
      <c r="AA270" s="47"/>
      <c r="AB270" s="46"/>
      <c r="AC270" s="129">
        <v>846</v>
      </c>
      <c r="AD270" s="129" t="s">
        <v>256</v>
      </c>
      <c r="AE270" s="154">
        <v>5076</v>
      </c>
      <c r="AF270" s="154">
        <v>16274247.656351607</v>
      </c>
      <c r="AG270" s="154">
        <v>4955804.0982488478</v>
      </c>
      <c r="AH270" s="189">
        <v>-637249</v>
      </c>
      <c r="AJ270" s="155">
        <f t="shared" si="33"/>
        <v>15636998.656351607</v>
      </c>
      <c r="AK270" s="156"/>
      <c r="AL270" s="157">
        <v>3350469.1106453729</v>
      </c>
      <c r="AM270" s="156"/>
      <c r="AN270" s="157">
        <v>-61988.653344198283</v>
      </c>
      <c r="AO270" s="158"/>
      <c r="AP270" s="158">
        <f t="shared" si="34"/>
        <v>18925479.113652781</v>
      </c>
      <c r="AQ270" s="159">
        <f t="shared" si="35"/>
        <v>3728.4237812554729</v>
      </c>
    </row>
    <row r="271" spans="1:43" x14ac:dyDescent="0.25">
      <c r="A271" s="6">
        <v>848</v>
      </c>
      <c r="B271" s="6" t="s">
        <v>257</v>
      </c>
      <c r="C271" s="7">
        <v>4307</v>
      </c>
      <c r="D271" s="7">
        <v>15153298.695042964</v>
      </c>
      <c r="E271" s="48">
        <v>4466253.0842199288</v>
      </c>
      <c r="F271" s="188">
        <v>487818</v>
      </c>
      <c r="H271" s="34">
        <f t="shared" ref="H271:H306" si="38">D271+F271</f>
        <v>15641116.695042964</v>
      </c>
      <c r="I271" s="82"/>
      <c r="J271" s="56">
        <v>3000606.0142799695</v>
      </c>
      <c r="K271" s="82"/>
      <c r="L271" s="56">
        <v>-15782.740399415919</v>
      </c>
      <c r="M271" s="84"/>
      <c r="N271" s="84">
        <f t="shared" ref="N271:N306" si="39">H271+J271+L271</f>
        <v>18625939.968923517</v>
      </c>
      <c r="O271" s="101">
        <f t="shared" ref="O271:O306" si="40">N271/C271</f>
        <v>4324.5739421693797</v>
      </c>
      <c r="P271" s="82"/>
      <c r="R271" s="62">
        <f t="shared" si="36"/>
        <v>535960.60408512503</v>
      </c>
      <c r="S271" s="31">
        <f t="shared" ref="S271:S306" si="41">R271/$AP271</f>
        <v>2.9627485652464317E-2</v>
      </c>
      <c r="T271" s="56">
        <f t="shared" si="37"/>
        <v>124.43942514165893</v>
      </c>
      <c r="V271" s="45"/>
      <c r="W271" s="46"/>
      <c r="X271" s="47"/>
      <c r="Z271" s="45"/>
      <c r="AA271" s="47"/>
      <c r="AB271" s="46"/>
      <c r="AC271" s="129">
        <v>848</v>
      </c>
      <c r="AD271" s="129" t="s">
        <v>257</v>
      </c>
      <c r="AE271" s="154">
        <v>4361</v>
      </c>
      <c r="AF271" s="154">
        <v>14813420.867963417</v>
      </c>
      <c r="AG271" s="154">
        <v>4668781.9423924349</v>
      </c>
      <c r="AH271" s="189">
        <v>487818</v>
      </c>
      <c r="AJ271" s="155">
        <f t="shared" ref="AJ271:AJ305" si="42">AF271+AH271</f>
        <v>15301238.867963417</v>
      </c>
      <c r="AK271" s="156"/>
      <c r="AL271" s="157">
        <v>2840001.1261380371</v>
      </c>
      <c r="AM271" s="156"/>
      <c r="AN271" s="157">
        <v>-51260.62926306366</v>
      </c>
      <c r="AO271" s="158"/>
      <c r="AP271" s="158">
        <f t="shared" ref="AP271:AP306" si="43">AJ271+AL271+AN271</f>
        <v>18089979.364838392</v>
      </c>
      <c r="AQ271" s="159">
        <f t="shared" ref="AQ271:AQ306" si="44">AP271/AE271</f>
        <v>4148.1264308274231</v>
      </c>
    </row>
    <row r="272" spans="1:43" x14ac:dyDescent="0.25">
      <c r="A272" s="6">
        <v>849</v>
      </c>
      <c r="B272" s="6" t="s">
        <v>258</v>
      </c>
      <c r="C272" s="7">
        <v>2966</v>
      </c>
      <c r="D272" s="7">
        <v>9705236.5831046943</v>
      </c>
      <c r="E272" s="48">
        <v>3138214.5703441375</v>
      </c>
      <c r="F272" s="188">
        <v>177463</v>
      </c>
      <c r="H272" s="34">
        <f t="shared" si="38"/>
        <v>9882699.5831046943</v>
      </c>
      <c r="I272" s="82"/>
      <c r="J272" s="56">
        <v>2071374.2910099165</v>
      </c>
      <c r="K272" s="82"/>
      <c r="L272" s="56">
        <v>-10762.425337694689</v>
      </c>
      <c r="M272" s="84"/>
      <c r="N272" s="84">
        <f t="shared" si="39"/>
        <v>11943311.448776916</v>
      </c>
      <c r="O272" s="101">
        <f t="shared" si="40"/>
        <v>4026.740205251826</v>
      </c>
      <c r="P272" s="82"/>
      <c r="R272" s="62">
        <f t="shared" si="36"/>
        <v>322622.67467205785</v>
      </c>
      <c r="S272" s="31">
        <f t="shared" si="41"/>
        <v>2.7762784198384099E-2</v>
      </c>
      <c r="T272" s="56">
        <f t="shared" si="37"/>
        <v>108.77365970062638</v>
      </c>
      <c r="V272" s="45"/>
      <c r="W272" s="46"/>
      <c r="X272" s="47"/>
      <c r="Z272" s="45"/>
      <c r="AA272" s="47"/>
      <c r="AB272" s="46"/>
      <c r="AC272" s="129">
        <v>849</v>
      </c>
      <c r="AD272" s="129" t="s">
        <v>258</v>
      </c>
      <c r="AE272" s="154">
        <v>3033</v>
      </c>
      <c r="AF272" s="154">
        <v>9520861.5354492776</v>
      </c>
      <c r="AG272" s="154">
        <v>3368110.0674943784</v>
      </c>
      <c r="AH272" s="189">
        <v>177463</v>
      </c>
      <c r="AJ272" s="155">
        <f t="shared" si="42"/>
        <v>9698324.5354492776</v>
      </c>
      <c r="AK272" s="156"/>
      <c r="AL272" s="157">
        <v>1957339.2031155964</v>
      </c>
      <c r="AM272" s="156"/>
      <c r="AN272" s="157">
        <v>-34974.964460017472</v>
      </c>
      <c r="AO272" s="158"/>
      <c r="AP272" s="158">
        <f t="shared" si="43"/>
        <v>11620688.774104858</v>
      </c>
      <c r="AQ272" s="159">
        <f t="shared" si="44"/>
        <v>3831.4173340273187</v>
      </c>
    </row>
    <row r="273" spans="1:43" x14ac:dyDescent="0.25">
      <c r="A273" s="6">
        <v>850</v>
      </c>
      <c r="B273" s="6" t="s">
        <v>259</v>
      </c>
      <c r="C273" s="7">
        <v>2401</v>
      </c>
      <c r="D273" s="7">
        <v>6190681.9567195587</v>
      </c>
      <c r="E273" s="48">
        <v>1665472.1203300166</v>
      </c>
      <c r="F273" s="188">
        <v>-475480</v>
      </c>
      <c r="H273" s="34">
        <f t="shared" si="38"/>
        <v>5715201.9567195587</v>
      </c>
      <c r="I273" s="82"/>
      <c r="J273" s="56">
        <v>1309376.1121181212</v>
      </c>
      <c r="K273" s="82"/>
      <c r="L273" s="56">
        <v>-9840.1416584219696</v>
      </c>
      <c r="M273" s="84"/>
      <c r="N273" s="84">
        <f t="shared" si="39"/>
        <v>7014737.9271792583</v>
      </c>
      <c r="O273" s="101">
        <f t="shared" si="40"/>
        <v>2921.5901404328438</v>
      </c>
      <c r="P273" s="82"/>
      <c r="R273" s="62">
        <f t="shared" si="36"/>
        <v>439183.25425169803</v>
      </c>
      <c r="S273" s="31">
        <f t="shared" si="41"/>
        <v>6.6790297715852681E-2</v>
      </c>
      <c r="T273" s="56">
        <f t="shared" si="37"/>
        <v>182.91680726851229</v>
      </c>
      <c r="V273" s="45"/>
      <c r="W273" s="46"/>
      <c r="X273" s="47"/>
      <c r="Z273" s="45"/>
      <c r="AA273" s="47"/>
      <c r="AB273" s="46"/>
      <c r="AC273" s="129">
        <v>850</v>
      </c>
      <c r="AD273" s="129" t="s">
        <v>259</v>
      </c>
      <c r="AE273" s="154">
        <v>2388</v>
      </c>
      <c r="AF273" s="154">
        <v>5851506.4085532539</v>
      </c>
      <c r="AG273" s="154">
        <v>1717211.3338057878</v>
      </c>
      <c r="AH273" s="189">
        <v>-475480</v>
      </c>
      <c r="AJ273" s="155">
        <f t="shared" si="42"/>
        <v>5376026.4085532539</v>
      </c>
      <c r="AK273" s="156"/>
      <c r="AL273" s="157">
        <v>1231524.8976471415</v>
      </c>
      <c r="AM273" s="156"/>
      <c r="AN273" s="157">
        <v>-31996.633272835476</v>
      </c>
      <c r="AO273" s="158"/>
      <c r="AP273" s="158">
        <f t="shared" si="43"/>
        <v>6575554.6729275603</v>
      </c>
      <c r="AQ273" s="159">
        <f t="shared" si="44"/>
        <v>2753.5823588473872</v>
      </c>
    </row>
    <row r="274" spans="1:43" x14ac:dyDescent="0.25">
      <c r="A274" s="6">
        <v>851</v>
      </c>
      <c r="B274" s="6" t="s">
        <v>260</v>
      </c>
      <c r="C274" s="7">
        <v>21467</v>
      </c>
      <c r="D274" s="7">
        <v>36078321.966907181</v>
      </c>
      <c r="E274" s="48">
        <v>8379390.9186823154</v>
      </c>
      <c r="F274" s="188">
        <v>-178844</v>
      </c>
      <c r="H274" s="34">
        <f t="shared" si="38"/>
        <v>35899477.966907181</v>
      </c>
      <c r="I274" s="82"/>
      <c r="J274" s="56">
        <v>10301987.058886582</v>
      </c>
      <c r="K274" s="82"/>
      <c r="L274" s="56">
        <v>-102398.41906777649</v>
      </c>
      <c r="M274" s="84"/>
      <c r="N274" s="84">
        <f t="shared" si="39"/>
        <v>46099066.606725983</v>
      </c>
      <c r="O274" s="101">
        <f t="shared" si="40"/>
        <v>2147.4387015757202</v>
      </c>
      <c r="P274" s="82"/>
      <c r="R274" s="62">
        <f t="shared" si="36"/>
        <v>2129440.0313579142</v>
      </c>
      <c r="S274" s="31">
        <f t="shared" si="41"/>
        <v>4.8429795684251584E-2</v>
      </c>
      <c r="T274" s="56">
        <f t="shared" si="37"/>
        <v>99.195976678525838</v>
      </c>
      <c r="V274" s="45"/>
      <c r="W274" s="46"/>
      <c r="X274" s="47"/>
      <c r="Z274" s="45"/>
      <c r="AA274" s="47"/>
      <c r="AB274" s="46"/>
      <c r="AC274" s="129">
        <v>851</v>
      </c>
      <c r="AD274" s="129" t="s">
        <v>260</v>
      </c>
      <c r="AE274" s="154">
        <v>21602</v>
      </c>
      <c r="AF274" s="154">
        <v>34822654.130796865</v>
      </c>
      <c r="AG274" s="154">
        <v>8572298.3203247953</v>
      </c>
      <c r="AH274" s="189">
        <v>-178844</v>
      </c>
      <c r="AJ274" s="155">
        <f t="shared" si="42"/>
        <v>34643810.130796865</v>
      </c>
      <c r="AK274" s="156"/>
      <c r="AL274" s="157">
        <v>9656814.5562033989</v>
      </c>
      <c r="AM274" s="156"/>
      <c r="AN274" s="157">
        <v>-330998.11163218878</v>
      </c>
      <c r="AO274" s="158"/>
      <c r="AP274" s="158">
        <f t="shared" si="43"/>
        <v>43969626.575368069</v>
      </c>
      <c r="AQ274" s="159">
        <f t="shared" si="44"/>
        <v>2035.4423930824955</v>
      </c>
    </row>
    <row r="275" spans="1:43" x14ac:dyDescent="0.25">
      <c r="A275" s="6">
        <v>853</v>
      </c>
      <c r="B275" s="6" t="s">
        <v>261</v>
      </c>
      <c r="C275" s="7">
        <v>194391</v>
      </c>
      <c r="D275" s="7">
        <v>173274513.57042491</v>
      </c>
      <c r="E275" s="48">
        <v>-1871734.7712993212</v>
      </c>
      <c r="F275" s="188">
        <v>41832685</v>
      </c>
      <c r="H275" s="34">
        <f t="shared" si="38"/>
        <v>215107198.57042491</v>
      </c>
      <c r="I275" s="82"/>
      <c r="J275" s="56">
        <v>97566966.991866097</v>
      </c>
      <c r="K275" s="82"/>
      <c r="L275" s="56">
        <v>-901956.74108236376</v>
      </c>
      <c r="M275" s="84"/>
      <c r="N275" s="84">
        <f t="shared" si="39"/>
        <v>311772208.82120866</v>
      </c>
      <c r="O275" s="101">
        <f t="shared" si="40"/>
        <v>1603.8407581688898</v>
      </c>
      <c r="P275" s="82"/>
      <c r="R275" s="62">
        <f t="shared" si="36"/>
        <v>9467427.0041733384</v>
      </c>
      <c r="S275" s="31">
        <f t="shared" si="41"/>
        <v>3.1317490074977819E-2</v>
      </c>
      <c r="T275" s="56">
        <f t="shared" si="37"/>
        <v>48.703010963333377</v>
      </c>
      <c r="V275" s="45"/>
      <c r="W275" s="46"/>
      <c r="X275" s="47"/>
      <c r="Z275" s="45"/>
      <c r="AA275" s="47"/>
      <c r="AB275" s="46"/>
      <c r="AC275" s="129">
        <v>853</v>
      </c>
      <c r="AD275" s="129" t="s">
        <v>261</v>
      </c>
      <c r="AE275" s="154">
        <v>192962</v>
      </c>
      <c r="AF275" s="154">
        <v>173152512.6294688</v>
      </c>
      <c r="AG275" s="154">
        <v>-1969560.5030285041</v>
      </c>
      <c r="AH275" s="189">
        <v>41832685</v>
      </c>
      <c r="AJ275" s="155">
        <f t="shared" si="42"/>
        <v>214985197.6294688</v>
      </c>
      <c r="AK275" s="156"/>
      <c r="AL275" s="157">
        <v>90271018.430044726</v>
      </c>
      <c r="AM275" s="156"/>
      <c r="AN275" s="157">
        <v>-2951434.2424781974</v>
      </c>
      <c r="AO275" s="158"/>
      <c r="AP275" s="158">
        <f t="shared" si="43"/>
        <v>302304781.81703532</v>
      </c>
      <c r="AQ275" s="159">
        <f t="shared" si="44"/>
        <v>1566.654480244998</v>
      </c>
    </row>
    <row r="276" spans="1:43" x14ac:dyDescent="0.25">
      <c r="A276" s="6">
        <v>854</v>
      </c>
      <c r="B276" s="6" t="s">
        <v>262</v>
      </c>
      <c r="C276" s="7">
        <v>3304</v>
      </c>
      <c r="D276" s="7">
        <v>15104018.599983938</v>
      </c>
      <c r="E276" s="48">
        <v>2726883.6506126607</v>
      </c>
      <c r="F276" s="188">
        <v>-218252</v>
      </c>
      <c r="H276" s="34">
        <f t="shared" si="38"/>
        <v>14885766.599983938</v>
      </c>
      <c r="I276" s="82"/>
      <c r="J276" s="56">
        <v>2153986.1291385815</v>
      </c>
      <c r="K276" s="82"/>
      <c r="L276" s="56">
        <v>-13926.22522272718</v>
      </c>
      <c r="M276" s="84"/>
      <c r="N276" s="84">
        <f t="shared" si="39"/>
        <v>17025826.503899794</v>
      </c>
      <c r="O276" s="101">
        <f t="shared" si="40"/>
        <v>5153.0951888316567</v>
      </c>
      <c r="P276" s="82"/>
      <c r="R276" s="62">
        <f t="shared" si="36"/>
        <v>584354.97656769119</v>
      </c>
      <c r="S276" s="31">
        <f t="shared" si="41"/>
        <v>3.5541525318841839E-2</v>
      </c>
      <c r="T276" s="56">
        <f t="shared" si="37"/>
        <v>176.8628863703666</v>
      </c>
      <c r="V276" s="45"/>
      <c r="W276" s="46"/>
      <c r="X276" s="47"/>
      <c r="Z276" s="45"/>
      <c r="AA276" s="47"/>
      <c r="AB276" s="46"/>
      <c r="AC276" s="129">
        <v>854</v>
      </c>
      <c r="AD276" s="129" t="s">
        <v>262</v>
      </c>
      <c r="AE276" s="154">
        <v>3373</v>
      </c>
      <c r="AF276" s="154">
        <v>14660854.668927699</v>
      </c>
      <c r="AG276" s="154">
        <v>2735708.5830157357</v>
      </c>
      <c r="AH276" s="189">
        <v>-218252</v>
      </c>
      <c r="AJ276" s="155">
        <f t="shared" si="42"/>
        <v>14442602.668927699</v>
      </c>
      <c r="AK276" s="156"/>
      <c r="AL276" s="157">
        <v>2044019.8245238268</v>
      </c>
      <c r="AM276" s="156"/>
      <c r="AN276" s="157">
        <v>-45150.966119422948</v>
      </c>
      <c r="AO276" s="158"/>
      <c r="AP276" s="158">
        <f t="shared" si="43"/>
        <v>16441471.527332103</v>
      </c>
      <c r="AQ276" s="159">
        <f t="shared" si="44"/>
        <v>4874.4356736828058</v>
      </c>
    </row>
    <row r="277" spans="1:43" x14ac:dyDescent="0.25">
      <c r="A277" s="6">
        <v>857</v>
      </c>
      <c r="B277" s="6" t="s">
        <v>263</v>
      </c>
      <c r="C277" s="7">
        <v>2433</v>
      </c>
      <c r="D277" s="7">
        <v>9108763.7315685041</v>
      </c>
      <c r="E277" s="48">
        <v>2343609.562239191</v>
      </c>
      <c r="F277" s="188">
        <v>-87455</v>
      </c>
      <c r="H277" s="34">
        <f t="shared" si="38"/>
        <v>9021308.7315685041</v>
      </c>
      <c r="I277" s="82"/>
      <c r="J277" s="56">
        <v>1681502.9018866026</v>
      </c>
      <c r="K277" s="82"/>
      <c r="L277" s="56">
        <v>-9418.6980044821503</v>
      </c>
      <c r="M277" s="84"/>
      <c r="N277" s="84">
        <f t="shared" si="39"/>
        <v>10693392.935450625</v>
      </c>
      <c r="O277" s="101">
        <f t="shared" si="40"/>
        <v>4395.147116913533</v>
      </c>
      <c r="P277" s="82"/>
      <c r="R277" s="62">
        <f t="shared" si="36"/>
        <v>554483.35031654313</v>
      </c>
      <c r="S277" s="31">
        <f t="shared" si="41"/>
        <v>5.4688657163837445E-2</v>
      </c>
      <c r="T277" s="56">
        <f t="shared" si="37"/>
        <v>227.90108932040408</v>
      </c>
      <c r="V277" s="45"/>
      <c r="W277" s="46"/>
      <c r="X277" s="47"/>
      <c r="Z277" s="45"/>
      <c r="AA277" s="47"/>
      <c r="AB277" s="46"/>
      <c r="AC277" s="129">
        <v>857</v>
      </c>
      <c r="AD277" s="129" t="s">
        <v>263</v>
      </c>
      <c r="AE277" s="154">
        <v>2477</v>
      </c>
      <c r="AF277" s="154">
        <v>8658271.584272135</v>
      </c>
      <c r="AG277" s="154">
        <v>2577792.4963812623</v>
      </c>
      <c r="AH277" s="189">
        <v>-87455</v>
      </c>
      <c r="AJ277" s="155">
        <f t="shared" si="42"/>
        <v>8570816.584272135</v>
      </c>
      <c r="AK277" s="156"/>
      <c r="AL277" s="157">
        <v>1598882.3729937198</v>
      </c>
      <c r="AM277" s="156"/>
      <c r="AN277" s="157">
        <v>-30789.372131773263</v>
      </c>
      <c r="AO277" s="158"/>
      <c r="AP277" s="158">
        <f t="shared" si="43"/>
        <v>10138909.585134082</v>
      </c>
      <c r="AQ277" s="159">
        <f t="shared" si="44"/>
        <v>4093.2214715922814</v>
      </c>
    </row>
    <row r="278" spans="1:43" x14ac:dyDescent="0.25">
      <c r="A278" s="6">
        <v>858</v>
      </c>
      <c r="B278" s="6" t="s">
        <v>264</v>
      </c>
      <c r="C278" s="7">
        <v>38783</v>
      </c>
      <c r="D278" s="7">
        <v>24427067.069498979</v>
      </c>
      <c r="E278" s="48">
        <v>-10080177.903302766</v>
      </c>
      <c r="F278" s="188">
        <v>-4074726</v>
      </c>
      <c r="H278" s="34">
        <f t="shared" si="38"/>
        <v>20352341.069498979</v>
      </c>
      <c r="I278" s="82"/>
      <c r="J278" s="56">
        <v>13779401.555007026</v>
      </c>
      <c r="K278" s="82"/>
      <c r="L278" s="56">
        <v>-217828.04099221298</v>
      </c>
      <c r="M278" s="84"/>
      <c r="N278" s="84">
        <f t="shared" si="39"/>
        <v>33913914.583513789</v>
      </c>
      <c r="O278" s="101">
        <f t="shared" si="40"/>
        <v>874.45310016021938</v>
      </c>
      <c r="P278" s="82"/>
      <c r="R278" s="62">
        <f t="shared" si="36"/>
        <v>2605295.085696537</v>
      </c>
      <c r="S278" s="31">
        <f t="shared" si="41"/>
        <v>8.3213349150644308E-2</v>
      </c>
      <c r="T278" s="56">
        <f t="shared" si="37"/>
        <v>67.176213436210119</v>
      </c>
      <c r="V278" s="45"/>
      <c r="W278" s="46"/>
      <c r="X278" s="47"/>
      <c r="Z278" s="45"/>
      <c r="AA278" s="47"/>
      <c r="AB278" s="46"/>
      <c r="AC278" s="129">
        <v>858</v>
      </c>
      <c r="AD278" s="129" t="s">
        <v>264</v>
      </c>
      <c r="AE278" s="154">
        <v>38599</v>
      </c>
      <c r="AF278" s="154">
        <v>23359835.059993532</v>
      </c>
      <c r="AG278" s="154">
        <v>-10690470.604885433</v>
      </c>
      <c r="AH278" s="189">
        <v>-4074726</v>
      </c>
      <c r="AJ278" s="155">
        <f t="shared" si="42"/>
        <v>19285109.059993532</v>
      </c>
      <c r="AK278" s="156"/>
      <c r="AL278" s="157">
        <v>12727059.744014161</v>
      </c>
      <c r="AM278" s="156"/>
      <c r="AN278" s="157">
        <v>-703549.30619044078</v>
      </c>
      <c r="AO278" s="158"/>
      <c r="AP278" s="158">
        <f t="shared" si="43"/>
        <v>31308619.497817252</v>
      </c>
      <c r="AQ278" s="159">
        <f t="shared" si="44"/>
        <v>811.12514567261462</v>
      </c>
    </row>
    <row r="279" spans="1:43" x14ac:dyDescent="0.25">
      <c r="A279" s="6">
        <v>859</v>
      </c>
      <c r="B279" s="6" t="s">
        <v>265</v>
      </c>
      <c r="C279" s="7">
        <v>6603</v>
      </c>
      <c r="D279" s="7">
        <v>19923540.264051843</v>
      </c>
      <c r="E279" s="48">
        <v>7130939.8049978791</v>
      </c>
      <c r="F279" s="188">
        <v>-924954</v>
      </c>
      <c r="H279" s="34">
        <f t="shared" si="38"/>
        <v>18998586.264051843</v>
      </c>
      <c r="I279" s="82"/>
      <c r="J279" s="56">
        <v>3014816.9548443821</v>
      </c>
      <c r="K279" s="82"/>
      <c r="L279" s="56">
        <v>-24143.186192052173</v>
      </c>
      <c r="M279" s="84"/>
      <c r="N279" s="84">
        <f t="shared" si="39"/>
        <v>21989260.032704175</v>
      </c>
      <c r="O279" s="101">
        <f t="shared" si="40"/>
        <v>3330.1923417695252</v>
      </c>
      <c r="P279" s="82"/>
      <c r="R279" s="62">
        <f t="shared" si="36"/>
        <v>633136.0427656658</v>
      </c>
      <c r="S279" s="31">
        <f t="shared" si="41"/>
        <v>2.9646580206406117E-2</v>
      </c>
      <c r="T279" s="56">
        <f t="shared" si="37"/>
        <v>95.886118849866094</v>
      </c>
      <c r="V279" s="45"/>
      <c r="W279" s="46"/>
      <c r="X279" s="47"/>
      <c r="Z279" s="45"/>
      <c r="AA279" s="47"/>
      <c r="AB279" s="46"/>
      <c r="AC279" s="129">
        <v>859</v>
      </c>
      <c r="AD279" s="129" t="s">
        <v>265</v>
      </c>
      <c r="AE279" s="154">
        <v>6637</v>
      </c>
      <c r="AF279" s="154">
        <v>19547846.441784427</v>
      </c>
      <c r="AG279" s="154">
        <v>7249092.1914729839</v>
      </c>
      <c r="AH279" s="189">
        <v>-924954</v>
      </c>
      <c r="AJ279" s="155">
        <f t="shared" si="42"/>
        <v>18622892.441784427</v>
      </c>
      <c r="AK279" s="156"/>
      <c r="AL279" s="157">
        <v>2810917.2529231473</v>
      </c>
      <c r="AM279" s="156"/>
      <c r="AN279" s="157">
        <v>-77685.704769062693</v>
      </c>
      <c r="AO279" s="158"/>
      <c r="AP279" s="158">
        <f t="shared" si="43"/>
        <v>21356123.989938509</v>
      </c>
      <c r="AQ279" s="159">
        <f t="shared" si="44"/>
        <v>3217.737530501508</v>
      </c>
    </row>
    <row r="280" spans="1:43" x14ac:dyDescent="0.25">
      <c r="A280" s="6">
        <v>886</v>
      </c>
      <c r="B280" s="6" t="s">
        <v>266</v>
      </c>
      <c r="C280" s="7">
        <v>12735</v>
      </c>
      <c r="D280" s="7">
        <v>20292539.380596779</v>
      </c>
      <c r="E280" s="48">
        <v>4766432.1113555776</v>
      </c>
      <c r="F280" s="188">
        <v>-531278</v>
      </c>
      <c r="H280" s="34">
        <f t="shared" si="38"/>
        <v>19761261.380596779</v>
      </c>
      <c r="I280" s="82"/>
      <c r="J280" s="56">
        <v>6081619.968490201</v>
      </c>
      <c r="K280" s="82"/>
      <c r="L280" s="56">
        <v>-61049.514364505369</v>
      </c>
      <c r="M280" s="84"/>
      <c r="N280" s="84">
        <f t="shared" si="39"/>
        <v>25781831.834722474</v>
      </c>
      <c r="O280" s="101">
        <f t="shared" si="40"/>
        <v>2024.4862061030603</v>
      </c>
      <c r="P280" s="82"/>
      <c r="R280" s="62">
        <f t="shared" si="36"/>
        <v>1966637.9478546679</v>
      </c>
      <c r="S280" s="31">
        <f t="shared" si="41"/>
        <v>8.2579128148064881E-2</v>
      </c>
      <c r="T280" s="56">
        <f t="shared" si="37"/>
        <v>154.42779331406894</v>
      </c>
      <c r="V280" s="45"/>
      <c r="W280" s="46"/>
      <c r="X280" s="47"/>
      <c r="Z280" s="45"/>
      <c r="AA280" s="47"/>
      <c r="AB280" s="46"/>
      <c r="AC280" s="129">
        <v>886</v>
      </c>
      <c r="AD280" s="129" t="s">
        <v>266</v>
      </c>
      <c r="AE280" s="154">
        <v>12871</v>
      </c>
      <c r="AF280" s="154">
        <v>18845625.57753963</v>
      </c>
      <c r="AG280" s="154">
        <v>4181778.3966275328</v>
      </c>
      <c r="AH280" s="189">
        <v>-531278</v>
      </c>
      <c r="AJ280" s="155">
        <f t="shared" si="42"/>
        <v>18314347.57753963</v>
      </c>
      <c r="AK280" s="156"/>
      <c r="AL280" s="157">
        <v>5697869.5131625077</v>
      </c>
      <c r="AM280" s="156"/>
      <c r="AN280" s="157">
        <v>-197023.20383433119</v>
      </c>
      <c r="AO280" s="158"/>
      <c r="AP280" s="158">
        <f t="shared" si="43"/>
        <v>23815193.886867806</v>
      </c>
      <c r="AQ280" s="159">
        <f t="shared" si="44"/>
        <v>1850.2986471033958</v>
      </c>
    </row>
    <row r="281" spans="1:43" x14ac:dyDescent="0.25">
      <c r="A281" s="6">
        <v>887</v>
      </c>
      <c r="B281" s="6" t="s">
        <v>267</v>
      </c>
      <c r="C281" s="7">
        <v>4644</v>
      </c>
      <c r="D281" s="7">
        <v>13057901.675957561</v>
      </c>
      <c r="E281" s="48">
        <v>4324457.1570546413</v>
      </c>
      <c r="F281" s="188">
        <v>-306521</v>
      </c>
      <c r="H281" s="34">
        <f t="shared" si="38"/>
        <v>12751380.675957561</v>
      </c>
      <c r="I281" s="82"/>
      <c r="J281" s="56">
        <v>3196710.6801078119</v>
      </c>
      <c r="K281" s="82"/>
      <c r="L281" s="56">
        <v>-19118.512442750678</v>
      </c>
      <c r="M281" s="84"/>
      <c r="N281" s="84">
        <f t="shared" si="39"/>
        <v>15928972.843622621</v>
      </c>
      <c r="O281" s="101">
        <f t="shared" si="40"/>
        <v>3430.0113789023731</v>
      </c>
      <c r="P281" s="82"/>
      <c r="R281" s="62">
        <f t="shared" si="36"/>
        <v>524956.35974573903</v>
      </c>
      <c r="S281" s="31">
        <f t="shared" si="41"/>
        <v>3.4079187093522118E-2</v>
      </c>
      <c r="T281" s="56">
        <f t="shared" si="37"/>
        <v>113.03969848099462</v>
      </c>
      <c r="V281" s="45"/>
      <c r="W281" s="46"/>
      <c r="X281" s="47"/>
      <c r="Z281" s="45"/>
      <c r="AA281" s="47"/>
      <c r="AB281" s="46"/>
      <c r="AC281" s="129">
        <v>887</v>
      </c>
      <c r="AD281" s="129" t="s">
        <v>267</v>
      </c>
      <c r="AE281" s="154">
        <v>4688</v>
      </c>
      <c r="AF281" s="154">
        <v>12745496.142295601</v>
      </c>
      <c r="AG281" s="154">
        <v>4413125.5490914397</v>
      </c>
      <c r="AH281" s="189">
        <v>-306521</v>
      </c>
      <c r="AJ281" s="155">
        <f t="shared" si="42"/>
        <v>12438975.142295601</v>
      </c>
      <c r="AK281" s="156"/>
      <c r="AL281" s="157">
        <v>3027109.4682626147</v>
      </c>
      <c r="AM281" s="156"/>
      <c r="AN281" s="157">
        <v>-62068.126681334121</v>
      </c>
      <c r="AO281" s="158"/>
      <c r="AP281" s="158">
        <f t="shared" si="43"/>
        <v>15404016.483876882</v>
      </c>
      <c r="AQ281" s="159">
        <f t="shared" si="44"/>
        <v>3285.8396936597446</v>
      </c>
    </row>
    <row r="282" spans="1:43" x14ac:dyDescent="0.25">
      <c r="A282" s="6">
        <v>889</v>
      </c>
      <c r="B282" s="6" t="s">
        <v>268</v>
      </c>
      <c r="C282" s="7">
        <v>2619</v>
      </c>
      <c r="D282" s="7">
        <v>10628386.961268444</v>
      </c>
      <c r="E282" s="48">
        <v>2512372.8139776122</v>
      </c>
      <c r="F282" s="188">
        <v>317972</v>
      </c>
      <c r="H282" s="34">
        <f t="shared" si="38"/>
        <v>10946358.961268444</v>
      </c>
      <c r="I282" s="82"/>
      <c r="J282" s="56">
        <v>1694889.9815471838</v>
      </c>
      <c r="K282" s="82"/>
      <c r="L282" s="56">
        <v>-11536.213560572985</v>
      </c>
      <c r="M282" s="84"/>
      <c r="N282" s="84">
        <f t="shared" si="39"/>
        <v>12629712.729255054</v>
      </c>
      <c r="O282" s="101">
        <f t="shared" si="40"/>
        <v>4822.3416301088409</v>
      </c>
      <c r="P282" s="82"/>
      <c r="R282" s="62">
        <f t="shared" si="36"/>
        <v>513613.89332742244</v>
      </c>
      <c r="S282" s="31">
        <f t="shared" si="41"/>
        <v>4.2391028686924639E-2</v>
      </c>
      <c r="T282" s="56">
        <f t="shared" si="37"/>
        <v>196.11068855571685</v>
      </c>
      <c r="V282" s="45"/>
      <c r="W282" s="46"/>
      <c r="X282" s="47"/>
      <c r="Z282" s="45"/>
      <c r="AA282" s="47"/>
      <c r="AB282" s="46"/>
      <c r="AC282" s="129">
        <v>889</v>
      </c>
      <c r="AD282" s="129" t="s">
        <v>268</v>
      </c>
      <c r="AE282" s="154">
        <v>2676</v>
      </c>
      <c r="AF282" s="154">
        <v>10227634.047055377</v>
      </c>
      <c r="AG282" s="154">
        <v>2658958.2041497533</v>
      </c>
      <c r="AH282" s="189">
        <v>317972</v>
      </c>
      <c r="AJ282" s="155">
        <f t="shared" si="42"/>
        <v>10545606.047055377</v>
      </c>
      <c r="AK282" s="156"/>
      <c r="AL282" s="157">
        <v>1608572.0925774153</v>
      </c>
      <c r="AM282" s="156"/>
      <c r="AN282" s="157">
        <v>-38079.303705159269</v>
      </c>
      <c r="AO282" s="158"/>
      <c r="AP282" s="158">
        <f t="shared" si="43"/>
        <v>12116098.835927632</v>
      </c>
      <c r="AQ282" s="159">
        <f t="shared" si="44"/>
        <v>4527.6901479550197</v>
      </c>
    </row>
    <row r="283" spans="1:43" x14ac:dyDescent="0.25">
      <c r="A283" s="6">
        <v>890</v>
      </c>
      <c r="B283" s="6" t="s">
        <v>269</v>
      </c>
      <c r="C283" s="7">
        <v>1219</v>
      </c>
      <c r="D283" s="7">
        <v>6835653.7879842818</v>
      </c>
      <c r="E283" s="48">
        <v>768012.06403310748</v>
      </c>
      <c r="F283" s="188">
        <v>-37567</v>
      </c>
      <c r="H283" s="34">
        <f t="shared" si="38"/>
        <v>6798086.7879842818</v>
      </c>
      <c r="I283" s="82"/>
      <c r="J283" s="56">
        <v>745028.96421491541</v>
      </c>
      <c r="K283" s="82"/>
      <c r="L283" s="56">
        <v>-5710.8888914968738</v>
      </c>
      <c r="M283" s="84"/>
      <c r="N283" s="84">
        <f t="shared" si="39"/>
        <v>7537404.8633077005</v>
      </c>
      <c r="O283" s="101">
        <f t="shared" si="40"/>
        <v>6183.2689608758819</v>
      </c>
      <c r="P283" s="82"/>
      <c r="R283" s="62">
        <f t="shared" si="36"/>
        <v>245636.06625825074</v>
      </c>
      <c r="S283" s="31">
        <f t="shared" si="41"/>
        <v>3.3686760111983419E-2</v>
      </c>
      <c r="T283" s="56">
        <f t="shared" si="37"/>
        <v>201.50620693867984</v>
      </c>
      <c r="V283" s="45"/>
      <c r="W283" s="46"/>
      <c r="X283" s="47"/>
      <c r="Z283" s="45"/>
      <c r="AA283" s="47"/>
      <c r="AB283" s="46"/>
      <c r="AC283" s="129">
        <v>890</v>
      </c>
      <c r="AD283" s="129" t="s">
        <v>269</v>
      </c>
      <c r="AE283" s="154">
        <v>1212</v>
      </c>
      <c r="AF283" s="154">
        <v>6647294.3315319</v>
      </c>
      <c r="AG283" s="154">
        <v>731088.57163781021</v>
      </c>
      <c r="AH283" s="189">
        <v>-37567</v>
      </c>
      <c r="AJ283" s="155">
        <f t="shared" si="42"/>
        <v>6609727.3315319</v>
      </c>
      <c r="AK283" s="156"/>
      <c r="AL283" s="157">
        <v>700553.72383136628</v>
      </c>
      <c r="AM283" s="156"/>
      <c r="AN283" s="157">
        <v>-18512.258313816368</v>
      </c>
      <c r="AO283" s="158"/>
      <c r="AP283" s="158">
        <f t="shared" si="43"/>
        <v>7291768.7970494498</v>
      </c>
      <c r="AQ283" s="159">
        <f t="shared" si="44"/>
        <v>6016.3108886546615</v>
      </c>
    </row>
    <row r="284" spans="1:43" x14ac:dyDescent="0.25">
      <c r="A284" s="6">
        <v>892</v>
      </c>
      <c r="B284" s="6" t="s">
        <v>270</v>
      </c>
      <c r="C284" s="7">
        <v>3646</v>
      </c>
      <c r="D284" s="7">
        <v>9493132.9143085331</v>
      </c>
      <c r="E284" s="48">
        <v>3617886.0059415144</v>
      </c>
      <c r="F284" s="188">
        <v>-720738</v>
      </c>
      <c r="H284" s="34">
        <f t="shared" si="38"/>
        <v>8772394.9143085331</v>
      </c>
      <c r="I284" s="82"/>
      <c r="J284" s="56">
        <v>1837620.3279005769</v>
      </c>
      <c r="K284" s="82"/>
      <c r="L284" s="56">
        <v>-14098.435944132369</v>
      </c>
      <c r="M284" s="84"/>
      <c r="N284" s="84">
        <f t="shared" si="39"/>
        <v>10595916.806264978</v>
      </c>
      <c r="O284" s="101">
        <f t="shared" si="40"/>
        <v>2906.1757559695498</v>
      </c>
      <c r="P284" s="82"/>
      <c r="R284" s="62">
        <f t="shared" si="36"/>
        <v>-56372.418145308271</v>
      </c>
      <c r="S284" s="31">
        <f t="shared" si="41"/>
        <v>-5.2920472733811886E-3</v>
      </c>
      <c r="T284" s="56">
        <f t="shared" si="37"/>
        <v>-15.461442168214008</v>
      </c>
      <c r="V284" s="45"/>
      <c r="W284" s="46"/>
      <c r="X284" s="47"/>
      <c r="Z284" s="45"/>
      <c r="AA284" s="47"/>
      <c r="AB284" s="46"/>
      <c r="AC284" s="129">
        <v>892</v>
      </c>
      <c r="AD284" s="129" t="s">
        <v>270</v>
      </c>
      <c r="AE284" s="154">
        <v>3681</v>
      </c>
      <c r="AF284" s="154">
        <v>9695923.2697462253</v>
      </c>
      <c r="AG284" s="154">
        <v>3686918.9329307135</v>
      </c>
      <c r="AH284" s="189">
        <v>-720738</v>
      </c>
      <c r="AJ284" s="155">
        <f t="shared" si="42"/>
        <v>8975185.2697462253</v>
      </c>
      <c r="AK284" s="156"/>
      <c r="AL284" s="157">
        <v>1722685.5080443078</v>
      </c>
      <c r="AM284" s="156"/>
      <c r="AN284" s="157">
        <v>-45581.553380247955</v>
      </c>
      <c r="AO284" s="158"/>
      <c r="AP284" s="158">
        <f t="shared" si="43"/>
        <v>10652289.224410286</v>
      </c>
      <c r="AQ284" s="159">
        <f t="shared" si="44"/>
        <v>2893.8574366776111</v>
      </c>
    </row>
    <row r="285" spans="1:43" x14ac:dyDescent="0.25">
      <c r="A285" s="6">
        <v>893</v>
      </c>
      <c r="B285" s="6" t="s">
        <v>271</v>
      </c>
      <c r="C285" s="7">
        <v>7479</v>
      </c>
      <c r="D285" s="7">
        <v>19886722.760653779</v>
      </c>
      <c r="E285" s="48">
        <v>5058057.6023982344</v>
      </c>
      <c r="F285" s="188">
        <v>-613444</v>
      </c>
      <c r="H285" s="34">
        <f t="shared" si="38"/>
        <v>19273278.760653779</v>
      </c>
      <c r="I285" s="82"/>
      <c r="J285" s="56">
        <v>4706792.4402779713</v>
      </c>
      <c r="K285" s="82"/>
      <c r="L285" s="56">
        <v>-30949.164183900084</v>
      </c>
      <c r="M285" s="84"/>
      <c r="N285" s="84">
        <f t="shared" si="39"/>
        <v>23949122.03674785</v>
      </c>
      <c r="O285" s="101">
        <f t="shared" si="40"/>
        <v>3202.1823822366428</v>
      </c>
      <c r="P285" s="82"/>
      <c r="R285" s="62">
        <f t="shared" si="36"/>
        <v>1842920.0555050857</v>
      </c>
      <c r="S285" s="31">
        <f t="shared" si="41"/>
        <v>8.336665235705408E-2</v>
      </c>
      <c r="T285" s="56">
        <f t="shared" si="37"/>
        <v>246.41262942974805</v>
      </c>
      <c r="V285" s="45"/>
      <c r="W285" s="46"/>
      <c r="X285" s="47"/>
      <c r="Z285" s="45"/>
      <c r="AA285" s="47"/>
      <c r="AB285" s="46"/>
      <c r="AC285" s="129">
        <v>893</v>
      </c>
      <c r="AD285" s="129" t="s">
        <v>271</v>
      </c>
      <c r="AE285" s="154">
        <v>7464</v>
      </c>
      <c r="AF285" s="154">
        <v>18414880.002528887</v>
      </c>
      <c r="AG285" s="154">
        <v>4776538.9349755077</v>
      </c>
      <c r="AH285" s="189">
        <v>-613444</v>
      </c>
      <c r="AJ285" s="155">
        <f t="shared" si="42"/>
        <v>17801436.002528887</v>
      </c>
      <c r="AK285" s="156"/>
      <c r="AL285" s="157">
        <v>4405685.1692265561</v>
      </c>
      <c r="AM285" s="156"/>
      <c r="AN285" s="157">
        <v>-100919.19051267879</v>
      </c>
      <c r="AO285" s="158"/>
      <c r="AP285" s="158">
        <f t="shared" si="43"/>
        <v>22106201.981242765</v>
      </c>
      <c r="AQ285" s="159">
        <f t="shared" si="44"/>
        <v>2961.7098045609278</v>
      </c>
    </row>
    <row r="286" spans="1:43" x14ac:dyDescent="0.25">
      <c r="A286" s="6">
        <v>895</v>
      </c>
      <c r="B286" s="6" t="s">
        <v>272</v>
      </c>
      <c r="C286" s="7">
        <v>15378</v>
      </c>
      <c r="D286" s="7">
        <v>27190242.295160584</v>
      </c>
      <c r="E286" s="48">
        <v>3529269.4213579129</v>
      </c>
      <c r="F286" s="188">
        <v>-1733628</v>
      </c>
      <c r="H286" s="34">
        <f t="shared" si="38"/>
        <v>25456614.295160584</v>
      </c>
      <c r="I286" s="82"/>
      <c r="J286" s="56">
        <v>8004613.8663704563</v>
      </c>
      <c r="K286" s="82"/>
      <c r="L286" s="56">
        <v>-75541.398935136604</v>
      </c>
      <c r="M286" s="84"/>
      <c r="N286" s="84">
        <f t="shared" si="39"/>
        <v>33385686.762595903</v>
      </c>
      <c r="O286" s="101">
        <f t="shared" si="40"/>
        <v>2171.0031709322348</v>
      </c>
      <c r="P286" s="82"/>
      <c r="R286" s="62">
        <f t="shared" si="36"/>
        <v>3119993.8711242005</v>
      </c>
      <c r="S286" s="31">
        <f t="shared" si="41"/>
        <v>0.10308681457622784</v>
      </c>
      <c r="T286" s="56">
        <f t="shared" si="37"/>
        <v>202.88684296554823</v>
      </c>
      <c r="V286" s="45"/>
      <c r="W286" s="46"/>
      <c r="X286" s="47"/>
      <c r="Z286" s="45"/>
      <c r="AA286" s="47"/>
      <c r="AB286" s="46"/>
      <c r="AC286" s="129">
        <v>895</v>
      </c>
      <c r="AD286" s="129" t="s">
        <v>272</v>
      </c>
      <c r="AE286" s="154">
        <v>15522</v>
      </c>
      <c r="AF286" s="154">
        <v>24775701.217248999</v>
      </c>
      <c r="AG286" s="154">
        <v>2711543.0332301427</v>
      </c>
      <c r="AH286" s="189">
        <v>-1733628</v>
      </c>
      <c r="AJ286" s="155">
        <f t="shared" si="42"/>
        <v>23042073.217248999</v>
      </c>
      <c r="AK286" s="156"/>
      <c r="AL286" s="157">
        <v>7468511.4924201891</v>
      </c>
      <c r="AM286" s="156"/>
      <c r="AN286" s="157">
        <v>-244891.81819748509</v>
      </c>
      <c r="AO286" s="158"/>
      <c r="AP286" s="158">
        <f t="shared" si="43"/>
        <v>30265692.891471703</v>
      </c>
      <c r="AQ286" s="159">
        <f t="shared" si="44"/>
        <v>1949.8578077226971</v>
      </c>
    </row>
    <row r="287" spans="1:43" x14ac:dyDescent="0.25">
      <c r="A287" s="6">
        <v>905</v>
      </c>
      <c r="B287" s="6" t="s">
        <v>273</v>
      </c>
      <c r="C287" s="7">
        <v>67551</v>
      </c>
      <c r="D287" s="7">
        <v>78602068.715984508</v>
      </c>
      <c r="E287" s="48">
        <v>4995804.2191894827</v>
      </c>
      <c r="F287" s="188">
        <v>25259000</v>
      </c>
      <c r="H287" s="34">
        <f t="shared" si="38"/>
        <v>103861068.71598451</v>
      </c>
      <c r="I287" s="82"/>
      <c r="J287" s="56">
        <v>32813488.714769259</v>
      </c>
      <c r="K287" s="82"/>
      <c r="L287" s="56">
        <v>-343505.37383962306</v>
      </c>
      <c r="M287" s="84"/>
      <c r="N287" s="84">
        <f t="shared" si="39"/>
        <v>136331052.05691415</v>
      </c>
      <c r="O287" s="101">
        <f t="shared" si="40"/>
        <v>2018.1944317169864</v>
      </c>
      <c r="P287" s="82"/>
      <c r="R287" s="62">
        <f t="shared" si="36"/>
        <v>6076193.2230967879</v>
      </c>
      <c r="S287" s="31">
        <f t="shared" si="41"/>
        <v>4.6648495706781715E-2</v>
      </c>
      <c r="T287" s="56">
        <f t="shared" si="37"/>
        <v>89.94971537204168</v>
      </c>
      <c r="V287" s="45"/>
      <c r="W287" s="46"/>
      <c r="X287" s="47"/>
      <c r="Z287" s="45"/>
      <c r="AA287" s="47"/>
      <c r="AB287" s="46"/>
      <c r="AC287" s="129">
        <v>905</v>
      </c>
      <c r="AD287" s="129" t="s">
        <v>273</v>
      </c>
      <c r="AE287" s="154">
        <v>67636</v>
      </c>
      <c r="AF287" s="154">
        <v>75726971.993423313</v>
      </c>
      <c r="AG287" s="154">
        <v>3983257.5317300009</v>
      </c>
      <c r="AH287" s="189">
        <v>25259000</v>
      </c>
      <c r="AJ287" s="155">
        <f t="shared" si="42"/>
        <v>100985971.99342331</v>
      </c>
      <c r="AK287" s="156"/>
      <c r="AL287" s="157">
        <v>30385901.815492634</v>
      </c>
      <c r="AM287" s="156"/>
      <c r="AN287" s="157">
        <v>-1117014.9750985797</v>
      </c>
      <c r="AO287" s="158"/>
      <c r="AP287" s="158">
        <f t="shared" si="43"/>
        <v>130254858.83381736</v>
      </c>
      <c r="AQ287" s="159">
        <f t="shared" si="44"/>
        <v>1925.8214387872931</v>
      </c>
    </row>
    <row r="288" spans="1:43" x14ac:dyDescent="0.25">
      <c r="A288" s="6">
        <v>908</v>
      </c>
      <c r="B288" s="6" t="s">
        <v>274</v>
      </c>
      <c r="C288" s="7">
        <v>20765</v>
      </c>
      <c r="D288" s="7">
        <v>36386745.132395156</v>
      </c>
      <c r="E288" s="48">
        <v>4435554.132455864</v>
      </c>
      <c r="F288" s="188">
        <v>821720</v>
      </c>
      <c r="H288" s="34">
        <f t="shared" si="38"/>
        <v>37208465.132395156</v>
      </c>
      <c r="I288" s="82"/>
      <c r="J288" s="56">
        <v>8904072.7498969473</v>
      </c>
      <c r="K288" s="82"/>
      <c r="L288" s="56">
        <v>-99297.929050065359</v>
      </c>
      <c r="M288" s="84"/>
      <c r="N288" s="84">
        <f t="shared" si="39"/>
        <v>46013239.953242041</v>
      </c>
      <c r="O288" s="101">
        <f t="shared" si="40"/>
        <v>2215.9036818320269</v>
      </c>
      <c r="P288" s="82"/>
      <c r="R288" s="62">
        <f t="shared" si="36"/>
        <v>1962515.7291432992</v>
      </c>
      <c r="S288" s="31">
        <f t="shared" si="41"/>
        <v>4.4551270466279179E-2</v>
      </c>
      <c r="T288" s="56">
        <f t="shared" si="37"/>
        <v>94.510750259730273</v>
      </c>
      <c r="V288" s="45"/>
      <c r="W288" s="46"/>
      <c r="X288" s="47"/>
      <c r="Z288" s="45"/>
      <c r="AA288" s="47"/>
      <c r="AB288" s="46"/>
      <c r="AC288" s="129">
        <v>908</v>
      </c>
      <c r="AD288" s="129" t="s">
        <v>274</v>
      </c>
      <c r="AE288" s="154">
        <v>20972</v>
      </c>
      <c r="AF288" s="154">
        <v>35256431.091518424</v>
      </c>
      <c r="AG288" s="154">
        <v>4817103.8759396011</v>
      </c>
      <c r="AH288" s="189">
        <v>821720</v>
      </c>
      <c r="AJ288" s="155">
        <f t="shared" si="42"/>
        <v>36078151.091518424</v>
      </c>
      <c r="AK288" s="156"/>
      <c r="AL288" s="157">
        <v>8294006.0271767871</v>
      </c>
      <c r="AM288" s="156"/>
      <c r="AN288" s="157">
        <v>-321432.89459646901</v>
      </c>
      <c r="AO288" s="158"/>
      <c r="AP288" s="158">
        <f t="shared" si="43"/>
        <v>44050724.224098742</v>
      </c>
      <c r="AQ288" s="159">
        <f t="shared" si="44"/>
        <v>2100.4541400008939</v>
      </c>
    </row>
    <row r="289" spans="1:43" x14ac:dyDescent="0.25">
      <c r="A289" s="6">
        <v>915</v>
      </c>
      <c r="B289" s="6" t="s">
        <v>275</v>
      </c>
      <c r="C289" s="7">
        <v>20278</v>
      </c>
      <c r="D289" s="7">
        <v>50582615.756353289</v>
      </c>
      <c r="E289" s="48">
        <v>8106070.2994250059</v>
      </c>
      <c r="F289" s="188">
        <v>-2222585</v>
      </c>
      <c r="H289" s="34">
        <f t="shared" si="38"/>
        <v>48360030.756353289</v>
      </c>
      <c r="I289" s="82"/>
      <c r="J289" s="56">
        <v>10446381.351656286</v>
      </c>
      <c r="K289" s="82"/>
      <c r="L289" s="56">
        <v>-95055.878604364189</v>
      </c>
      <c r="M289" s="84"/>
      <c r="N289" s="84">
        <f t="shared" si="39"/>
        <v>58711356.229405209</v>
      </c>
      <c r="O289" s="101">
        <f t="shared" si="40"/>
        <v>2895.3228242136902</v>
      </c>
      <c r="P289" s="82"/>
      <c r="R289" s="62">
        <f t="shared" si="36"/>
        <v>3030047.2520381063</v>
      </c>
      <c r="S289" s="31">
        <f t="shared" si="41"/>
        <v>5.4417672782616083E-2</v>
      </c>
      <c r="T289" s="56">
        <f t="shared" si="37"/>
        <v>149.42535023365747</v>
      </c>
      <c r="V289" s="45"/>
      <c r="W289" s="46"/>
      <c r="X289" s="47"/>
      <c r="Z289" s="45"/>
      <c r="AA289" s="47"/>
      <c r="AB289" s="46"/>
      <c r="AC289" s="129">
        <v>915</v>
      </c>
      <c r="AD289" s="129" t="s">
        <v>275</v>
      </c>
      <c r="AE289" s="154">
        <v>20466</v>
      </c>
      <c r="AF289" s="154">
        <v>48377034.759747833</v>
      </c>
      <c r="AG289" s="154">
        <v>8497846.5657601859</v>
      </c>
      <c r="AH289" s="189">
        <v>-2222585</v>
      </c>
      <c r="AJ289" s="155">
        <f t="shared" si="42"/>
        <v>46154449.759747833</v>
      </c>
      <c r="AK289" s="156"/>
      <c r="AL289" s="157">
        <v>9834762.2860230282</v>
      </c>
      <c r="AM289" s="156"/>
      <c r="AN289" s="157">
        <v>-307903.06840375729</v>
      </c>
      <c r="AO289" s="158"/>
      <c r="AP289" s="158">
        <f t="shared" si="43"/>
        <v>55681308.977367103</v>
      </c>
      <c r="AQ289" s="159">
        <f t="shared" si="44"/>
        <v>2720.6737504821217</v>
      </c>
    </row>
    <row r="290" spans="1:43" x14ac:dyDescent="0.25">
      <c r="A290" s="6">
        <v>918</v>
      </c>
      <c r="B290" s="6" t="s">
        <v>276</v>
      </c>
      <c r="C290" s="7">
        <v>2292</v>
      </c>
      <c r="D290" s="7">
        <v>5144369.1497424562</v>
      </c>
      <c r="E290" s="48">
        <v>1253530.2255232083</v>
      </c>
      <c r="F290" s="188">
        <v>-563571</v>
      </c>
      <c r="H290" s="34">
        <f t="shared" si="38"/>
        <v>4580798.1497424562</v>
      </c>
      <c r="I290" s="82"/>
      <c r="J290" s="56">
        <v>1544625.4643196503</v>
      </c>
      <c r="K290" s="82"/>
      <c r="L290" s="56">
        <v>-9869.3337803651393</v>
      </c>
      <c r="M290" s="84"/>
      <c r="N290" s="84">
        <f t="shared" si="39"/>
        <v>6115554.2802817412</v>
      </c>
      <c r="O290" s="101">
        <f t="shared" si="40"/>
        <v>2668.2173997738837</v>
      </c>
      <c r="P290" s="82"/>
      <c r="R290" s="62">
        <f t="shared" si="36"/>
        <v>141308.30272149108</v>
      </c>
      <c r="S290" s="31">
        <f t="shared" si="41"/>
        <v>2.3652910049612366E-2</v>
      </c>
      <c r="T290" s="56">
        <f t="shared" si="37"/>
        <v>61.652837138521413</v>
      </c>
      <c r="V290" s="45"/>
      <c r="W290" s="46"/>
      <c r="X290" s="47"/>
      <c r="Z290" s="45"/>
      <c r="AA290" s="47"/>
      <c r="AB290" s="46"/>
      <c r="AC290" s="129">
        <v>918</v>
      </c>
      <c r="AD290" s="129" t="s">
        <v>276</v>
      </c>
      <c r="AE290" s="154">
        <v>2293</v>
      </c>
      <c r="AF290" s="154">
        <v>5117434.7053606063</v>
      </c>
      <c r="AG290" s="154">
        <v>1341090.0197722246</v>
      </c>
      <c r="AH290" s="189">
        <v>-563571</v>
      </c>
      <c r="AJ290" s="155">
        <f t="shared" si="42"/>
        <v>4553863.7053606063</v>
      </c>
      <c r="AK290" s="156"/>
      <c r="AL290" s="157">
        <v>1452570.8352010536</v>
      </c>
      <c r="AM290" s="156"/>
      <c r="AN290" s="157">
        <v>-32188.563001409719</v>
      </c>
      <c r="AO290" s="158"/>
      <c r="AP290" s="158">
        <f t="shared" si="43"/>
        <v>5974245.9775602501</v>
      </c>
      <c r="AQ290" s="159">
        <f t="shared" si="44"/>
        <v>2605.4278140254032</v>
      </c>
    </row>
    <row r="291" spans="1:43" x14ac:dyDescent="0.25">
      <c r="A291" s="6">
        <v>921</v>
      </c>
      <c r="B291" s="6" t="s">
        <v>277</v>
      </c>
      <c r="C291" s="7">
        <v>1972</v>
      </c>
      <c r="D291" s="7">
        <v>9608229.6631939821</v>
      </c>
      <c r="E291" s="48">
        <v>2177323.5060996739</v>
      </c>
      <c r="F291" s="188">
        <v>116427</v>
      </c>
      <c r="H291" s="34">
        <f t="shared" si="38"/>
        <v>9724656.6631939821</v>
      </c>
      <c r="I291" s="82"/>
      <c r="J291" s="56">
        <v>1529226.669758297</v>
      </c>
      <c r="K291" s="82"/>
      <c r="L291" s="56">
        <v>-7032.136594922732</v>
      </c>
      <c r="M291" s="84"/>
      <c r="N291" s="84">
        <f t="shared" si="39"/>
        <v>11246851.196357356</v>
      </c>
      <c r="O291" s="101">
        <f t="shared" si="40"/>
        <v>5703.2713977471385</v>
      </c>
      <c r="P291" s="82"/>
      <c r="R291" s="62">
        <f t="shared" si="36"/>
        <v>550906.75316152349</v>
      </c>
      <c r="S291" s="31">
        <f t="shared" si="41"/>
        <v>5.1506134506147314E-2</v>
      </c>
      <c r="T291" s="56">
        <f t="shared" si="37"/>
        <v>279.3644792908334</v>
      </c>
      <c r="V291" s="45"/>
      <c r="W291" s="46"/>
      <c r="X291" s="47"/>
      <c r="Z291" s="45"/>
      <c r="AA291" s="47"/>
      <c r="AB291" s="46"/>
      <c r="AC291" s="129">
        <v>921</v>
      </c>
      <c r="AD291" s="129" t="s">
        <v>277</v>
      </c>
      <c r="AE291" s="154">
        <v>2014</v>
      </c>
      <c r="AF291" s="154">
        <v>9148800.3036603779</v>
      </c>
      <c r="AG291" s="154">
        <v>2343634.570867477</v>
      </c>
      <c r="AH291" s="189">
        <v>116427</v>
      </c>
      <c r="AJ291" s="155">
        <f t="shared" si="42"/>
        <v>9265227.3036603779</v>
      </c>
      <c r="AK291" s="156"/>
      <c r="AL291" s="157">
        <v>1453677.6361130467</v>
      </c>
      <c r="AM291" s="156"/>
      <c r="AN291" s="157">
        <v>-22960.496577593363</v>
      </c>
      <c r="AO291" s="158"/>
      <c r="AP291" s="158">
        <f t="shared" si="43"/>
        <v>10695944.443195833</v>
      </c>
      <c r="AQ291" s="159">
        <f t="shared" si="44"/>
        <v>5310.7966450823396</v>
      </c>
    </row>
    <row r="292" spans="1:43" x14ac:dyDescent="0.25">
      <c r="A292" s="6">
        <v>922</v>
      </c>
      <c r="B292" s="6" t="s">
        <v>278</v>
      </c>
      <c r="C292" s="7">
        <v>4367</v>
      </c>
      <c r="D292" s="7">
        <v>6391720.3189686481</v>
      </c>
      <c r="E292" s="48">
        <v>1677377.2795396158</v>
      </c>
      <c r="F292" s="188">
        <v>-1022138</v>
      </c>
      <c r="H292" s="34">
        <f t="shared" si="38"/>
        <v>5369582.3189686481</v>
      </c>
      <c r="I292" s="82"/>
      <c r="J292" s="56">
        <v>2190461.5508587812</v>
      </c>
      <c r="K292" s="82"/>
      <c r="L292" s="56">
        <v>-20198.958632872924</v>
      </c>
      <c r="M292" s="84"/>
      <c r="N292" s="84">
        <f t="shared" si="39"/>
        <v>7539844.9111945555</v>
      </c>
      <c r="O292" s="101">
        <f t="shared" si="40"/>
        <v>1726.550243003104</v>
      </c>
      <c r="P292" s="82"/>
      <c r="R292" s="62">
        <f t="shared" si="36"/>
        <v>-350554.287073466</v>
      </c>
      <c r="S292" s="31">
        <f t="shared" si="41"/>
        <v>-4.4427953296762759E-2</v>
      </c>
      <c r="T292" s="56">
        <f t="shared" si="37"/>
        <v>-80.273479980184561</v>
      </c>
      <c r="V292" s="45"/>
      <c r="W292" s="46"/>
      <c r="X292" s="47"/>
      <c r="Z292" s="45"/>
      <c r="AA292" s="47"/>
      <c r="AB292" s="46"/>
      <c r="AC292" s="129">
        <v>922</v>
      </c>
      <c r="AD292" s="129" t="s">
        <v>278</v>
      </c>
      <c r="AE292" s="154">
        <v>4355</v>
      </c>
      <c r="AF292" s="154">
        <v>6930910.5512447199</v>
      </c>
      <c r="AG292" s="154">
        <v>1846799.148211946</v>
      </c>
      <c r="AH292" s="189">
        <v>-1022138</v>
      </c>
      <c r="AJ292" s="155">
        <f t="shared" si="42"/>
        <v>5908772.5512447199</v>
      </c>
      <c r="AK292" s="156"/>
      <c r="AL292" s="157">
        <v>2046848.531542812</v>
      </c>
      <c r="AM292" s="156"/>
      <c r="AN292" s="157">
        <v>-65221.884519511354</v>
      </c>
      <c r="AO292" s="158"/>
      <c r="AP292" s="158">
        <f t="shared" si="43"/>
        <v>7890399.1982680215</v>
      </c>
      <c r="AQ292" s="159">
        <f t="shared" si="44"/>
        <v>1811.8023417377776</v>
      </c>
    </row>
    <row r="293" spans="1:43" x14ac:dyDescent="0.25">
      <c r="A293" s="6">
        <v>924</v>
      </c>
      <c r="B293" s="6" t="s">
        <v>279</v>
      </c>
      <c r="C293" s="7">
        <v>3065</v>
      </c>
      <c r="D293" s="7">
        <v>9766149.0040723197</v>
      </c>
      <c r="E293" s="48">
        <v>3016781.635200846</v>
      </c>
      <c r="F293" s="188">
        <v>43429</v>
      </c>
      <c r="H293" s="34">
        <f t="shared" si="38"/>
        <v>9809578.0040723197</v>
      </c>
      <c r="I293" s="82"/>
      <c r="J293" s="56">
        <v>2204029.0471278843</v>
      </c>
      <c r="K293" s="82"/>
      <c r="L293" s="56">
        <v>-12278.047262191107</v>
      </c>
      <c r="M293" s="84"/>
      <c r="N293" s="84">
        <f t="shared" si="39"/>
        <v>12001329.003938012</v>
      </c>
      <c r="O293" s="101">
        <f t="shared" si="40"/>
        <v>3915.6048952489436</v>
      </c>
      <c r="P293" s="82"/>
      <c r="R293" s="62">
        <f t="shared" si="36"/>
        <v>619877.90115479566</v>
      </c>
      <c r="S293" s="31">
        <f t="shared" si="41"/>
        <v>5.4463872449727516E-2</v>
      </c>
      <c r="T293" s="56">
        <f t="shared" si="37"/>
        <v>202.24401342733952</v>
      </c>
      <c r="V293" s="45"/>
      <c r="W293" s="46"/>
      <c r="X293" s="47"/>
      <c r="Z293" s="45"/>
      <c r="AA293" s="47"/>
      <c r="AB293" s="46"/>
      <c r="AC293" s="129">
        <v>924</v>
      </c>
      <c r="AD293" s="129" t="s">
        <v>279</v>
      </c>
      <c r="AE293" s="154">
        <v>3114</v>
      </c>
      <c r="AF293" s="154">
        <v>9301464.319753306</v>
      </c>
      <c r="AG293" s="154">
        <v>3008517.1783509469</v>
      </c>
      <c r="AH293" s="189">
        <v>43429</v>
      </c>
      <c r="AJ293" s="155">
        <f t="shared" si="42"/>
        <v>9344893.319753306</v>
      </c>
      <c r="AK293" s="156"/>
      <c r="AL293" s="157">
        <v>2076339.801091901</v>
      </c>
      <c r="AM293" s="156"/>
      <c r="AN293" s="157">
        <v>-39782.018061990515</v>
      </c>
      <c r="AO293" s="158"/>
      <c r="AP293" s="158">
        <f t="shared" si="43"/>
        <v>11381451.102783216</v>
      </c>
      <c r="AQ293" s="159">
        <f t="shared" si="44"/>
        <v>3654.9297054538265</v>
      </c>
    </row>
    <row r="294" spans="1:43" x14ac:dyDescent="0.25">
      <c r="A294" s="6">
        <v>925</v>
      </c>
      <c r="B294" s="6" t="s">
        <v>280</v>
      </c>
      <c r="C294" s="7">
        <v>3522</v>
      </c>
      <c r="D294" s="7">
        <v>8787727.1648443956</v>
      </c>
      <c r="E294" s="48">
        <v>832866.81867423782</v>
      </c>
      <c r="F294" s="188">
        <v>50751</v>
      </c>
      <c r="H294" s="34">
        <f t="shared" si="38"/>
        <v>8838478.1648443956</v>
      </c>
      <c r="I294" s="82"/>
      <c r="J294" s="56">
        <v>2472516.3759727962</v>
      </c>
      <c r="K294" s="82"/>
      <c r="L294" s="56">
        <v>-14240.636592837622</v>
      </c>
      <c r="M294" s="84"/>
      <c r="N294" s="84">
        <f t="shared" si="39"/>
        <v>11296753.904224355</v>
      </c>
      <c r="O294" s="101">
        <f t="shared" si="40"/>
        <v>3207.4826531017475</v>
      </c>
      <c r="P294" s="82"/>
      <c r="R294" s="62">
        <f t="shared" si="36"/>
        <v>-177001.08239007182</v>
      </c>
      <c r="S294" s="31">
        <f t="shared" si="41"/>
        <v>-1.5426604681428684E-2</v>
      </c>
      <c r="T294" s="56">
        <f t="shared" si="37"/>
        <v>-50.255843949480926</v>
      </c>
      <c r="V294" s="45"/>
      <c r="W294" s="46"/>
      <c r="X294" s="47"/>
      <c r="Z294" s="45"/>
      <c r="AA294" s="47"/>
      <c r="AB294" s="46"/>
      <c r="AC294" s="129">
        <v>925</v>
      </c>
      <c r="AD294" s="129" t="s">
        <v>280</v>
      </c>
      <c r="AE294" s="154">
        <v>3579</v>
      </c>
      <c r="AF294" s="154">
        <v>9135526.3036109209</v>
      </c>
      <c r="AG294" s="154">
        <v>1411697.3565665076</v>
      </c>
      <c r="AH294" s="189">
        <v>50751</v>
      </c>
      <c r="AJ294" s="155">
        <f t="shared" si="42"/>
        <v>9186277.3036109209</v>
      </c>
      <c r="AK294" s="156"/>
      <c r="AL294" s="157">
        <v>2334951.0327371447</v>
      </c>
      <c r="AM294" s="156"/>
      <c r="AN294" s="157">
        <v>-47473.349733639763</v>
      </c>
      <c r="AO294" s="158"/>
      <c r="AP294" s="158">
        <f t="shared" si="43"/>
        <v>11473754.986614427</v>
      </c>
      <c r="AQ294" s="159">
        <f t="shared" si="44"/>
        <v>3205.8549836866237</v>
      </c>
    </row>
    <row r="295" spans="1:43" x14ac:dyDescent="0.25">
      <c r="A295" s="6">
        <v>927</v>
      </c>
      <c r="B295" s="6" t="s">
        <v>281</v>
      </c>
      <c r="C295" s="7">
        <v>29160</v>
      </c>
      <c r="D295" s="7">
        <v>25485942.079084363</v>
      </c>
      <c r="E295" s="48">
        <v>-1167467.1846680001</v>
      </c>
      <c r="F295" s="188">
        <v>-3203224</v>
      </c>
      <c r="H295" s="34">
        <f t="shared" si="38"/>
        <v>22282718.079084363</v>
      </c>
      <c r="I295" s="82"/>
      <c r="J295" s="56">
        <v>12149165.536809098</v>
      </c>
      <c r="K295" s="82"/>
      <c r="L295" s="56">
        <v>-152850.70251539635</v>
      </c>
      <c r="M295" s="84"/>
      <c r="N295" s="84">
        <f t="shared" si="39"/>
        <v>34279032.913378067</v>
      </c>
      <c r="O295" s="101">
        <f t="shared" si="40"/>
        <v>1175.5498255616621</v>
      </c>
      <c r="P295" s="82"/>
      <c r="R295" s="62">
        <f t="shared" si="36"/>
        <v>1699147.8647438511</v>
      </c>
      <c r="S295" s="31">
        <f t="shared" si="41"/>
        <v>5.2153279921258691E-2</v>
      </c>
      <c r="T295" s="56">
        <f t="shared" si="37"/>
        <v>58.269817035111494</v>
      </c>
      <c r="V295" s="45"/>
      <c r="W295" s="46"/>
      <c r="X295" s="47"/>
      <c r="Z295" s="45"/>
      <c r="AA295" s="47"/>
      <c r="AB295" s="46"/>
      <c r="AC295" s="129">
        <v>927</v>
      </c>
      <c r="AD295" s="129" t="s">
        <v>281</v>
      </c>
      <c r="AE295" s="154">
        <v>29158</v>
      </c>
      <c r="AF295" s="154">
        <v>25027464.733649224</v>
      </c>
      <c r="AG295" s="154">
        <v>-1072035.0798397195</v>
      </c>
      <c r="AH295" s="189">
        <v>-3203224</v>
      </c>
      <c r="AJ295" s="155">
        <f t="shared" si="42"/>
        <v>21824240.733649224</v>
      </c>
      <c r="AK295" s="156"/>
      <c r="AL295" s="157">
        <v>11248419.789563388</v>
      </c>
      <c r="AM295" s="156"/>
      <c r="AN295" s="157">
        <v>-492775.47457839595</v>
      </c>
      <c r="AO295" s="158"/>
      <c r="AP295" s="158">
        <f t="shared" si="43"/>
        <v>32579885.048634216</v>
      </c>
      <c r="AQ295" s="159">
        <f t="shared" si="44"/>
        <v>1117.3566447847663</v>
      </c>
    </row>
    <row r="296" spans="1:43" x14ac:dyDescent="0.25">
      <c r="A296" s="6">
        <v>931</v>
      </c>
      <c r="B296" s="6" t="s">
        <v>282</v>
      </c>
      <c r="C296" s="7">
        <v>6097</v>
      </c>
      <c r="D296" s="7">
        <v>23289677.857279755</v>
      </c>
      <c r="E296" s="48">
        <v>4941761.1970473081</v>
      </c>
      <c r="F296" s="188">
        <v>-30828</v>
      </c>
      <c r="H296" s="34">
        <f t="shared" si="38"/>
        <v>23258849.857279755</v>
      </c>
      <c r="I296" s="82"/>
      <c r="J296" s="56">
        <v>4152459.1158730299</v>
      </c>
      <c r="K296" s="82"/>
      <c r="L296" s="56">
        <v>-23566.930577440817</v>
      </c>
      <c r="M296" s="84"/>
      <c r="N296" s="84">
        <f t="shared" si="39"/>
        <v>27387742.042575344</v>
      </c>
      <c r="O296" s="101">
        <f t="shared" si="40"/>
        <v>4492.002959254608</v>
      </c>
      <c r="P296" s="82"/>
      <c r="R296" s="62">
        <f t="shared" si="36"/>
        <v>927661.96032624319</v>
      </c>
      <c r="S296" s="31">
        <f t="shared" si="41"/>
        <v>3.5058924895264042E-2</v>
      </c>
      <c r="T296" s="56">
        <f t="shared" si="37"/>
        <v>152.15055934496363</v>
      </c>
      <c r="V296" s="45"/>
      <c r="W296" s="46"/>
      <c r="X296" s="47"/>
      <c r="Z296" s="45"/>
      <c r="AA296" s="47"/>
      <c r="AB296" s="46"/>
      <c r="AC296" s="129">
        <v>931</v>
      </c>
      <c r="AD296" s="129" t="s">
        <v>282</v>
      </c>
      <c r="AE296" s="154">
        <v>6176</v>
      </c>
      <c r="AF296" s="154">
        <v>22644686.190296143</v>
      </c>
      <c r="AG296" s="154">
        <v>5325175.4080491103</v>
      </c>
      <c r="AH296" s="189">
        <v>-30828</v>
      </c>
      <c r="AJ296" s="155">
        <f t="shared" si="42"/>
        <v>22613858.190296143</v>
      </c>
      <c r="AK296" s="156"/>
      <c r="AL296" s="157">
        <v>3923286.7292823442</v>
      </c>
      <c r="AM296" s="156"/>
      <c r="AN296" s="157">
        <v>-77064.837329385933</v>
      </c>
      <c r="AO296" s="158"/>
      <c r="AP296" s="158">
        <f t="shared" si="43"/>
        <v>26460080.082249101</v>
      </c>
      <c r="AQ296" s="159">
        <f t="shared" si="44"/>
        <v>4284.3393915558781</v>
      </c>
    </row>
    <row r="297" spans="1:43" x14ac:dyDescent="0.25">
      <c r="A297" s="6">
        <v>934</v>
      </c>
      <c r="B297" s="6" t="s">
        <v>283</v>
      </c>
      <c r="C297" s="7">
        <v>2784</v>
      </c>
      <c r="D297" s="7">
        <v>8056003.5659780148</v>
      </c>
      <c r="E297" s="48">
        <v>2161322.6638403898</v>
      </c>
      <c r="F297" s="188">
        <v>-744675</v>
      </c>
      <c r="H297" s="34">
        <f t="shared" si="38"/>
        <v>7311328.5659780148</v>
      </c>
      <c r="I297" s="82"/>
      <c r="J297" s="56">
        <v>1747939.42253213</v>
      </c>
      <c r="K297" s="82"/>
      <c r="L297" s="56">
        <v>-11753.626767329064</v>
      </c>
      <c r="M297" s="84"/>
      <c r="N297" s="84">
        <f t="shared" si="39"/>
        <v>9047514.361742815</v>
      </c>
      <c r="O297" s="101">
        <f t="shared" si="40"/>
        <v>3249.8255609708385</v>
      </c>
      <c r="P297" s="82"/>
      <c r="R297" s="62">
        <f t="shared" si="36"/>
        <v>106342.31788028218</v>
      </c>
      <c r="S297" s="31">
        <f t="shared" si="41"/>
        <v>1.1893554598726068E-2</v>
      </c>
      <c r="T297" s="56">
        <f t="shared" si="37"/>
        <v>38.19767165240021</v>
      </c>
      <c r="V297" s="45"/>
      <c r="W297" s="46"/>
      <c r="X297" s="47"/>
      <c r="Z297" s="45"/>
      <c r="AA297" s="47"/>
      <c r="AB297" s="46"/>
      <c r="AC297" s="129">
        <v>934</v>
      </c>
      <c r="AD297" s="129" t="s">
        <v>283</v>
      </c>
      <c r="AE297" s="154">
        <v>2827</v>
      </c>
      <c r="AF297" s="154">
        <v>8075071.8474300504</v>
      </c>
      <c r="AG297" s="154">
        <v>2227531.5669483743</v>
      </c>
      <c r="AH297" s="189">
        <v>-744675</v>
      </c>
      <c r="AJ297" s="155">
        <f t="shared" si="42"/>
        <v>7330396.8474300504</v>
      </c>
      <c r="AK297" s="156"/>
      <c r="AL297" s="157">
        <v>1648901.3560034477</v>
      </c>
      <c r="AM297" s="156"/>
      <c r="AN297" s="157">
        <v>-38126.159570965887</v>
      </c>
      <c r="AO297" s="158"/>
      <c r="AP297" s="158">
        <f t="shared" si="43"/>
        <v>8941172.0438625328</v>
      </c>
      <c r="AQ297" s="159">
        <f t="shared" si="44"/>
        <v>3162.7775181685647</v>
      </c>
    </row>
    <row r="298" spans="1:43" x14ac:dyDescent="0.25">
      <c r="A298" s="6">
        <v>935</v>
      </c>
      <c r="B298" s="6" t="s">
        <v>284</v>
      </c>
      <c r="C298" s="7">
        <v>3087</v>
      </c>
      <c r="D298" s="7">
        <v>8163426.484512452</v>
      </c>
      <c r="E298" s="48">
        <v>2171268.5960697182</v>
      </c>
      <c r="F298" s="188">
        <v>-75582</v>
      </c>
      <c r="H298" s="34">
        <f t="shared" si="38"/>
        <v>8087844.484512452</v>
      </c>
      <c r="I298" s="82"/>
      <c r="J298" s="56">
        <v>1941787.6759692261</v>
      </c>
      <c r="K298" s="82"/>
      <c r="L298" s="56">
        <v>-12537.67013299632</v>
      </c>
      <c r="M298" s="84"/>
      <c r="N298" s="84">
        <f t="shared" si="39"/>
        <v>10017094.490348682</v>
      </c>
      <c r="O298" s="101">
        <f t="shared" si="40"/>
        <v>3244.9285683021321</v>
      </c>
      <c r="P298" s="82"/>
      <c r="R298" s="62">
        <f t="shared" si="36"/>
        <v>29849.796684075147</v>
      </c>
      <c r="S298" s="31">
        <f t="shared" si="41"/>
        <v>2.9887919641150198E-3</v>
      </c>
      <c r="T298" s="56">
        <f t="shared" si="37"/>
        <v>9.6695162565841102</v>
      </c>
      <c r="V298" s="45"/>
      <c r="W298" s="46"/>
      <c r="X298" s="47"/>
      <c r="Z298" s="45"/>
      <c r="AA298" s="47"/>
      <c r="AB298" s="46"/>
      <c r="AC298" s="129">
        <v>935</v>
      </c>
      <c r="AD298" s="129" t="s">
        <v>284</v>
      </c>
      <c r="AE298" s="154">
        <v>3109</v>
      </c>
      <c r="AF298" s="154">
        <v>8275737.5336009804</v>
      </c>
      <c r="AG298" s="154">
        <v>2229184.9322273796</v>
      </c>
      <c r="AH298" s="189">
        <v>-75582</v>
      </c>
      <c r="AJ298" s="155">
        <f t="shared" si="42"/>
        <v>8200155.5336009804</v>
      </c>
      <c r="AK298" s="156"/>
      <c r="AL298" s="157">
        <v>1828070.7912048232</v>
      </c>
      <c r="AM298" s="156"/>
      <c r="AN298" s="157">
        <v>-40981.6311411977</v>
      </c>
      <c r="AO298" s="158"/>
      <c r="AP298" s="158">
        <f t="shared" si="43"/>
        <v>9987244.6936646067</v>
      </c>
      <c r="AQ298" s="159">
        <f t="shared" si="44"/>
        <v>3212.3656139159239</v>
      </c>
    </row>
    <row r="299" spans="1:43" x14ac:dyDescent="0.25">
      <c r="A299" s="6">
        <v>936</v>
      </c>
      <c r="B299" s="6" t="s">
        <v>285</v>
      </c>
      <c r="C299" s="7">
        <v>6510</v>
      </c>
      <c r="D299" s="7">
        <v>22753664.124274399</v>
      </c>
      <c r="E299" s="48">
        <v>4567021.3573083952</v>
      </c>
      <c r="F299" s="188">
        <v>450857</v>
      </c>
      <c r="H299" s="34">
        <f t="shared" si="38"/>
        <v>23204521.124274399</v>
      </c>
      <c r="I299" s="82"/>
      <c r="J299" s="56">
        <v>4405185.0592652569</v>
      </c>
      <c r="K299" s="82"/>
      <c r="L299" s="56">
        <v>-26043.813226279639</v>
      </c>
      <c r="M299" s="84"/>
      <c r="N299" s="84">
        <f t="shared" si="39"/>
        <v>27583662.370313376</v>
      </c>
      <c r="O299" s="101">
        <f t="shared" si="40"/>
        <v>4237.1217158699501</v>
      </c>
      <c r="P299" s="82"/>
      <c r="R299" s="62">
        <f t="shared" si="36"/>
        <v>968896.27836810797</v>
      </c>
      <c r="S299" s="31">
        <f t="shared" si="41"/>
        <v>3.6404463410307265E-2</v>
      </c>
      <c r="T299" s="56">
        <f t="shared" si="37"/>
        <v>148.83199360493211</v>
      </c>
      <c r="V299" s="45"/>
      <c r="W299" s="46"/>
      <c r="X299" s="47"/>
      <c r="Z299" s="45"/>
      <c r="AA299" s="47"/>
      <c r="AB299" s="46"/>
      <c r="AC299" s="129">
        <v>936</v>
      </c>
      <c r="AD299" s="129" t="s">
        <v>285</v>
      </c>
      <c r="AE299" s="154">
        <v>6544</v>
      </c>
      <c r="AF299" s="154">
        <v>22081352.008329265</v>
      </c>
      <c r="AG299" s="154">
        <v>5193337.2656563092</v>
      </c>
      <c r="AH299" s="189">
        <v>450857</v>
      </c>
      <c r="AJ299" s="155">
        <f t="shared" si="42"/>
        <v>22532209.008329265</v>
      </c>
      <c r="AK299" s="156"/>
      <c r="AL299" s="157">
        <v>4167670.0003833892</v>
      </c>
      <c r="AM299" s="156"/>
      <c r="AN299" s="157">
        <v>-85112.916767383213</v>
      </c>
      <c r="AO299" s="158"/>
      <c r="AP299" s="158">
        <f t="shared" si="43"/>
        <v>26614766.091945268</v>
      </c>
      <c r="AQ299" s="159">
        <f t="shared" si="44"/>
        <v>4067.0486081823456</v>
      </c>
    </row>
    <row r="300" spans="1:43" x14ac:dyDescent="0.25">
      <c r="A300" s="6">
        <v>946</v>
      </c>
      <c r="B300" s="6" t="s">
        <v>286</v>
      </c>
      <c r="C300" s="7">
        <v>6388</v>
      </c>
      <c r="D300" s="7">
        <v>17500060.063772306</v>
      </c>
      <c r="E300" s="48">
        <v>4211905.1845261427</v>
      </c>
      <c r="F300" s="188">
        <v>-16334</v>
      </c>
      <c r="H300" s="34">
        <f t="shared" si="38"/>
        <v>17483726.063772306</v>
      </c>
      <c r="I300" s="82"/>
      <c r="J300" s="56">
        <v>4189834.0049542063</v>
      </c>
      <c r="K300" s="82"/>
      <c r="L300" s="56">
        <v>-27013.082265096516</v>
      </c>
      <c r="M300" s="84"/>
      <c r="N300" s="84">
        <f t="shared" si="39"/>
        <v>21646546.986461416</v>
      </c>
      <c r="O300" s="101">
        <f t="shared" si="40"/>
        <v>3388.626641587573</v>
      </c>
      <c r="P300" s="82"/>
      <c r="R300" s="62">
        <f t="shared" si="36"/>
        <v>899178.73389623314</v>
      </c>
      <c r="S300" s="31">
        <f t="shared" si="41"/>
        <v>4.3339411676228366E-2</v>
      </c>
      <c r="T300" s="56">
        <f t="shared" si="37"/>
        <v>140.76060330247859</v>
      </c>
      <c r="V300" s="45"/>
      <c r="W300" s="46"/>
      <c r="X300" s="47"/>
      <c r="Z300" s="45"/>
      <c r="AA300" s="47"/>
      <c r="AB300" s="46"/>
      <c r="AC300" s="129">
        <v>946</v>
      </c>
      <c r="AD300" s="129" t="s">
        <v>286</v>
      </c>
      <c r="AE300" s="154">
        <v>6461</v>
      </c>
      <c r="AF300" s="154">
        <v>16927564.926856592</v>
      </c>
      <c r="AG300" s="154">
        <v>4608884.8282070085</v>
      </c>
      <c r="AH300" s="189">
        <v>-16334</v>
      </c>
      <c r="AJ300" s="155">
        <f t="shared" si="42"/>
        <v>16911230.926856592</v>
      </c>
      <c r="AK300" s="156"/>
      <c r="AL300" s="157">
        <v>3923916.0021574888</v>
      </c>
      <c r="AM300" s="156"/>
      <c r="AN300" s="157">
        <v>-87778.676448896949</v>
      </c>
      <c r="AO300" s="158"/>
      <c r="AP300" s="158">
        <f t="shared" si="43"/>
        <v>20747368.252565183</v>
      </c>
      <c r="AQ300" s="159">
        <f t="shared" si="44"/>
        <v>3211.1698270492466</v>
      </c>
    </row>
    <row r="301" spans="1:43" x14ac:dyDescent="0.25">
      <c r="A301" s="6">
        <v>976</v>
      </c>
      <c r="B301" s="6" t="s">
        <v>287</v>
      </c>
      <c r="C301" s="7">
        <v>3890</v>
      </c>
      <c r="D301" s="7">
        <v>18303366.847260963</v>
      </c>
      <c r="E301" s="48">
        <v>3400476.7568530003</v>
      </c>
      <c r="F301" s="188">
        <v>-2943</v>
      </c>
      <c r="H301" s="34">
        <f t="shared" si="38"/>
        <v>18300423.847260963</v>
      </c>
      <c r="I301" s="82"/>
      <c r="J301" s="56">
        <v>2559983.366789307</v>
      </c>
      <c r="K301" s="82"/>
      <c r="L301" s="56">
        <v>-15115.200037269642</v>
      </c>
      <c r="M301" s="84"/>
      <c r="N301" s="84">
        <f t="shared" si="39"/>
        <v>20845292.014013</v>
      </c>
      <c r="O301" s="101">
        <f t="shared" si="40"/>
        <v>5358.6868930624678</v>
      </c>
      <c r="P301" s="82"/>
      <c r="R301" s="62">
        <f t="shared" si="36"/>
        <v>726212.98154046759</v>
      </c>
      <c r="S301" s="31">
        <f t="shared" si="41"/>
        <v>3.609573680625975E-2</v>
      </c>
      <c r="T301" s="56">
        <f t="shared" si="37"/>
        <v>186.6871417841819</v>
      </c>
      <c r="V301" s="45"/>
      <c r="W301" s="46"/>
      <c r="X301" s="47"/>
      <c r="Z301" s="45"/>
      <c r="AA301" s="47"/>
      <c r="AB301" s="46"/>
      <c r="AC301" s="129">
        <v>976</v>
      </c>
      <c r="AD301" s="129" t="s">
        <v>287</v>
      </c>
      <c r="AE301" s="154">
        <v>3918</v>
      </c>
      <c r="AF301" s="154">
        <v>17744356.667954419</v>
      </c>
      <c r="AG301" s="154">
        <v>3462636.7371732905</v>
      </c>
      <c r="AH301" s="189">
        <v>-2943</v>
      </c>
      <c r="AJ301" s="155">
        <f t="shared" si="42"/>
        <v>17741413.667954419</v>
      </c>
      <c r="AK301" s="156"/>
      <c r="AL301" s="157">
        <v>2426702.8732774057</v>
      </c>
      <c r="AM301" s="156"/>
      <c r="AN301" s="157">
        <v>-49037.508759295299</v>
      </c>
      <c r="AO301" s="158"/>
      <c r="AP301" s="158">
        <f t="shared" si="43"/>
        <v>20119079.032472532</v>
      </c>
      <c r="AQ301" s="159">
        <f t="shared" si="44"/>
        <v>5135.0380378949803</v>
      </c>
    </row>
    <row r="302" spans="1:43" x14ac:dyDescent="0.25">
      <c r="A302" s="6">
        <v>977</v>
      </c>
      <c r="B302" s="6" t="s">
        <v>288</v>
      </c>
      <c r="C302" s="7">
        <v>15304</v>
      </c>
      <c r="D302" s="7">
        <v>39659979.897324249</v>
      </c>
      <c r="E302" s="48">
        <v>10429815.985005248</v>
      </c>
      <c r="F302" s="188">
        <v>277361</v>
      </c>
      <c r="H302" s="34">
        <f t="shared" si="38"/>
        <v>39937340.897324249</v>
      </c>
      <c r="I302" s="82"/>
      <c r="J302" s="56">
        <v>7528733.1533979382</v>
      </c>
      <c r="K302" s="82"/>
      <c r="L302" s="56">
        <v>-66905.452289249937</v>
      </c>
      <c r="M302" s="84"/>
      <c r="N302" s="84">
        <f t="shared" si="39"/>
        <v>47399168.598432936</v>
      </c>
      <c r="O302" s="101">
        <f t="shared" si="40"/>
        <v>3097.1751567193501</v>
      </c>
      <c r="P302" s="82"/>
      <c r="R302" s="62">
        <f t="shared" si="36"/>
        <v>2926615.39953769</v>
      </c>
      <c r="S302" s="31">
        <f t="shared" si="41"/>
        <v>6.5807226907997507E-2</v>
      </c>
      <c r="T302" s="56">
        <f t="shared" si="37"/>
        <v>191.23205694835926</v>
      </c>
      <c r="V302" s="45"/>
      <c r="W302" s="46"/>
      <c r="X302" s="47"/>
      <c r="Z302" s="45"/>
      <c r="AA302" s="47"/>
      <c r="AB302" s="46"/>
      <c r="AC302" s="129">
        <v>977</v>
      </c>
      <c r="AD302" s="129" t="s">
        <v>288</v>
      </c>
      <c r="AE302" s="154">
        <v>15255</v>
      </c>
      <c r="AF302" s="154">
        <v>37389116.981162205</v>
      </c>
      <c r="AG302" s="154">
        <v>10122568.692655178</v>
      </c>
      <c r="AH302" s="189">
        <v>277361</v>
      </c>
      <c r="AJ302" s="155">
        <f t="shared" si="42"/>
        <v>37666477.981162205</v>
      </c>
      <c r="AK302" s="156"/>
      <c r="AL302" s="157">
        <v>7022958.4606117513</v>
      </c>
      <c r="AM302" s="156"/>
      <c r="AN302" s="157">
        <v>-216883.24287871254</v>
      </c>
      <c r="AO302" s="158"/>
      <c r="AP302" s="158">
        <f t="shared" si="43"/>
        <v>44472553.198895246</v>
      </c>
      <c r="AQ302" s="159">
        <f t="shared" si="44"/>
        <v>2915.277168069174</v>
      </c>
    </row>
    <row r="303" spans="1:43" x14ac:dyDescent="0.25">
      <c r="A303" s="6">
        <v>980</v>
      </c>
      <c r="B303" s="6" t="s">
        <v>289</v>
      </c>
      <c r="C303" s="7">
        <v>33352</v>
      </c>
      <c r="D303" s="7">
        <v>41663432.40661639</v>
      </c>
      <c r="E303" s="48">
        <v>7224936.7514986582</v>
      </c>
      <c r="F303" s="188">
        <v>-4236244</v>
      </c>
      <c r="H303" s="34">
        <f t="shared" si="38"/>
        <v>37427188.40661639</v>
      </c>
      <c r="I303" s="82"/>
      <c r="J303" s="56">
        <v>13345158.100080203</v>
      </c>
      <c r="K303" s="82"/>
      <c r="L303" s="56">
        <v>-155317.9455308482</v>
      </c>
      <c r="M303" s="84"/>
      <c r="N303" s="84">
        <f t="shared" si="39"/>
        <v>50617028.56116575</v>
      </c>
      <c r="O303" s="101">
        <f t="shared" si="40"/>
        <v>1517.660966693624</v>
      </c>
      <c r="P303" s="82"/>
      <c r="R303" s="62">
        <f t="shared" si="36"/>
        <v>2713185.9895290285</v>
      </c>
      <c r="S303" s="31">
        <f t="shared" si="41"/>
        <v>5.6638170215085687E-2</v>
      </c>
      <c r="T303" s="56">
        <f t="shared" si="37"/>
        <v>81.350023672614199</v>
      </c>
      <c r="V303" s="45"/>
      <c r="W303" s="46"/>
      <c r="X303" s="47"/>
      <c r="Z303" s="45"/>
      <c r="AA303" s="47"/>
      <c r="AB303" s="46"/>
      <c r="AC303" s="129">
        <v>980</v>
      </c>
      <c r="AD303" s="129" t="s">
        <v>289</v>
      </c>
      <c r="AE303" s="154">
        <v>33254</v>
      </c>
      <c r="AF303" s="154">
        <v>40246785.591570832</v>
      </c>
      <c r="AG303" s="154">
        <v>6909439.7214676533</v>
      </c>
      <c r="AH303" s="189">
        <v>-4236244</v>
      </c>
      <c r="AJ303" s="155">
        <f t="shared" si="42"/>
        <v>36010541.591570832</v>
      </c>
      <c r="AK303" s="156"/>
      <c r="AL303" s="157">
        <v>12395490.374683771</v>
      </c>
      <c r="AM303" s="156"/>
      <c r="AN303" s="157">
        <v>-502189.39461788849</v>
      </c>
      <c r="AO303" s="158"/>
      <c r="AP303" s="158">
        <f t="shared" si="43"/>
        <v>47903842.571636721</v>
      </c>
      <c r="AQ303" s="159">
        <f t="shared" si="44"/>
        <v>1440.5437713248548</v>
      </c>
    </row>
    <row r="304" spans="1:43" x14ac:dyDescent="0.25">
      <c r="A304" s="6">
        <v>981</v>
      </c>
      <c r="B304" s="6" t="s">
        <v>290</v>
      </c>
      <c r="C304" s="7">
        <v>2314</v>
      </c>
      <c r="D304" s="7">
        <v>4438530.2139098551</v>
      </c>
      <c r="E304" s="48">
        <v>1664564.5491201305</v>
      </c>
      <c r="F304" s="188">
        <v>-623015</v>
      </c>
      <c r="H304" s="34">
        <f t="shared" si="38"/>
        <v>3815515.2139098551</v>
      </c>
      <c r="I304" s="82"/>
      <c r="J304" s="56">
        <v>1537867.6823445468</v>
      </c>
      <c r="K304" s="82"/>
      <c r="L304" s="56">
        <v>-9383.3796235625523</v>
      </c>
      <c r="M304" s="84"/>
      <c r="N304" s="84">
        <f t="shared" si="39"/>
        <v>5343999.5166308396</v>
      </c>
      <c r="O304" s="101">
        <f t="shared" si="40"/>
        <v>2309.420707273483</v>
      </c>
      <c r="P304" s="82"/>
      <c r="R304" s="62">
        <f t="shared" si="36"/>
        <v>-67839.676487366669</v>
      </c>
      <c r="S304" s="31">
        <f t="shared" si="41"/>
        <v>-1.2535419857565769E-2</v>
      </c>
      <c r="T304" s="56">
        <f t="shared" si="37"/>
        <v>-29.31705984760876</v>
      </c>
      <c r="V304" s="45"/>
      <c r="W304" s="46"/>
      <c r="X304" s="47"/>
      <c r="Z304" s="45"/>
      <c r="AA304" s="47"/>
      <c r="AB304" s="46"/>
      <c r="AC304" s="129">
        <v>981</v>
      </c>
      <c r="AD304" s="129" t="s">
        <v>290</v>
      </c>
      <c r="AE304" s="154">
        <v>2343</v>
      </c>
      <c r="AF304" s="154">
        <v>4621174.5602462832</v>
      </c>
      <c r="AG304" s="154">
        <v>1750505.183215301</v>
      </c>
      <c r="AH304" s="189">
        <v>-623015</v>
      </c>
      <c r="AJ304" s="155">
        <f t="shared" si="42"/>
        <v>3998159.5602462832</v>
      </c>
      <c r="AK304" s="156"/>
      <c r="AL304" s="157">
        <v>1443990.0155939064</v>
      </c>
      <c r="AM304" s="156"/>
      <c r="AN304" s="157">
        <v>-30310.382721984122</v>
      </c>
      <c r="AO304" s="158"/>
      <c r="AP304" s="158">
        <f t="shared" si="43"/>
        <v>5411839.1931182062</v>
      </c>
      <c r="AQ304" s="159">
        <f t="shared" si="44"/>
        <v>2309.790522030818</v>
      </c>
    </row>
    <row r="305" spans="1:43" s="91" customFormat="1" x14ac:dyDescent="0.25">
      <c r="A305" s="91">
        <v>989</v>
      </c>
      <c r="B305" s="91" t="s">
        <v>291</v>
      </c>
      <c r="C305" s="92">
        <v>5522</v>
      </c>
      <c r="D305" s="92">
        <v>16629229.852550343</v>
      </c>
      <c r="E305" s="93">
        <v>4245000.0770250568</v>
      </c>
      <c r="F305" s="188">
        <v>-332486</v>
      </c>
      <c r="H305" s="34">
        <f t="shared" si="38"/>
        <v>16296743.852550343</v>
      </c>
      <c r="I305" s="82"/>
      <c r="J305" s="56">
        <v>3610487.8920152215</v>
      </c>
      <c r="K305" s="82"/>
      <c r="L305" s="56">
        <v>-23741.284964303537</v>
      </c>
      <c r="M305" s="84"/>
      <c r="N305" s="84">
        <f t="shared" si="39"/>
        <v>19883490.459601261</v>
      </c>
      <c r="O305" s="101">
        <f t="shared" si="40"/>
        <v>3600.7769756612206</v>
      </c>
      <c r="P305" s="82"/>
      <c r="R305" s="62">
        <f t="shared" si="36"/>
        <v>1012376.1924962774</v>
      </c>
      <c r="S305" s="31">
        <f t="shared" si="41"/>
        <v>5.3646868868840035E-2</v>
      </c>
      <c r="T305" s="56">
        <f t="shared" si="37"/>
        <v>183.33505840207849</v>
      </c>
      <c r="V305" s="94"/>
      <c r="W305" s="95"/>
      <c r="X305" s="47"/>
      <c r="Z305" s="94"/>
      <c r="AA305" s="47"/>
      <c r="AB305" s="95"/>
      <c r="AC305" s="160">
        <v>989</v>
      </c>
      <c r="AD305" s="160" t="s">
        <v>291</v>
      </c>
      <c r="AE305" s="161">
        <v>5616</v>
      </c>
      <c r="AF305" s="161">
        <v>15881251.286788637</v>
      </c>
      <c r="AG305" s="161">
        <v>4238668.2389810774</v>
      </c>
      <c r="AH305" s="189">
        <v>-332486</v>
      </c>
      <c r="AI305" s="160"/>
      <c r="AJ305" s="155">
        <f t="shared" si="42"/>
        <v>15548765.286788637</v>
      </c>
      <c r="AK305" s="156"/>
      <c r="AL305" s="157">
        <v>3399528.0727592874</v>
      </c>
      <c r="AM305" s="156"/>
      <c r="AN305" s="157">
        <v>-77179.092442941052</v>
      </c>
      <c r="AO305" s="158"/>
      <c r="AP305" s="158">
        <f t="shared" si="43"/>
        <v>18871114.267104983</v>
      </c>
      <c r="AQ305" s="159">
        <f t="shared" si="44"/>
        <v>3360.2411444275253</v>
      </c>
    </row>
    <row r="306" spans="1:43" x14ac:dyDescent="0.25">
      <c r="A306" s="6">
        <v>992</v>
      </c>
      <c r="B306" s="6" t="s">
        <v>292</v>
      </c>
      <c r="C306" s="7">
        <v>18577</v>
      </c>
      <c r="D306" s="7">
        <v>43158684.207396515</v>
      </c>
      <c r="E306" s="48">
        <v>6637367.3961045993</v>
      </c>
      <c r="F306" s="188">
        <v>-1114518</v>
      </c>
      <c r="H306" s="34">
        <f t="shared" si="38"/>
        <v>42044166.207396515</v>
      </c>
      <c r="I306" s="82"/>
      <c r="J306" s="56">
        <v>9345662.4150320552</v>
      </c>
      <c r="K306" s="82"/>
      <c r="L306" s="56">
        <v>-86174.888975835027</v>
      </c>
      <c r="M306" s="84"/>
      <c r="N306" s="84">
        <f t="shared" si="39"/>
        <v>51303653.73345273</v>
      </c>
      <c r="O306" s="101">
        <f t="shared" si="40"/>
        <v>2761.6759290225941</v>
      </c>
      <c r="P306" s="82"/>
      <c r="R306" s="62">
        <f t="shared" si="36"/>
        <v>1384198.723742418</v>
      </c>
      <c r="S306" s="31">
        <f t="shared" si="41"/>
        <v>2.7728642539730536E-2</v>
      </c>
      <c r="T306" s="56">
        <f t="shared" si="37"/>
        <v>74.511424005082517</v>
      </c>
      <c r="V306" s="45"/>
      <c r="W306" s="46"/>
      <c r="X306" s="47"/>
      <c r="Z306" s="45"/>
      <c r="AA306" s="47"/>
      <c r="AB306" s="46"/>
      <c r="AC306" s="129">
        <v>992</v>
      </c>
      <c r="AD306" s="129" t="s">
        <v>292</v>
      </c>
      <c r="AE306" s="154">
        <v>18765</v>
      </c>
      <c r="AF306" s="154">
        <v>42538100.988580666</v>
      </c>
      <c r="AG306" s="154">
        <v>7517413.3040415188</v>
      </c>
      <c r="AH306" s="189">
        <v>-1114518</v>
      </c>
      <c r="AJ306" s="155">
        <f>AF306+AH306</f>
        <v>41423582.988580666</v>
      </c>
      <c r="AK306" s="156"/>
      <c r="AL306" s="157">
        <v>8776872.3786334377</v>
      </c>
      <c r="AM306" s="156"/>
      <c r="AN306" s="157">
        <v>-281000.35750379477</v>
      </c>
      <c r="AO306" s="158"/>
      <c r="AP306" s="158">
        <f t="shared" si="43"/>
        <v>49919455.009710312</v>
      </c>
      <c r="AQ306" s="159">
        <f t="shared" si="44"/>
        <v>2660.242739659489</v>
      </c>
    </row>
    <row r="307" spans="1:43" x14ac:dyDescent="0.25">
      <c r="C307" s="7"/>
      <c r="D307" s="7"/>
      <c r="E307" s="48"/>
      <c r="F307" s="48"/>
      <c r="H307" s="34"/>
      <c r="I307" s="82"/>
      <c r="J307" s="56"/>
      <c r="K307" s="82"/>
      <c r="L307" s="56"/>
      <c r="M307" s="84"/>
      <c r="N307" s="84"/>
      <c r="O307" s="101"/>
      <c r="P307" s="82"/>
      <c r="R307" s="62"/>
      <c r="T307" s="56"/>
      <c r="V307" s="45"/>
      <c r="W307" s="46"/>
      <c r="X307" s="47"/>
      <c r="Z307" s="45"/>
      <c r="AA307" s="47"/>
      <c r="AB307" s="46"/>
      <c r="AE307" s="154"/>
      <c r="AF307" s="154"/>
      <c r="AG307" s="154"/>
      <c r="AH307" s="154"/>
      <c r="AJ307" s="155"/>
      <c r="AK307" s="156"/>
      <c r="AL307" s="157"/>
      <c r="AM307" s="156"/>
      <c r="AN307" s="157"/>
      <c r="AO307" s="158"/>
      <c r="AP307" s="158"/>
      <c r="AQ307" s="159"/>
    </row>
    <row r="308" spans="1:43" x14ac:dyDescent="0.25">
      <c r="V308" s="74"/>
      <c r="W308" s="74"/>
    </row>
  </sheetData>
  <sortState xmlns:xlrd2="http://schemas.microsoft.com/office/spreadsheetml/2017/richdata2" ref="A14:AR307">
    <sortCondition ref="A14:A307"/>
  </sortState>
  <mergeCells count="13">
    <mergeCell ref="Z3:AA3"/>
    <mergeCell ref="Z6:AA6"/>
    <mergeCell ref="AP7:AQ7"/>
    <mergeCell ref="AP3:AQ3"/>
    <mergeCell ref="AP4:AQ4"/>
    <mergeCell ref="AP5:AQ5"/>
    <mergeCell ref="AP6:AQ6"/>
    <mergeCell ref="V9:X9"/>
    <mergeCell ref="N3:O3"/>
    <mergeCell ref="N4:O4"/>
    <mergeCell ref="N5:O5"/>
    <mergeCell ref="N6:O6"/>
    <mergeCell ref="N7:O7"/>
  </mergeCells>
  <hyperlinks>
    <hyperlink ref="F10" r:id="rId1" xr:uid="{81ED0ACB-D63C-454E-AD11-6F9F40C16B95}"/>
  </hyperlinks>
  <pageMargins left="0.25" right="0.25" top="0.75" bottom="0.75" header="0.3" footer="0.3"/>
  <pageSetup paperSize="9" scale="4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3BF4-AFEB-4272-BD38-26F16D4FA461}">
  <sheetPr>
    <pageSetUpPr fitToPage="1"/>
  </sheetPr>
  <dimension ref="A1:AR308"/>
  <sheetViews>
    <sheetView zoomScale="115" zoomScaleNormal="115" workbookViewId="0">
      <pane ySplit="13" topLeftCell="A14" activePane="bottomLeft" state="frozen"/>
      <selection pane="bottomLeft" activeCell="AN4" sqref="AN4"/>
    </sheetView>
  </sheetViews>
  <sheetFormatPr defaultColWidth="8.77734375" defaultRowHeight="12" x14ac:dyDescent="0.25"/>
  <cols>
    <col min="1" max="1" width="4.5546875" style="6" customWidth="1"/>
    <col min="2" max="2" width="14.21875" style="6" bestFit="1" customWidth="1"/>
    <col min="3" max="3" width="9" style="6" customWidth="1"/>
    <col min="4" max="4" width="12.5546875" style="6" customWidth="1"/>
    <col min="5" max="5" width="11.77734375" style="69" customWidth="1"/>
    <col min="6" max="6" width="14.44140625" style="69" customWidth="1"/>
    <col min="7" max="7" width="2.5546875" style="6" customWidth="1"/>
    <col min="8" max="8" width="12.77734375" style="66" customWidth="1"/>
    <col min="9" max="9" width="1.21875" style="83" customWidth="1"/>
    <col min="10" max="10" width="16.21875" style="58" bestFit="1" customWidth="1"/>
    <col min="11" max="11" width="1.21875" style="83" customWidth="1"/>
    <col min="12" max="12" width="15.21875" style="58" customWidth="1"/>
    <col min="13" max="13" width="1" style="87" customWidth="1"/>
    <col min="14" max="14" width="12.21875" style="87" bestFit="1" customWidth="1"/>
    <col min="15" max="15" width="7.77734375" style="98" bestFit="1" customWidth="1"/>
    <col min="16" max="16" width="1.21875" style="83" customWidth="1"/>
    <col min="17" max="17" width="1.44140625" style="6" customWidth="1"/>
    <col min="18" max="18" width="12.21875" style="63" bestFit="1" customWidth="1"/>
    <col min="19" max="19" width="12.6640625" style="31" customWidth="1"/>
    <col min="20" max="20" width="9.77734375" style="58" customWidth="1"/>
    <col min="21" max="21" width="1.44140625" style="6" customWidth="1"/>
    <col min="22" max="24" width="11.5546875" style="48" hidden="1" customWidth="1"/>
    <col min="25" max="25" width="1.77734375" style="6" hidden="1" customWidth="1"/>
    <col min="26" max="26" width="11.5546875" style="74" hidden="1" customWidth="1"/>
    <col min="27" max="27" width="10.109375" style="104" hidden="1" customWidth="1"/>
    <col min="28" max="28" width="4.5546875" style="48" customWidth="1"/>
    <col min="29" max="29" width="4.5546875" style="129" customWidth="1"/>
    <col min="30" max="30" width="14.21875" style="129" bestFit="1" customWidth="1"/>
    <col min="31" max="31" width="9" style="129" bestFit="1" customWidth="1"/>
    <col min="32" max="32" width="12.5546875" style="129" customWidth="1"/>
    <col min="33" max="33" width="11.77734375" style="129" customWidth="1"/>
    <col min="34" max="34" width="14.44140625" style="129" customWidth="1"/>
    <col min="35" max="35" width="2.5546875" style="129" customWidth="1"/>
    <col min="36" max="36" width="12.77734375" style="162" customWidth="1"/>
    <col min="37" max="37" width="1.21875" style="163" customWidth="1"/>
    <col min="38" max="38" width="16.21875" style="164" bestFit="1" customWidth="1"/>
    <col min="39" max="39" width="1.21875" style="163" customWidth="1"/>
    <col min="40" max="40" width="15.21875" style="164" bestFit="1" customWidth="1"/>
    <col min="41" max="41" width="1" style="165" customWidth="1"/>
    <col min="42" max="42" width="13.44140625" style="165" customWidth="1"/>
    <col min="43" max="43" width="11.33203125" style="166" bestFit="1" customWidth="1"/>
    <col min="44" max="44" width="1.44140625" style="6" customWidth="1"/>
    <col min="45" max="16384" width="8.77734375" style="6"/>
  </cols>
  <sheetData>
    <row r="1" spans="1:44" ht="20.25" customHeight="1" x14ac:dyDescent="0.35">
      <c r="A1" s="77" t="s">
        <v>361</v>
      </c>
      <c r="B1" s="36"/>
      <c r="C1" s="12"/>
      <c r="D1" s="12"/>
      <c r="E1" s="12"/>
      <c r="F1" s="12"/>
      <c r="G1" s="12"/>
      <c r="H1" s="64"/>
      <c r="I1" s="78"/>
      <c r="J1" s="53"/>
      <c r="K1" s="78"/>
      <c r="L1" s="53"/>
      <c r="M1" s="13"/>
      <c r="N1" s="13"/>
      <c r="O1" s="18"/>
      <c r="P1" s="78"/>
      <c r="Q1" s="12"/>
      <c r="R1" s="52"/>
      <c r="S1" s="27"/>
      <c r="T1" s="53"/>
      <c r="U1" s="12"/>
      <c r="V1" s="52"/>
      <c r="W1" s="13"/>
      <c r="X1" s="53"/>
      <c r="Y1" s="12"/>
      <c r="Z1" s="52"/>
      <c r="AA1" s="53"/>
      <c r="AB1" s="13"/>
      <c r="AC1" s="114" t="s">
        <v>358</v>
      </c>
      <c r="AD1" s="115"/>
      <c r="AE1" s="108"/>
      <c r="AF1" s="108"/>
      <c r="AG1" s="108"/>
      <c r="AH1" s="108"/>
      <c r="AI1" s="108"/>
      <c r="AJ1" s="109"/>
      <c r="AK1" s="110"/>
      <c r="AL1" s="111"/>
      <c r="AM1" s="110"/>
      <c r="AN1" s="111"/>
      <c r="AO1" s="112"/>
      <c r="AP1" s="112"/>
      <c r="AQ1" s="113"/>
      <c r="AR1" s="1"/>
    </row>
    <row r="2" spans="1:44" x14ac:dyDescent="0.25">
      <c r="A2" s="76" t="s">
        <v>362</v>
      </c>
      <c r="B2" s="76"/>
      <c r="C2" s="12"/>
      <c r="D2" s="12"/>
      <c r="E2" s="12"/>
      <c r="F2" s="12"/>
      <c r="G2" s="12"/>
      <c r="H2" s="64"/>
      <c r="I2" s="78"/>
      <c r="J2" s="53"/>
      <c r="K2" s="78"/>
      <c r="L2" s="53"/>
      <c r="M2" s="13"/>
      <c r="N2" s="13"/>
      <c r="O2" s="18"/>
      <c r="P2" s="78"/>
      <c r="Q2" s="12"/>
      <c r="R2" s="52"/>
      <c r="S2" s="27"/>
      <c r="T2" s="53"/>
      <c r="U2" s="12"/>
      <c r="V2" s="37"/>
      <c r="W2" s="35"/>
      <c r="X2" s="38"/>
      <c r="Y2" s="12"/>
      <c r="Z2" s="60"/>
      <c r="AA2" s="55"/>
      <c r="AB2" s="23"/>
      <c r="AC2" s="116" t="s">
        <v>393</v>
      </c>
      <c r="AD2" s="116"/>
      <c r="AE2" s="108"/>
      <c r="AF2" s="108"/>
      <c r="AG2" s="108"/>
      <c r="AH2" s="108"/>
      <c r="AI2" s="108"/>
      <c r="AJ2" s="109"/>
      <c r="AK2" s="110"/>
      <c r="AL2" s="111"/>
      <c r="AM2" s="110"/>
      <c r="AN2" s="111"/>
      <c r="AO2" s="112"/>
      <c r="AP2" s="112"/>
      <c r="AQ2" s="113"/>
      <c r="AR2" s="1"/>
    </row>
    <row r="3" spans="1:44" x14ac:dyDescent="0.25">
      <c r="A3" s="11"/>
      <c r="B3" s="14"/>
      <c r="C3" s="22" t="s">
        <v>293</v>
      </c>
      <c r="D3" s="22" t="s">
        <v>294</v>
      </c>
      <c r="E3" s="22" t="s">
        <v>295</v>
      </c>
      <c r="F3" s="22" t="s">
        <v>296</v>
      </c>
      <c r="G3" s="15"/>
      <c r="H3" s="32" t="s">
        <v>336</v>
      </c>
      <c r="I3" s="16"/>
      <c r="J3" s="182" t="s">
        <v>297</v>
      </c>
      <c r="K3" s="16"/>
      <c r="L3" s="182" t="s">
        <v>298</v>
      </c>
      <c r="M3" s="181"/>
      <c r="N3" s="192" t="s">
        <v>399</v>
      </c>
      <c r="O3" s="192"/>
      <c r="P3" s="16"/>
      <c r="Q3" s="15"/>
      <c r="R3" s="39"/>
      <c r="S3" s="28"/>
      <c r="T3" s="40"/>
      <c r="U3" s="15"/>
      <c r="V3" s="39" t="s">
        <v>300</v>
      </c>
      <c r="W3" s="16" t="s">
        <v>301</v>
      </c>
      <c r="X3" s="40" t="s">
        <v>327</v>
      </c>
      <c r="Y3" s="15"/>
      <c r="Z3" s="191" t="s">
        <v>334</v>
      </c>
      <c r="AA3" s="192"/>
      <c r="AB3" s="181"/>
      <c r="AC3" s="107"/>
      <c r="AD3" s="117"/>
      <c r="AE3" s="118" t="s">
        <v>293</v>
      </c>
      <c r="AF3" s="118" t="s">
        <v>294</v>
      </c>
      <c r="AG3" s="118" t="s">
        <v>295</v>
      </c>
      <c r="AH3" s="118" t="s">
        <v>296</v>
      </c>
      <c r="AI3" s="119"/>
      <c r="AJ3" s="120" t="s">
        <v>336</v>
      </c>
      <c r="AK3" s="121"/>
      <c r="AL3" s="122" t="s">
        <v>297</v>
      </c>
      <c r="AM3" s="121"/>
      <c r="AN3" s="123" t="s">
        <v>298</v>
      </c>
      <c r="AO3" s="185"/>
      <c r="AP3" s="196" t="s">
        <v>399</v>
      </c>
      <c r="AQ3" s="196"/>
      <c r="AR3" s="2"/>
    </row>
    <row r="4" spans="1:44" x14ac:dyDescent="0.25">
      <c r="A4" s="11"/>
      <c r="B4" s="17" t="s">
        <v>363</v>
      </c>
      <c r="C4" s="18" t="s">
        <v>364</v>
      </c>
      <c r="D4" s="18" t="s">
        <v>365</v>
      </c>
      <c r="E4" s="19" t="s">
        <v>366</v>
      </c>
      <c r="F4" s="18" t="s">
        <v>367</v>
      </c>
      <c r="G4" s="18"/>
      <c r="H4" s="8" t="s">
        <v>379</v>
      </c>
      <c r="I4" s="16"/>
      <c r="J4" s="182" t="s">
        <v>385</v>
      </c>
      <c r="K4" s="16"/>
      <c r="L4" s="182" t="s">
        <v>394</v>
      </c>
      <c r="M4" s="181"/>
      <c r="N4" s="192" t="s">
        <v>387</v>
      </c>
      <c r="O4" s="192"/>
      <c r="P4" s="16"/>
      <c r="Q4" s="18"/>
      <c r="R4" s="39"/>
      <c r="S4" s="28"/>
      <c r="T4" s="40"/>
      <c r="U4" s="18"/>
      <c r="V4" s="183" t="s">
        <v>318</v>
      </c>
      <c r="W4" s="184" t="s">
        <v>318</v>
      </c>
      <c r="X4" s="41" t="s">
        <v>318</v>
      </c>
      <c r="Y4" s="18"/>
      <c r="Z4" s="180"/>
      <c r="AA4" s="182"/>
      <c r="AB4" s="181"/>
      <c r="AC4" s="107"/>
      <c r="AD4" s="125" t="s">
        <v>302</v>
      </c>
      <c r="AE4" s="113" t="s">
        <v>364</v>
      </c>
      <c r="AF4" s="113" t="s">
        <v>365</v>
      </c>
      <c r="AG4" s="126" t="s">
        <v>366</v>
      </c>
      <c r="AH4" s="113" t="s">
        <v>367</v>
      </c>
      <c r="AI4" s="113"/>
      <c r="AJ4" s="127" t="s">
        <v>379</v>
      </c>
      <c r="AK4" s="121"/>
      <c r="AL4" s="122" t="s">
        <v>385</v>
      </c>
      <c r="AM4" s="121"/>
      <c r="AN4" s="122" t="s">
        <v>394</v>
      </c>
      <c r="AO4" s="185"/>
      <c r="AP4" s="196" t="s">
        <v>387</v>
      </c>
      <c r="AQ4" s="196"/>
      <c r="AR4" s="4"/>
    </row>
    <row r="5" spans="1:44" x14ac:dyDescent="0.25">
      <c r="A5" s="11"/>
      <c r="B5" s="17"/>
      <c r="C5" s="18" t="s">
        <v>368</v>
      </c>
      <c r="D5" s="18" t="s">
        <v>369</v>
      </c>
      <c r="E5" s="20" t="s">
        <v>370</v>
      </c>
      <c r="F5" s="18" t="s">
        <v>371</v>
      </c>
      <c r="G5" s="18"/>
      <c r="H5" s="8" t="s">
        <v>380</v>
      </c>
      <c r="I5" s="16"/>
      <c r="J5" s="182" t="s">
        <v>386</v>
      </c>
      <c r="K5" s="16"/>
      <c r="L5" s="182" t="s">
        <v>395</v>
      </c>
      <c r="M5" s="181"/>
      <c r="N5" s="192" t="s">
        <v>388</v>
      </c>
      <c r="O5" s="192"/>
      <c r="P5" s="16"/>
      <c r="Q5" s="18"/>
      <c r="R5" s="39"/>
      <c r="S5" s="28" t="s">
        <v>391</v>
      </c>
      <c r="T5" s="40"/>
      <c r="U5" s="18"/>
      <c r="V5" s="180" t="s">
        <v>328</v>
      </c>
      <c r="W5" s="181" t="s">
        <v>328</v>
      </c>
      <c r="X5" s="182" t="s">
        <v>321</v>
      </c>
      <c r="Y5" s="18"/>
      <c r="Z5" s="180"/>
      <c r="AA5" s="182"/>
      <c r="AB5" s="181"/>
      <c r="AC5" s="107"/>
      <c r="AD5" s="125"/>
      <c r="AE5" s="113" t="s">
        <v>368</v>
      </c>
      <c r="AF5" s="113" t="s">
        <v>369</v>
      </c>
      <c r="AG5" s="128" t="s">
        <v>370</v>
      </c>
      <c r="AH5" s="113" t="s">
        <v>371</v>
      </c>
      <c r="AI5" s="113"/>
      <c r="AJ5" s="127" t="s">
        <v>380</v>
      </c>
      <c r="AK5" s="121"/>
      <c r="AL5" s="122" t="s">
        <v>386</v>
      </c>
      <c r="AM5" s="121"/>
      <c r="AN5" s="122" t="s">
        <v>395</v>
      </c>
      <c r="AO5" s="185"/>
      <c r="AP5" s="196" t="s">
        <v>388</v>
      </c>
      <c r="AQ5" s="196"/>
      <c r="AR5" s="4"/>
    </row>
    <row r="6" spans="1:44" x14ac:dyDescent="0.25">
      <c r="A6" s="11"/>
      <c r="B6" s="17"/>
      <c r="C6" s="186">
        <v>44196</v>
      </c>
      <c r="D6" s="20" t="s">
        <v>372</v>
      </c>
      <c r="E6" s="18" t="s">
        <v>373</v>
      </c>
      <c r="F6" s="20" t="s">
        <v>374</v>
      </c>
      <c r="G6" s="20"/>
      <c r="H6" s="9" t="s">
        <v>381</v>
      </c>
      <c r="I6" s="79"/>
      <c r="J6" s="182"/>
      <c r="K6" s="79"/>
      <c r="L6" s="182" t="s">
        <v>396</v>
      </c>
      <c r="M6" s="79"/>
      <c r="N6" s="192" t="s">
        <v>389</v>
      </c>
      <c r="O6" s="192"/>
      <c r="P6" s="79"/>
      <c r="Q6" s="20"/>
      <c r="R6" s="59"/>
      <c r="S6" s="29" t="s">
        <v>352</v>
      </c>
      <c r="T6" s="54"/>
      <c r="U6" s="20"/>
      <c r="V6" s="180" t="s">
        <v>329</v>
      </c>
      <c r="W6" s="181" t="s">
        <v>330</v>
      </c>
      <c r="X6" s="182" t="s">
        <v>322</v>
      </c>
      <c r="Y6" s="20"/>
      <c r="Z6" s="194" t="s">
        <v>337</v>
      </c>
      <c r="AA6" s="195"/>
      <c r="AB6" s="184"/>
      <c r="AC6" s="107"/>
      <c r="AD6" s="125"/>
      <c r="AE6" s="187" t="s">
        <v>347</v>
      </c>
      <c r="AF6" s="128" t="s">
        <v>372</v>
      </c>
      <c r="AG6" s="113" t="s">
        <v>373</v>
      </c>
      <c r="AH6" s="128" t="s">
        <v>374</v>
      </c>
      <c r="AI6" s="128"/>
      <c r="AJ6" s="130" t="s">
        <v>381</v>
      </c>
      <c r="AK6" s="131"/>
      <c r="AL6" s="122"/>
      <c r="AM6" s="131"/>
      <c r="AN6" s="122" t="s">
        <v>396</v>
      </c>
      <c r="AO6" s="131"/>
      <c r="AP6" s="196" t="s">
        <v>389</v>
      </c>
      <c r="AQ6" s="196"/>
      <c r="AR6" s="5"/>
    </row>
    <row r="7" spans="1:44" x14ac:dyDescent="0.25">
      <c r="A7" s="11"/>
      <c r="B7" s="17"/>
      <c r="C7" s="18"/>
      <c r="D7" s="18" t="s">
        <v>375</v>
      </c>
      <c r="E7" s="18" t="s">
        <v>376</v>
      </c>
      <c r="F7" s="18" t="s">
        <v>377</v>
      </c>
      <c r="G7" s="18"/>
      <c r="H7" s="8" t="s">
        <v>382</v>
      </c>
      <c r="I7" s="16"/>
      <c r="J7" s="182" t="s">
        <v>333</v>
      </c>
      <c r="K7" s="16"/>
      <c r="L7" s="182" t="s">
        <v>397</v>
      </c>
      <c r="M7" s="16"/>
      <c r="N7" s="192"/>
      <c r="O7" s="192"/>
      <c r="P7" s="16"/>
      <c r="Q7" s="18"/>
      <c r="R7" s="39"/>
      <c r="S7" s="16"/>
      <c r="T7" s="168"/>
      <c r="U7" s="18"/>
      <c r="V7" s="49"/>
      <c r="W7" s="50"/>
      <c r="X7" s="51"/>
      <c r="Y7" s="18"/>
      <c r="Z7" s="49"/>
      <c r="AA7" s="51"/>
      <c r="AB7" s="50"/>
      <c r="AC7" s="107"/>
      <c r="AD7" s="125"/>
      <c r="AE7" s="113"/>
      <c r="AF7" s="113" t="s">
        <v>375</v>
      </c>
      <c r="AG7" s="113" t="s">
        <v>376</v>
      </c>
      <c r="AH7" s="113" t="s">
        <v>377</v>
      </c>
      <c r="AI7" s="113"/>
      <c r="AJ7" s="127" t="s">
        <v>382</v>
      </c>
      <c r="AK7" s="121"/>
      <c r="AL7" s="122" t="s">
        <v>333</v>
      </c>
      <c r="AM7" s="121"/>
      <c r="AN7" s="122" t="s">
        <v>397</v>
      </c>
      <c r="AO7" s="121"/>
      <c r="AP7" s="196"/>
      <c r="AQ7" s="196"/>
      <c r="AR7" s="4"/>
    </row>
    <row r="8" spans="1:44" x14ac:dyDescent="0.25">
      <c r="A8" s="11"/>
      <c r="B8" s="17"/>
      <c r="C8" s="18"/>
      <c r="D8" s="11" t="s">
        <v>335</v>
      </c>
      <c r="E8" s="22" t="s">
        <v>378</v>
      </c>
      <c r="F8" s="67" t="s">
        <v>356</v>
      </c>
      <c r="G8" s="11"/>
      <c r="H8" s="8" t="s">
        <v>383</v>
      </c>
      <c r="I8" s="16"/>
      <c r="J8" s="182"/>
      <c r="K8" s="16"/>
      <c r="L8" s="182" t="s">
        <v>333</v>
      </c>
      <c r="M8" s="181"/>
      <c r="N8" s="181"/>
      <c r="O8" s="181"/>
      <c r="P8" s="16"/>
      <c r="Q8" s="15"/>
      <c r="R8" s="39"/>
      <c r="S8" s="16"/>
      <c r="T8" s="168"/>
      <c r="U8" s="15"/>
      <c r="V8" s="37"/>
      <c r="W8" s="35"/>
      <c r="X8" s="38"/>
      <c r="Y8" s="15"/>
      <c r="Z8" s="39"/>
      <c r="AA8" s="40"/>
      <c r="AB8" s="16"/>
      <c r="AC8" s="107"/>
      <c r="AD8" s="125"/>
      <c r="AE8" s="113"/>
      <c r="AF8" s="107" t="s">
        <v>335</v>
      </c>
      <c r="AG8" s="118" t="s">
        <v>378</v>
      </c>
      <c r="AH8" s="132" t="s">
        <v>356</v>
      </c>
      <c r="AI8" s="107"/>
      <c r="AJ8" s="127" t="s">
        <v>383</v>
      </c>
      <c r="AK8" s="121"/>
      <c r="AL8" s="122"/>
      <c r="AM8" s="121"/>
      <c r="AN8" s="122" t="s">
        <v>333</v>
      </c>
      <c r="AO8" s="185"/>
      <c r="AP8" s="185"/>
      <c r="AQ8" s="185"/>
      <c r="AR8" s="2"/>
    </row>
    <row r="9" spans="1:44" x14ac:dyDescent="0.25">
      <c r="A9" s="11"/>
      <c r="B9" s="17"/>
      <c r="C9" s="12"/>
      <c r="D9" s="11"/>
      <c r="E9" s="68"/>
      <c r="F9" s="68"/>
      <c r="G9" s="11"/>
      <c r="H9" s="8"/>
      <c r="I9" s="16"/>
      <c r="J9" s="182"/>
      <c r="K9" s="16"/>
      <c r="L9" s="182"/>
      <c r="M9" s="181"/>
      <c r="N9" s="181"/>
      <c r="O9" s="181"/>
      <c r="P9" s="16"/>
      <c r="Q9" s="22"/>
      <c r="R9" s="39"/>
      <c r="S9" s="16"/>
      <c r="T9" s="40"/>
      <c r="U9" s="22"/>
      <c r="V9" s="191"/>
      <c r="W9" s="192"/>
      <c r="X9" s="193"/>
      <c r="Y9" s="22"/>
      <c r="Z9" s="180"/>
      <c r="AA9" s="182"/>
      <c r="AB9" s="181"/>
      <c r="AC9" s="107"/>
      <c r="AD9" s="125"/>
      <c r="AE9" s="108"/>
      <c r="AF9" s="107"/>
      <c r="AG9" s="107"/>
      <c r="AH9" s="107"/>
      <c r="AI9" s="107"/>
      <c r="AJ9" s="127"/>
      <c r="AK9" s="121"/>
      <c r="AL9" s="122"/>
      <c r="AM9" s="121"/>
      <c r="AN9" s="122"/>
      <c r="AO9" s="185"/>
      <c r="AP9" s="185"/>
      <c r="AQ9" s="185"/>
      <c r="AR9" s="3"/>
    </row>
    <row r="10" spans="1:44" ht="36" x14ac:dyDescent="0.25">
      <c r="A10" s="11"/>
      <c r="B10" s="17"/>
      <c r="C10" s="21" t="s">
        <v>350</v>
      </c>
      <c r="D10" s="167" t="s">
        <v>390</v>
      </c>
      <c r="E10" s="167" t="s">
        <v>390</v>
      </c>
      <c r="F10" s="22"/>
      <c r="G10" s="15"/>
      <c r="H10" s="167" t="s">
        <v>390</v>
      </c>
      <c r="I10" s="50"/>
      <c r="J10" s="167" t="s">
        <v>390</v>
      </c>
      <c r="K10" s="50"/>
      <c r="L10" s="167" t="s">
        <v>390</v>
      </c>
      <c r="M10" s="85"/>
      <c r="N10" s="181" t="s">
        <v>383</v>
      </c>
      <c r="O10" s="181" t="s">
        <v>384</v>
      </c>
      <c r="P10" s="50"/>
      <c r="Q10" s="22"/>
      <c r="R10" s="180" t="s">
        <v>383</v>
      </c>
      <c r="S10" s="33" t="s">
        <v>392</v>
      </c>
      <c r="T10" s="182" t="s">
        <v>384</v>
      </c>
      <c r="U10" s="22"/>
      <c r="V10" s="90">
        <v>2020</v>
      </c>
      <c r="W10" s="85">
        <v>2020</v>
      </c>
      <c r="X10" s="88">
        <v>2020</v>
      </c>
      <c r="Y10" s="22"/>
      <c r="Z10" s="90" t="s">
        <v>317</v>
      </c>
      <c r="AA10" s="88" t="s">
        <v>338</v>
      </c>
      <c r="AB10" s="85"/>
      <c r="AC10" s="107"/>
      <c r="AD10" s="125"/>
      <c r="AE10" s="133" t="s">
        <v>347</v>
      </c>
      <c r="AF10" s="170"/>
      <c r="AG10" s="118"/>
      <c r="AH10" s="118"/>
      <c r="AI10" s="119"/>
      <c r="AJ10" s="134">
        <v>2020</v>
      </c>
      <c r="AK10" s="135"/>
      <c r="AL10" s="136" t="s">
        <v>359</v>
      </c>
      <c r="AM10" s="135"/>
      <c r="AN10" s="97"/>
      <c r="AO10" s="137"/>
      <c r="AP10" s="185" t="s">
        <v>324</v>
      </c>
      <c r="AQ10" s="185" t="s">
        <v>332</v>
      </c>
      <c r="AR10" s="3"/>
    </row>
    <row r="11" spans="1:44" x14ac:dyDescent="0.25">
      <c r="A11" s="11"/>
      <c r="B11" s="17"/>
      <c r="C11" s="12"/>
      <c r="D11" s="22"/>
      <c r="E11" s="22"/>
      <c r="F11" s="12"/>
      <c r="G11" s="12"/>
      <c r="H11" s="75"/>
      <c r="I11" s="80"/>
      <c r="J11" s="89"/>
      <c r="K11" s="80"/>
      <c r="L11" s="89"/>
      <c r="M11" s="86"/>
      <c r="N11" s="86"/>
      <c r="O11" s="86"/>
      <c r="P11" s="80"/>
      <c r="Q11" s="12"/>
      <c r="R11" s="39"/>
      <c r="S11" s="28"/>
      <c r="T11" s="40"/>
      <c r="U11" s="12"/>
      <c r="V11" s="37"/>
      <c r="W11" s="35"/>
      <c r="X11" s="38"/>
      <c r="Y11" s="12"/>
      <c r="Z11" s="39"/>
      <c r="AA11" s="40"/>
      <c r="AB11" s="16"/>
      <c r="AC11" s="107"/>
      <c r="AD11" s="125"/>
      <c r="AE11" s="108"/>
      <c r="AF11" s="118"/>
      <c r="AG11" s="118"/>
      <c r="AH11" s="108"/>
      <c r="AI11" s="108"/>
      <c r="AJ11" s="138"/>
      <c r="AK11" s="139"/>
      <c r="AL11" s="140"/>
      <c r="AM11" s="139"/>
      <c r="AN11" s="140"/>
      <c r="AO11" s="141"/>
      <c r="AP11" s="141"/>
      <c r="AQ11" s="141"/>
      <c r="AR11" s="1"/>
    </row>
    <row r="12" spans="1:44" x14ac:dyDescent="0.25">
      <c r="A12" s="11"/>
      <c r="B12" s="70" t="s">
        <v>325</v>
      </c>
      <c r="C12" s="71">
        <f>SUM(C14:C307)</f>
        <v>5503664</v>
      </c>
      <c r="D12" s="71">
        <f>SUM(D14:D307)</f>
        <v>7920931680.1394186</v>
      </c>
      <c r="E12" s="71">
        <f>SUM(E14:E307)</f>
        <v>779603540.93417358</v>
      </c>
      <c r="F12" s="23">
        <f>SUM(F14:F307)</f>
        <v>-60299601</v>
      </c>
      <c r="G12" s="72"/>
      <c r="H12" s="10">
        <f>SUM(H14:H307)</f>
        <v>7860632967.1394205</v>
      </c>
      <c r="I12" s="23"/>
      <c r="J12" s="55">
        <f>SUM(J14:J307)</f>
        <v>2628000015</v>
      </c>
      <c r="K12" s="23"/>
      <c r="L12" s="55">
        <f>SUM(L14:L307)</f>
        <v>-27099999.996386912</v>
      </c>
      <c r="M12" s="23"/>
      <c r="N12" s="23">
        <f>SUM(N14:N307)</f>
        <v>10461532982.14303</v>
      </c>
      <c r="O12" s="99">
        <f>N12/C12</f>
        <v>1900.8306070543242</v>
      </c>
      <c r="P12" s="23"/>
      <c r="Q12" s="177"/>
      <c r="R12" s="178">
        <f>N12-$AP12</f>
        <v>506454296.80692482</v>
      </c>
      <c r="S12" s="27">
        <f>R12/$AP12</f>
        <v>5.0873962207143096E-2</v>
      </c>
      <c r="T12" s="179">
        <f>R12/C12</f>
        <v>92.021296504823852</v>
      </c>
      <c r="U12" s="177"/>
      <c r="V12" s="60">
        <f>SUM(V14:V307)</f>
        <v>0</v>
      </c>
      <c r="W12" s="23">
        <f>SUM(W14:W307)</f>
        <v>0</v>
      </c>
      <c r="X12" s="55">
        <f>SUM(X14:X307)</f>
        <v>0</v>
      </c>
      <c r="Y12" s="177"/>
      <c r="Z12" s="60">
        <f>SUM(Z14:Z307)</f>
        <v>0</v>
      </c>
      <c r="AA12" s="55">
        <f>Z12/12</f>
        <v>0</v>
      </c>
      <c r="AB12" s="23"/>
      <c r="AC12" s="107"/>
      <c r="AD12" s="142" t="s">
        <v>325</v>
      </c>
      <c r="AE12" s="143">
        <f>SUM(AE14:AE307)</f>
        <v>5495408</v>
      </c>
      <c r="AF12" s="143">
        <f>SUM(AF14:AF307)</f>
        <v>7653477383.3245449</v>
      </c>
      <c r="AG12" s="143">
        <f>SUM(AG14:AG307)</f>
        <v>792223406.31667566</v>
      </c>
      <c r="AH12" s="144">
        <f>SUM(AH14:AH307)</f>
        <v>-60299763</v>
      </c>
      <c r="AI12" s="145"/>
      <c r="AJ12" s="146">
        <f>SUM(AJ14:AJ307)</f>
        <v>7593178670.3245449</v>
      </c>
      <c r="AK12" s="144"/>
      <c r="AL12" s="147">
        <f>SUM(AL14:AL307)</f>
        <v>2450000014.999999</v>
      </c>
      <c r="AM12" s="144"/>
      <c r="AN12" s="147">
        <f>SUM(AN14:AN307)</f>
        <v>-88099999.9884381</v>
      </c>
      <c r="AO12" s="144"/>
      <c r="AP12" s="144">
        <f>SUM(AP14:AP307)</f>
        <v>9955078685.3361053</v>
      </c>
      <c r="AQ12" s="148">
        <f>AP12/AE12</f>
        <v>1811.5267665905981</v>
      </c>
      <c r="AR12" s="73"/>
    </row>
    <row r="13" spans="1:44" s="25" customFormat="1" ht="12.75" customHeight="1" x14ac:dyDescent="0.25">
      <c r="A13" s="24"/>
      <c r="B13" s="24"/>
      <c r="C13" s="24"/>
      <c r="D13" s="24"/>
      <c r="E13" s="26"/>
      <c r="F13" s="26"/>
      <c r="G13" s="24"/>
      <c r="H13" s="65"/>
      <c r="I13" s="81"/>
      <c r="J13" s="57"/>
      <c r="K13" s="81"/>
      <c r="L13" s="57"/>
      <c r="M13" s="26"/>
      <c r="N13" s="26"/>
      <c r="O13" s="100"/>
      <c r="P13" s="81"/>
      <c r="Q13" s="24"/>
      <c r="R13" s="61"/>
      <c r="S13" s="30"/>
      <c r="T13" s="57"/>
      <c r="U13" s="24"/>
      <c r="V13" s="42"/>
      <c r="W13" s="43"/>
      <c r="X13" s="44"/>
      <c r="Y13" s="24"/>
      <c r="Z13" s="102"/>
      <c r="AA13" s="103"/>
      <c r="AB13" s="96"/>
      <c r="AC13" s="149"/>
      <c r="AD13" s="149"/>
      <c r="AE13" s="149"/>
      <c r="AF13" s="149"/>
      <c r="AG13" s="149"/>
      <c r="AH13" s="149"/>
      <c r="AI13" s="149"/>
      <c r="AJ13" s="150"/>
      <c r="AK13" s="151"/>
      <c r="AL13" s="152"/>
      <c r="AM13" s="151"/>
      <c r="AN13" s="152"/>
      <c r="AO13" s="149"/>
      <c r="AP13" s="149"/>
      <c r="AQ13" s="153"/>
    </row>
    <row r="14" spans="1:44" ht="12.75" customHeight="1" x14ac:dyDescent="0.25">
      <c r="A14" s="6">
        <v>5</v>
      </c>
      <c r="B14" s="6" t="s">
        <v>0</v>
      </c>
      <c r="C14" s="7">
        <v>9419</v>
      </c>
      <c r="D14" s="7">
        <v>31019276.684496284</v>
      </c>
      <c r="E14" s="48">
        <v>10072077.265667461</v>
      </c>
      <c r="F14" s="48">
        <v>1480089</v>
      </c>
      <c r="H14" s="34">
        <f>D14+F14</f>
        <v>32499365.684496284</v>
      </c>
      <c r="I14" s="82"/>
      <c r="J14" s="56">
        <v>6279120.9098758884</v>
      </c>
      <c r="K14" s="82"/>
      <c r="L14" s="56">
        <v>-33672.136647192267</v>
      </c>
      <c r="M14" s="84"/>
      <c r="N14" s="84">
        <f>H14+J14+L14</f>
        <v>38744814.457724974</v>
      </c>
      <c r="O14" s="101">
        <f>N14/C14</f>
        <v>4113.4743027630293</v>
      </c>
      <c r="P14" s="82"/>
      <c r="R14" s="62">
        <f t="shared" ref="R14:R77" si="0">N14-AP14</f>
        <v>1071142.3543739244</v>
      </c>
      <c r="S14" s="31">
        <f>R14/$AP14</f>
        <v>2.8432119689193954E-2</v>
      </c>
      <c r="T14" s="56">
        <f t="shared" ref="T14:T77" si="1">R14/C14</f>
        <v>113.72145178616886</v>
      </c>
      <c r="V14" s="45"/>
      <c r="W14" s="46"/>
      <c r="X14" s="47"/>
      <c r="Z14" s="45"/>
      <c r="AA14" s="47"/>
      <c r="AB14" s="46"/>
      <c r="AC14" s="129">
        <v>5</v>
      </c>
      <c r="AD14" s="129" t="s">
        <v>0</v>
      </c>
      <c r="AE14" s="154">
        <v>9562</v>
      </c>
      <c r="AF14" s="154">
        <v>30371185.754501838</v>
      </c>
      <c r="AG14" s="154">
        <v>10069570.682857137</v>
      </c>
      <c r="AH14" s="154">
        <v>1480089</v>
      </c>
      <c r="AJ14" s="155">
        <f>AF14+AH14</f>
        <v>31851274.754501838</v>
      </c>
      <c r="AK14" s="156"/>
      <c r="AL14" s="157">
        <v>5931675.9044126486</v>
      </c>
      <c r="AM14" s="156"/>
      <c r="AN14" s="157">
        <v>-109278.5555634348</v>
      </c>
      <c r="AO14" s="158"/>
      <c r="AP14" s="158">
        <f>AJ14+AL14+AN14</f>
        <v>37673672.103351049</v>
      </c>
      <c r="AQ14" s="159">
        <f>AP14/AE14</f>
        <v>3939.9364257844645</v>
      </c>
    </row>
    <row r="15" spans="1:44" x14ac:dyDescent="0.25">
      <c r="A15" s="6">
        <v>9</v>
      </c>
      <c r="B15" s="6" t="s">
        <v>1</v>
      </c>
      <c r="C15" s="7">
        <v>2517</v>
      </c>
      <c r="D15" s="7">
        <v>9395034.8859371059</v>
      </c>
      <c r="E15" s="48">
        <v>2862505.9268914131</v>
      </c>
      <c r="F15" s="48">
        <v>-652765</v>
      </c>
      <c r="H15" s="34">
        <f t="shared" ref="H15:H78" si="2">D15+F15</f>
        <v>8742269.8859371059</v>
      </c>
      <c r="I15" s="82"/>
      <c r="J15" s="56">
        <v>1646461.0841154645</v>
      </c>
      <c r="K15" s="82"/>
      <c r="L15" s="56">
        <v>-9152.2084304680011</v>
      </c>
      <c r="M15" s="84"/>
      <c r="N15" s="84">
        <f t="shared" ref="N15:N78" si="3">H15+J15+L15</f>
        <v>10379578.761622103</v>
      </c>
      <c r="O15" s="101">
        <f t="shared" ref="O15:O78" si="4">N15/C15</f>
        <v>4123.7897344545499</v>
      </c>
      <c r="P15" s="82"/>
      <c r="R15" s="62">
        <f t="shared" si="0"/>
        <v>915511.89019408822</v>
      </c>
      <c r="S15" s="31">
        <f t="shared" ref="S15:S78" si="5">R15/$AP15</f>
        <v>9.6735568612476258E-2</v>
      </c>
      <c r="T15" s="56">
        <f t="shared" si="1"/>
        <v>363.73138267544226</v>
      </c>
      <c r="V15" s="45"/>
      <c r="W15" s="46"/>
      <c r="X15" s="47"/>
      <c r="Z15" s="45"/>
      <c r="AA15" s="47"/>
      <c r="AB15" s="46"/>
      <c r="AC15" s="129">
        <v>9</v>
      </c>
      <c r="AD15" s="129" t="s">
        <v>1</v>
      </c>
      <c r="AE15" s="154">
        <v>2519</v>
      </c>
      <c r="AF15" s="154">
        <v>8590854.7126722801</v>
      </c>
      <c r="AG15" s="154">
        <v>2872702.5503319562</v>
      </c>
      <c r="AH15" s="154">
        <v>-652765</v>
      </c>
      <c r="AJ15" s="155">
        <f t="shared" ref="AJ15:AJ78" si="6">AF15+AH15</f>
        <v>7938089.7126722801</v>
      </c>
      <c r="AK15" s="156"/>
      <c r="AL15" s="157">
        <v>1555599.2998482841</v>
      </c>
      <c r="AM15" s="156"/>
      <c r="AN15" s="157">
        <v>-29622.141092550664</v>
      </c>
      <c r="AO15" s="158"/>
      <c r="AP15" s="158">
        <f t="shared" ref="AP15:AP78" si="7">AJ15+AL15+AN15</f>
        <v>9464066.8714280147</v>
      </c>
      <c r="AQ15" s="159">
        <f t="shared" ref="AQ15:AQ78" si="8">AP15/AE15</f>
        <v>3757.0729938181876</v>
      </c>
    </row>
    <row r="16" spans="1:44" x14ac:dyDescent="0.25">
      <c r="A16" s="6">
        <v>10</v>
      </c>
      <c r="B16" s="6" t="s">
        <v>2</v>
      </c>
      <c r="C16" s="7">
        <v>11332</v>
      </c>
      <c r="D16" s="7">
        <v>37440039.793712631</v>
      </c>
      <c r="E16" s="48">
        <v>12056792.150456203</v>
      </c>
      <c r="F16" s="48">
        <v>-750885</v>
      </c>
      <c r="H16" s="34">
        <f t="shared" si="2"/>
        <v>36689154.793712631</v>
      </c>
      <c r="I16" s="82"/>
      <c r="J16" s="56">
        <v>7637002.4302072702</v>
      </c>
      <c r="K16" s="82"/>
      <c r="L16" s="56">
        <v>-40246.4100936451</v>
      </c>
      <c r="M16" s="84"/>
      <c r="N16" s="84">
        <f t="shared" si="3"/>
        <v>44285910.813826256</v>
      </c>
      <c r="O16" s="101">
        <f t="shared" si="4"/>
        <v>3908.0401353535349</v>
      </c>
      <c r="P16" s="82"/>
      <c r="R16" s="62">
        <f t="shared" si="0"/>
        <v>2217586.3232079074</v>
      </c>
      <c r="S16" s="31">
        <f t="shared" si="5"/>
        <v>5.2713920748197397E-2</v>
      </c>
      <c r="T16" s="56">
        <f t="shared" si="1"/>
        <v>195.69240409529715</v>
      </c>
      <c r="V16" s="45"/>
      <c r="W16" s="46"/>
      <c r="X16" s="47"/>
      <c r="Z16" s="45"/>
      <c r="AA16" s="47"/>
      <c r="AB16" s="46"/>
      <c r="AC16" s="129">
        <v>10</v>
      </c>
      <c r="AD16" s="129" t="s">
        <v>2</v>
      </c>
      <c r="AE16" s="154">
        <v>11468</v>
      </c>
      <c r="AF16" s="154">
        <v>35762336.988595776</v>
      </c>
      <c r="AG16" s="154">
        <v>11888772.617725631</v>
      </c>
      <c r="AH16" s="154">
        <v>-750885</v>
      </c>
      <c r="AJ16" s="155">
        <f t="shared" si="6"/>
        <v>35011451.988595776</v>
      </c>
      <c r="AK16" s="156"/>
      <c r="AL16" s="157">
        <v>7187667.7952838093</v>
      </c>
      <c r="AM16" s="156"/>
      <c r="AN16" s="157">
        <v>-130795.29326123811</v>
      </c>
      <c r="AO16" s="158"/>
      <c r="AP16" s="158">
        <f t="shared" si="7"/>
        <v>42068324.490618348</v>
      </c>
      <c r="AQ16" s="159">
        <f t="shared" si="8"/>
        <v>3668.322679684195</v>
      </c>
    </row>
    <row r="17" spans="1:43" x14ac:dyDescent="0.25">
      <c r="A17" s="6">
        <v>16</v>
      </c>
      <c r="B17" s="6" t="s">
        <v>3</v>
      </c>
      <c r="C17" s="7">
        <v>8059</v>
      </c>
      <c r="D17" s="7">
        <v>18630484.243992604</v>
      </c>
      <c r="E17" s="48">
        <v>3901030.3417988373</v>
      </c>
      <c r="F17" s="48">
        <v>-1183103</v>
      </c>
      <c r="H17" s="34">
        <f t="shared" si="2"/>
        <v>17447381.243992604</v>
      </c>
      <c r="I17" s="82"/>
      <c r="J17" s="56">
        <v>4426580.7424251363</v>
      </c>
      <c r="K17" s="82"/>
      <c r="L17" s="56">
        <v>-35442.15797542678</v>
      </c>
      <c r="M17" s="84"/>
      <c r="N17" s="84">
        <f t="shared" si="3"/>
        <v>21838519.828442313</v>
      </c>
      <c r="O17" s="101">
        <f t="shared" si="4"/>
        <v>2709.8299824348323</v>
      </c>
      <c r="P17" s="82"/>
      <c r="R17" s="62">
        <f t="shared" si="0"/>
        <v>1843241.9199653529</v>
      </c>
      <c r="S17" s="31">
        <f t="shared" si="5"/>
        <v>9.218386102970412E-2</v>
      </c>
      <c r="T17" s="56">
        <f t="shared" si="1"/>
        <v>228.7184414896827</v>
      </c>
      <c r="V17" s="45"/>
      <c r="W17" s="46"/>
      <c r="X17" s="47"/>
      <c r="Z17" s="45"/>
      <c r="AA17" s="47"/>
      <c r="AB17" s="46"/>
      <c r="AC17" s="129">
        <v>16</v>
      </c>
      <c r="AD17" s="129" t="s">
        <v>3</v>
      </c>
      <c r="AE17" s="154">
        <v>8083</v>
      </c>
      <c r="AF17" s="154">
        <v>17134018.241497863</v>
      </c>
      <c r="AG17" s="154">
        <v>3949706.7543865871</v>
      </c>
      <c r="AH17" s="154">
        <v>-1183103</v>
      </c>
      <c r="AJ17" s="155">
        <f t="shared" si="6"/>
        <v>15950915.241497863</v>
      </c>
      <c r="AK17" s="156"/>
      <c r="AL17" s="157">
        <v>4159321.5620971648</v>
      </c>
      <c r="AM17" s="156"/>
      <c r="AN17" s="157">
        <v>-114958.89511806794</v>
      </c>
      <c r="AO17" s="158"/>
      <c r="AP17" s="158">
        <f t="shared" si="7"/>
        <v>19995277.90847696</v>
      </c>
      <c r="AQ17" s="159">
        <f t="shared" si="8"/>
        <v>2473.7446379409821</v>
      </c>
    </row>
    <row r="18" spans="1:43" x14ac:dyDescent="0.25">
      <c r="A18" s="6">
        <v>18</v>
      </c>
      <c r="B18" s="6" t="s">
        <v>4</v>
      </c>
      <c r="C18" s="7">
        <v>4878</v>
      </c>
      <c r="D18" s="7">
        <v>6051533.3039047513</v>
      </c>
      <c r="E18" s="48">
        <v>1430665.7898299764</v>
      </c>
      <c r="F18" s="48">
        <v>-287017</v>
      </c>
      <c r="H18" s="34">
        <f t="shared" si="2"/>
        <v>5764516.3039047513</v>
      </c>
      <c r="I18" s="82"/>
      <c r="J18" s="56">
        <v>2448054.478705775</v>
      </c>
      <c r="K18" s="82"/>
      <c r="L18" s="56">
        <v>-23624.613202346052</v>
      </c>
      <c r="M18" s="84"/>
      <c r="N18" s="84">
        <f t="shared" si="3"/>
        <v>8188946.1694081798</v>
      </c>
      <c r="O18" s="101">
        <f t="shared" si="4"/>
        <v>1678.7507522361993</v>
      </c>
      <c r="P18" s="82"/>
      <c r="R18" s="62">
        <f t="shared" si="0"/>
        <v>3871.7643083715811</v>
      </c>
      <c r="S18" s="31">
        <f t="shared" si="5"/>
        <v>4.7302738090679205E-4</v>
      </c>
      <c r="T18" s="56">
        <f t="shared" si="1"/>
        <v>0.7937196204123782</v>
      </c>
      <c r="V18" s="45"/>
      <c r="W18" s="46"/>
      <c r="X18" s="47"/>
      <c r="Z18" s="45"/>
      <c r="AA18" s="47"/>
      <c r="AB18" s="46"/>
      <c r="AC18" s="129">
        <v>18</v>
      </c>
      <c r="AD18" s="129" t="s">
        <v>4</v>
      </c>
      <c r="AE18" s="154">
        <v>4943</v>
      </c>
      <c r="AF18" s="154">
        <v>6265360.754254316</v>
      </c>
      <c r="AG18" s="154">
        <v>1420306.7656837339</v>
      </c>
      <c r="AH18" s="154">
        <v>-287017</v>
      </c>
      <c r="AJ18" s="155">
        <f t="shared" si="6"/>
        <v>5978343.754254316</v>
      </c>
      <c r="AK18" s="156"/>
      <c r="AL18" s="157">
        <v>2283094.0568284984</v>
      </c>
      <c r="AM18" s="156"/>
      <c r="AN18" s="157">
        <v>-76363.405983005767</v>
      </c>
      <c r="AO18" s="158"/>
      <c r="AP18" s="158">
        <f t="shared" si="7"/>
        <v>8185074.4050998082</v>
      </c>
      <c r="AQ18" s="159">
        <f t="shared" si="8"/>
        <v>1655.8920503944585</v>
      </c>
    </row>
    <row r="19" spans="1:43" x14ac:dyDescent="0.25">
      <c r="A19" s="6">
        <v>19</v>
      </c>
      <c r="B19" s="6" t="s">
        <v>5</v>
      </c>
      <c r="C19" s="7">
        <v>3959</v>
      </c>
      <c r="D19" s="7">
        <v>5808674.7229898609</v>
      </c>
      <c r="E19" s="48">
        <v>1722917.3827155947</v>
      </c>
      <c r="F19" s="48">
        <v>-18544</v>
      </c>
      <c r="H19" s="34">
        <f t="shared" si="2"/>
        <v>5790130.7229898609</v>
      </c>
      <c r="I19" s="82"/>
      <c r="J19" s="56">
        <v>2035442.9749832617</v>
      </c>
      <c r="K19" s="82"/>
      <c r="L19" s="56">
        <v>-17424.497690650795</v>
      </c>
      <c r="M19" s="84"/>
      <c r="N19" s="84">
        <f t="shared" si="3"/>
        <v>7808149.2002824722</v>
      </c>
      <c r="O19" s="101">
        <f t="shared" si="4"/>
        <v>1972.2528922158303</v>
      </c>
      <c r="P19" s="82"/>
      <c r="R19" s="62">
        <f t="shared" si="0"/>
        <v>296579.79899318889</v>
      </c>
      <c r="S19" s="31">
        <f t="shared" si="5"/>
        <v>3.9483067139376229E-2</v>
      </c>
      <c r="T19" s="56">
        <f t="shared" si="1"/>
        <v>74.912806009898688</v>
      </c>
      <c r="V19" s="45"/>
      <c r="W19" s="46"/>
      <c r="X19" s="47"/>
      <c r="Z19" s="45"/>
      <c r="AA19" s="47"/>
      <c r="AB19" s="46"/>
      <c r="AC19" s="129">
        <v>19</v>
      </c>
      <c r="AD19" s="129" t="s">
        <v>5</v>
      </c>
      <c r="AE19" s="154">
        <v>3941</v>
      </c>
      <c r="AF19" s="154">
        <v>5693267.5727127939</v>
      </c>
      <c r="AG19" s="154">
        <v>1721511.7469853356</v>
      </c>
      <c r="AH19" s="154">
        <v>-18544</v>
      </c>
      <c r="AJ19" s="155">
        <f t="shared" si="6"/>
        <v>5674723.5727127939</v>
      </c>
      <c r="AK19" s="156"/>
      <c r="AL19" s="157">
        <v>1893042.9027934037</v>
      </c>
      <c r="AM19" s="156"/>
      <c r="AN19" s="157">
        <v>-56197.074216914254</v>
      </c>
      <c r="AO19" s="158"/>
      <c r="AP19" s="158">
        <f t="shared" si="7"/>
        <v>7511569.4012892833</v>
      </c>
      <c r="AQ19" s="159">
        <f t="shared" si="8"/>
        <v>1906.0059379064407</v>
      </c>
    </row>
    <row r="20" spans="1:43" x14ac:dyDescent="0.25">
      <c r="A20" s="6">
        <v>20</v>
      </c>
      <c r="B20" s="6" t="s">
        <v>6</v>
      </c>
      <c r="C20" s="7">
        <v>16391</v>
      </c>
      <c r="D20" s="7">
        <v>29134793.633384313</v>
      </c>
      <c r="E20" s="48">
        <v>9134603.467723459</v>
      </c>
      <c r="F20" s="48">
        <v>-2647536</v>
      </c>
      <c r="H20" s="34">
        <f t="shared" si="2"/>
        <v>26487257.633384313</v>
      </c>
      <c r="I20" s="82"/>
      <c r="J20" s="56">
        <v>8406871.4211650658</v>
      </c>
      <c r="K20" s="82"/>
      <c r="L20" s="56">
        <v>-75065.44174165497</v>
      </c>
      <c r="M20" s="84"/>
      <c r="N20" s="84">
        <f t="shared" si="3"/>
        <v>34819063.612807728</v>
      </c>
      <c r="O20" s="101">
        <f t="shared" si="4"/>
        <v>2124.2793980115753</v>
      </c>
      <c r="P20" s="82"/>
      <c r="R20" s="62">
        <f t="shared" si="0"/>
        <v>1528269.9019992687</v>
      </c>
      <c r="S20" s="31">
        <f t="shared" si="5"/>
        <v>4.5906682648515169E-2</v>
      </c>
      <c r="T20" s="56">
        <f t="shared" si="1"/>
        <v>93.238356537079412</v>
      </c>
      <c r="V20" s="45"/>
      <c r="W20" s="46"/>
      <c r="X20" s="47"/>
      <c r="Z20" s="45"/>
      <c r="AA20" s="47"/>
      <c r="AB20" s="46"/>
      <c r="AC20" s="129">
        <v>20</v>
      </c>
      <c r="AD20" s="129" t="s">
        <v>6</v>
      </c>
      <c r="AE20" s="154">
        <v>16475</v>
      </c>
      <c r="AF20" s="154">
        <v>28303911.525963496</v>
      </c>
      <c r="AG20" s="154">
        <v>8813775.2049240991</v>
      </c>
      <c r="AH20" s="154">
        <v>-2647536</v>
      </c>
      <c r="AJ20" s="155">
        <f t="shared" si="6"/>
        <v>25656375.525963496</v>
      </c>
      <c r="AK20" s="156"/>
      <c r="AL20" s="157">
        <v>7876346.3182404833</v>
      </c>
      <c r="AM20" s="156"/>
      <c r="AN20" s="157">
        <v>-241928.13339552007</v>
      </c>
      <c r="AO20" s="158"/>
      <c r="AP20" s="158">
        <f t="shared" si="7"/>
        <v>33290793.71080846</v>
      </c>
      <c r="AQ20" s="159">
        <f t="shared" si="8"/>
        <v>2020.6855059671295</v>
      </c>
    </row>
    <row r="21" spans="1:43" x14ac:dyDescent="0.25">
      <c r="A21" s="6">
        <v>46</v>
      </c>
      <c r="B21" s="6" t="s">
        <v>7</v>
      </c>
      <c r="C21" s="7">
        <v>1369</v>
      </c>
      <c r="D21" s="7">
        <v>5386255.9228499308</v>
      </c>
      <c r="E21" s="48">
        <v>1153917.1319482424</v>
      </c>
      <c r="F21" s="48">
        <v>-344100</v>
      </c>
      <c r="H21" s="34">
        <f t="shared" si="2"/>
        <v>5042155.9228499308</v>
      </c>
      <c r="I21" s="82"/>
      <c r="J21" s="56">
        <v>950082.9261204144</v>
      </c>
      <c r="K21" s="82"/>
      <c r="L21" s="56">
        <v>-5389.768285199325</v>
      </c>
      <c r="M21" s="84"/>
      <c r="N21" s="84">
        <f t="shared" si="3"/>
        <v>5986849.0806851462</v>
      </c>
      <c r="O21" s="101">
        <f t="shared" si="4"/>
        <v>4373.1549164975504</v>
      </c>
      <c r="P21" s="82"/>
      <c r="R21" s="62">
        <f t="shared" si="0"/>
        <v>407267.32548660878</v>
      </c>
      <c r="S21" s="31">
        <f t="shared" si="5"/>
        <v>7.2992446988908236E-2</v>
      </c>
      <c r="T21" s="56">
        <f t="shared" si="1"/>
        <v>297.49256792301588</v>
      </c>
      <c r="V21" s="45"/>
      <c r="W21" s="46"/>
      <c r="X21" s="47"/>
      <c r="Z21" s="45"/>
      <c r="AA21" s="47"/>
      <c r="AB21" s="46"/>
      <c r="AC21" s="129">
        <v>46</v>
      </c>
      <c r="AD21" s="129" t="s">
        <v>7</v>
      </c>
      <c r="AE21" s="154">
        <v>1361</v>
      </c>
      <c r="AF21" s="154">
        <v>5037106.6561439522</v>
      </c>
      <c r="AG21" s="154">
        <v>1225627.1632647312</v>
      </c>
      <c r="AH21" s="154">
        <v>-344100</v>
      </c>
      <c r="AJ21" s="155">
        <f t="shared" si="6"/>
        <v>4693006.6561439522</v>
      </c>
      <c r="AK21" s="156"/>
      <c r="AL21" s="157">
        <v>904273.53132529825</v>
      </c>
      <c r="AM21" s="156"/>
      <c r="AN21" s="157">
        <v>-17698.432270712707</v>
      </c>
      <c r="AO21" s="158"/>
      <c r="AP21" s="158">
        <f t="shared" si="7"/>
        <v>5579581.7551985374</v>
      </c>
      <c r="AQ21" s="159">
        <f t="shared" si="8"/>
        <v>4099.6192176330178</v>
      </c>
    </row>
    <row r="22" spans="1:43" x14ac:dyDescent="0.25">
      <c r="A22" s="6">
        <v>47</v>
      </c>
      <c r="B22" s="6" t="s">
        <v>8</v>
      </c>
      <c r="C22" s="7">
        <v>1808</v>
      </c>
      <c r="D22" s="7">
        <v>8598815.1925095245</v>
      </c>
      <c r="E22" s="48">
        <v>1584938.2090874668</v>
      </c>
      <c r="F22" s="48">
        <v>20030</v>
      </c>
      <c r="H22" s="34">
        <f t="shared" si="2"/>
        <v>8618845.1925095245</v>
      </c>
      <c r="I22" s="82"/>
      <c r="J22" s="56">
        <v>1228493.1140898725</v>
      </c>
      <c r="K22" s="82"/>
      <c r="L22" s="56">
        <v>-7480.50595072744</v>
      </c>
      <c r="M22" s="84"/>
      <c r="N22" s="84">
        <f t="shared" si="3"/>
        <v>9839857.8006486706</v>
      </c>
      <c r="O22" s="101">
        <f t="shared" si="4"/>
        <v>5442.399226022495</v>
      </c>
      <c r="P22" s="82"/>
      <c r="R22" s="62">
        <f t="shared" si="0"/>
        <v>148600.22268962301</v>
      </c>
      <c r="S22" s="31">
        <f t="shared" si="5"/>
        <v>1.5333430310178362E-2</v>
      </c>
      <c r="T22" s="56">
        <f t="shared" si="1"/>
        <v>82.190388655764934</v>
      </c>
      <c r="V22" s="45"/>
      <c r="W22" s="46"/>
      <c r="X22" s="47"/>
      <c r="Z22" s="45"/>
      <c r="AA22" s="47"/>
      <c r="AB22" s="46"/>
      <c r="AC22" s="129">
        <v>47</v>
      </c>
      <c r="AD22" s="129" t="s">
        <v>8</v>
      </c>
      <c r="AE22" s="154">
        <v>1838</v>
      </c>
      <c r="AF22" s="154">
        <v>8544508.0315834638</v>
      </c>
      <c r="AG22" s="154">
        <v>1615814.0937624106</v>
      </c>
      <c r="AH22" s="154">
        <v>20030</v>
      </c>
      <c r="AJ22" s="155">
        <f t="shared" si="6"/>
        <v>8564538.0315834638</v>
      </c>
      <c r="AK22" s="156"/>
      <c r="AL22" s="157">
        <v>1151084.0972367488</v>
      </c>
      <c r="AM22" s="156"/>
      <c r="AN22" s="157">
        <v>-24364.550861164822</v>
      </c>
      <c r="AO22" s="158"/>
      <c r="AP22" s="158">
        <f t="shared" si="7"/>
        <v>9691257.5779590476</v>
      </c>
      <c r="AQ22" s="159">
        <f t="shared" si="8"/>
        <v>5272.719030445619</v>
      </c>
    </row>
    <row r="23" spans="1:43" x14ac:dyDescent="0.25">
      <c r="A23" s="6">
        <v>49</v>
      </c>
      <c r="B23" s="6" t="s">
        <v>9</v>
      </c>
      <c r="C23" s="7">
        <v>292796</v>
      </c>
      <c r="D23" s="7">
        <v>67876588.701986164</v>
      </c>
      <c r="E23" s="48">
        <v>-174553493.59812275</v>
      </c>
      <c r="F23" s="48">
        <v>-7141998</v>
      </c>
      <c r="H23" s="34">
        <f t="shared" si="2"/>
        <v>60734590.701986164</v>
      </c>
      <c r="I23" s="82"/>
      <c r="J23" s="56">
        <v>93670212.970105603</v>
      </c>
      <c r="K23" s="82"/>
      <c r="L23" s="56">
        <v>-1829292.3131113523</v>
      </c>
      <c r="M23" s="84"/>
      <c r="N23" s="84">
        <f t="shared" si="3"/>
        <v>152575511.35898042</v>
      </c>
      <c r="O23" s="101">
        <f t="shared" si="4"/>
        <v>521.09834614878764</v>
      </c>
      <c r="P23" s="82"/>
      <c r="R23" s="62">
        <f t="shared" si="0"/>
        <v>14925769.314589679</v>
      </c>
      <c r="S23" s="31">
        <f t="shared" si="5"/>
        <v>0.10843296248078882</v>
      </c>
      <c r="T23" s="56">
        <f t="shared" si="1"/>
        <v>50.976684499069933</v>
      </c>
      <c r="V23" s="45"/>
      <c r="W23" s="46"/>
      <c r="X23" s="47"/>
      <c r="Z23" s="45"/>
      <c r="AA23" s="47"/>
      <c r="AB23" s="46"/>
      <c r="AC23" s="129">
        <v>49</v>
      </c>
      <c r="AD23" s="129" t="s">
        <v>9</v>
      </c>
      <c r="AE23" s="154">
        <v>289731</v>
      </c>
      <c r="AF23" s="154">
        <v>64622706.016371131</v>
      </c>
      <c r="AG23" s="154">
        <v>-172093306.11460909</v>
      </c>
      <c r="AH23" s="154">
        <v>-7141998</v>
      </c>
      <c r="AJ23" s="155">
        <f t="shared" si="6"/>
        <v>57480708.016371131</v>
      </c>
      <c r="AK23" s="156"/>
      <c r="AL23" s="157">
        <v>86116267.265240014</v>
      </c>
      <c r="AM23" s="156"/>
      <c r="AN23" s="157">
        <v>-5947233.237220414</v>
      </c>
      <c r="AO23" s="158"/>
      <c r="AP23" s="158">
        <f t="shared" si="7"/>
        <v>137649742.04439074</v>
      </c>
      <c r="AQ23" s="159">
        <f t="shared" si="8"/>
        <v>475.09497445696434</v>
      </c>
    </row>
    <row r="24" spans="1:43" x14ac:dyDescent="0.25">
      <c r="A24" s="6">
        <v>50</v>
      </c>
      <c r="B24" s="6" t="s">
        <v>10</v>
      </c>
      <c r="C24" s="7">
        <v>11483</v>
      </c>
      <c r="D24" s="7">
        <v>21873706.862603519</v>
      </c>
      <c r="E24" s="48">
        <v>4365796.2208237546</v>
      </c>
      <c r="F24" s="48">
        <v>-1382593</v>
      </c>
      <c r="H24" s="34">
        <f t="shared" si="2"/>
        <v>20491113.862603519</v>
      </c>
      <c r="I24" s="82"/>
      <c r="J24" s="56">
        <v>6314359.5347532574</v>
      </c>
      <c r="K24" s="82"/>
      <c r="L24" s="56">
        <v>-53482.17404736553</v>
      </c>
      <c r="M24" s="84"/>
      <c r="N24" s="84">
        <f t="shared" si="3"/>
        <v>26751991.223309413</v>
      </c>
      <c r="O24" s="101">
        <f t="shared" si="4"/>
        <v>2329.7040166602292</v>
      </c>
      <c r="P24" s="82"/>
      <c r="R24" s="62">
        <f t="shared" si="0"/>
        <v>234019.12803217396</v>
      </c>
      <c r="S24" s="31">
        <f t="shared" si="5"/>
        <v>8.8249254954850774E-3</v>
      </c>
      <c r="T24" s="56">
        <f t="shared" si="1"/>
        <v>20.379615782650351</v>
      </c>
      <c r="V24" s="45"/>
      <c r="W24" s="46"/>
      <c r="X24" s="47"/>
      <c r="Z24" s="45"/>
      <c r="AA24" s="47"/>
      <c r="AB24" s="46"/>
      <c r="AC24" s="129">
        <v>50</v>
      </c>
      <c r="AD24" s="129" t="s">
        <v>10</v>
      </c>
      <c r="AE24" s="154">
        <v>11632</v>
      </c>
      <c r="AF24" s="154">
        <v>22139692.218720376</v>
      </c>
      <c r="AG24" s="154">
        <v>4701414.1927168844</v>
      </c>
      <c r="AH24" s="154">
        <v>-1382593</v>
      </c>
      <c r="AJ24" s="155">
        <f t="shared" si="6"/>
        <v>20757099.218720376</v>
      </c>
      <c r="AK24" s="156"/>
      <c r="AL24" s="157">
        <v>5933975.936650699</v>
      </c>
      <c r="AM24" s="156"/>
      <c r="AN24" s="157">
        <v>-173103.06009383901</v>
      </c>
      <c r="AO24" s="158"/>
      <c r="AP24" s="158">
        <f t="shared" si="7"/>
        <v>26517972.095277239</v>
      </c>
      <c r="AQ24" s="159">
        <f t="shared" si="8"/>
        <v>2279.7431306118669</v>
      </c>
    </row>
    <row r="25" spans="1:43" x14ac:dyDescent="0.25">
      <c r="A25" s="6">
        <v>51</v>
      </c>
      <c r="B25" s="6" t="s">
        <v>11</v>
      </c>
      <c r="C25" s="7">
        <v>9452</v>
      </c>
      <c r="D25" s="7">
        <v>9394032.4375347942</v>
      </c>
      <c r="E25" s="48">
        <v>-2494083.2391878576</v>
      </c>
      <c r="F25" s="48">
        <v>-1017618</v>
      </c>
      <c r="H25" s="34">
        <f t="shared" si="2"/>
        <v>8376414.4375347942</v>
      </c>
      <c r="I25" s="82"/>
      <c r="J25" s="56">
        <v>5566219.5750969155</v>
      </c>
      <c r="K25" s="82"/>
      <c r="L25" s="56">
        <v>-60850.302704078298</v>
      </c>
      <c r="M25" s="84"/>
      <c r="N25" s="84">
        <f t="shared" si="3"/>
        <v>13881783.709927632</v>
      </c>
      <c r="O25" s="101">
        <f t="shared" si="4"/>
        <v>1468.6609934328853</v>
      </c>
      <c r="P25" s="82"/>
      <c r="R25" s="62">
        <f t="shared" si="0"/>
        <v>1172773.964959234</v>
      </c>
      <c r="S25" s="31">
        <f t="shared" si="5"/>
        <v>9.2278941356823255E-2</v>
      </c>
      <c r="T25" s="56">
        <f t="shared" si="1"/>
        <v>124.07680543368959</v>
      </c>
      <c r="V25" s="45"/>
      <c r="W25" s="46"/>
      <c r="X25" s="47"/>
      <c r="Z25" s="45"/>
      <c r="AA25" s="47"/>
      <c r="AB25" s="46"/>
      <c r="AC25" s="129">
        <v>51</v>
      </c>
      <c r="AD25" s="129" t="s">
        <v>11</v>
      </c>
      <c r="AE25" s="154">
        <v>9402</v>
      </c>
      <c r="AF25" s="154">
        <v>8732172.0133217517</v>
      </c>
      <c r="AG25" s="154">
        <v>-2517389.5388645199</v>
      </c>
      <c r="AH25" s="154">
        <v>-1017618</v>
      </c>
      <c r="AJ25" s="155">
        <f t="shared" si="6"/>
        <v>7714554.0133217517</v>
      </c>
      <c r="AK25" s="156"/>
      <c r="AL25" s="157">
        <v>5195648.2626885576</v>
      </c>
      <c r="AM25" s="156"/>
      <c r="AN25" s="157">
        <v>-201192.53104191006</v>
      </c>
      <c r="AO25" s="158"/>
      <c r="AP25" s="158">
        <f t="shared" si="7"/>
        <v>12709009.744968398</v>
      </c>
      <c r="AQ25" s="159">
        <f t="shared" si="8"/>
        <v>1351.7347101646881</v>
      </c>
    </row>
    <row r="26" spans="1:43" x14ac:dyDescent="0.25">
      <c r="A26" s="6">
        <v>52</v>
      </c>
      <c r="B26" s="6" t="s">
        <v>12</v>
      </c>
      <c r="C26" s="7">
        <v>2408</v>
      </c>
      <c r="D26" s="7">
        <v>8081577.9383894252</v>
      </c>
      <c r="E26" s="48">
        <v>2176847.3019704744</v>
      </c>
      <c r="F26" s="48">
        <v>153676</v>
      </c>
      <c r="H26" s="34">
        <f t="shared" si="2"/>
        <v>8235253.9383894252</v>
      </c>
      <c r="I26" s="82"/>
      <c r="J26" s="56">
        <v>1713267.3343308463</v>
      </c>
      <c r="K26" s="82"/>
      <c r="L26" s="56">
        <v>-9286.2339800387108</v>
      </c>
      <c r="M26" s="84"/>
      <c r="N26" s="84">
        <f t="shared" si="3"/>
        <v>9939235.0387402326</v>
      </c>
      <c r="O26" s="101">
        <f t="shared" si="4"/>
        <v>4127.5893018024226</v>
      </c>
      <c r="P26" s="82"/>
      <c r="R26" s="62">
        <f t="shared" si="0"/>
        <v>289746.46565451659</v>
      </c>
      <c r="S26" s="31">
        <f t="shared" si="5"/>
        <v>3.0027131848487324E-2</v>
      </c>
      <c r="T26" s="56">
        <f t="shared" si="1"/>
        <v>120.3266053382544</v>
      </c>
      <c r="V26" s="45"/>
      <c r="W26" s="46"/>
      <c r="X26" s="47"/>
      <c r="Z26" s="45"/>
      <c r="AA26" s="47"/>
      <c r="AB26" s="46"/>
      <c r="AC26" s="129">
        <v>52</v>
      </c>
      <c r="AD26" s="129" t="s">
        <v>12</v>
      </c>
      <c r="AE26" s="154">
        <v>2425</v>
      </c>
      <c r="AF26" s="154">
        <v>7910990.7041375712</v>
      </c>
      <c r="AG26" s="154">
        <v>2262230.1252040644</v>
      </c>
      <c r="AH26" s="154">
        <v>153676</v>
      </c>
      <c r="AJ26" s="155">
        <f t="shared" si="6"/>
        <v>8064666.7041375712</v>
      </c>
      <c r="AK26" s="156"/>
      <c r="AL26" s="157">
        <v>1615036.6395535758</v>
      </c>
      <c r="AM26" s="156"/>
      <c r="AN26" s="157">
        <v>-30214.770605432113</v>
      </c>
      <c r="AO26" s="158"/>
      <c r="AP26" s="158">
        <f t="shared" si="7"/>
        <v>9649488.573085716</v>
      </c>
      <c r="AQ26" s="159">
        <f t="shared" si="8"/>
        <v>3979.1705456023569</v>
      </c>
    </row>
    <row r="27" spans="1:43" x14ac:dyDescent="0.25">
      <c r="A27" s="6">
        <v>61</v>
      </c>
      <c r="B27" s="6" t="s">
        <v>13</v>
      </c>
      <c r="C27" s="7">
        <v>16800</v>
      </c>
      <c r="D27" s="7">
        <v>39333853.679137282</v>
      </c>
      <c r="E27" s="48">
        <v>9917650.0215566661</v>
      </c>
      <c r="F27" s="48">
        <v>302203</v>
      </c>
      <c r="H27" s="34">
        <f t="shared" si="2"/>
        <v>39636056.679137282</v>
      </c>
      <c r="I27" s="82"/>
      <c r="J27" s="56">
        <v>9347528.4487798177</v>
      </c>
      <c r="K27" s="82"/>
      <c r="L27" s="56">
        <v>-72700.896531446095</v>
      </c>
      <c r="M27" s="84"/>
      <c r="N27" s="84">
        <f t="shared" si="3"/>
        <v>48910884.231385648</v>
      </c>
      <c r="O27" s="101">
        <f t="shared" si="4"/>
        <v>2911.3621566300981</v>
      </c>
      <c r="P27" s="82"/>
      <c r="R27" s="62">
        <f t="shared" si="0"/>
        <v>2481439.5664336905</v>
      </c>
      <c r="S27" s="31">
        <f t="shared" si="5"/>
        <v>5.344538545184984E-2</v>
      </c>
      <c r="T27" s="56">
        <f t="shared" si="1"/>
        <v>147.70473609724348</v>
      </c>
      <c r="V27" s="45"/>
      <c r="W27" s="46"/>
      <c r="X27" s="47"/>
      <c r="Z27" s="45"/>
      <c r="AA27" s="47"/>
      <c r="AB27" s="46"/>
      <c r="AC27" s="129">
        <v>61</v>
      </c>
      <c r="AD27" s="129" t="s">
        <v>13</v>
      </c>
      <c r="AE27" s="154">
        <v>16901</v>
      </c>
      <c r="AF27" s="154">
        <v>37606568.779285707</v>
      </c>
      <c r="AG27" s="154">
        <v>9555390.1778311785</v>
      </c>
      <c r="AH27" s="154">
        <v>302203</v>
      </c>
      <c r="AJ27" s="155">
        <f t="shared" si="6"/>
        <v>37908771.779285707</v>
      </c>
      <c r="AK27" s="156"/>
      <c r="AL27" s="157">
        <v>8756500.2681750171</v>
      </c>
      <c r="AM27" s="156"/>
      <c r="AN27" s="157">
        <v>-235827.38250876212</v>
      </c>
      <c r="AO27" s="158"/>
      <c r="AP27" s="158">
        <f t="shared" si="7"/>
        <v>46429444.664951958</v>
      </c>
      <c r="AQ27" s="159">
        <f t="shared" si="8"/>
        <v>2747.1418652714015</v>
      </c>
    </row>
    <row r="28" spans="1:43" x14ac:dyDescent="0.25">
      <c r="A28" s="6">
        <v>69</v>
      </c>
      <c r="B28" s="6" t="s">
        <v>14</v>
      </c>
      <c r="C28" s="7">
        <v>6896</v>
      </c>
      <c r="D28" s="7">
        <v>21859079.00795136</v>
      </c>
      <c r="E28" s="48">
        <v>6755388.5913559673</v>
      </c>
      <c r="F28" s="48">
        <v>70978</v>
      </c>
      <c r="H28" s="34">
        <f t="shared" si="2"/>
        <v>21930057.00795136</v>
      </c>
      <c r="I28" s="82"/>
      <c r="J28" s="56">
        <v>4241409.1200549956</v>
      </c>
      <c r="K28" s="82"/>
      <c r="L28" s="56">
        <v>-27630.363255893641</v>
      </c>
      <c r="M28" s="84"/>
      <c r="N28" s="84">
        <f t="shared" si="3"/>
        <v>26143835.764750462</v>
      </c>
      <c r="O28" s="101">
        <f t="shared" si="4"/>
        <v>3791.1594786471087</v>
      </c>
      <c r="P28" s="82"/>
      <c r="R28" s="62">
        <f t="shared" si="0"/>
        <v>611971.01441776752</v>
      </c>
      <c r="S28" s="31">
        <f t="shared" si="5"/>
        <v>2.3968911804994313E-2</v>
      </c>
      <c r="T28" s="56">
        <f t="shared" si="1"/>
        <v>88.742896522298068</v>
      </c>
      <c r="V28" s="45"/>
      <c r="W28" s="46"/>
      <c r="X28" s="47"/>
      <c r="Z28" s="45"/>
      <c r="AA28" s="47"/>
      <c r="AB28" s="46"/>
      <c r="AC28" s="129">
        <v>69</v>
      </c>
      <c r="AD28" s="129" t="s">
        <v>14</v>
      </c>
      <c r="AE28" s="154">
        <v>7010</v>
      </c>
      <c r="AF28" s="154">
        <v>21563236.498270936</v>
      </c>
      <c r="AG28" s="154">
        <v>7037576.2849779986</v>
      </c>
      <c r="AH28" s="154">
        <v>70978</v>
      </c>
      <c r="AJ28" s="155">
        <f t="shared" si="6"/>
        <v>21634214.498270936</v>
      </c>
      <c r="AK28" s="156"/>
      <c r="AL28" s="157">
        <v>3987277.4871050254</v>
      </c>
      <c r="AM28" s="156"/>
      <c r="AN28" s="157">
        <v>-89627.235043268112</v>
      </c>
      <c r="AO28" s="158"/>
      <c r="AP28" s="158">
        <f t="shared" si="7"/>
        <v>25531864.750332695</v>
      </c>
      <c r="AQ28" s="159">
        <f t="shared" si="8"/>
        <v>3642.2060984782729</v>
      </c>
    </row>
    <row r="29" spans="1:43" x14ac:dyDescent="0.25">
      <c r="A29" s="6">
        <v>71</v>
      </c>
      <c r="B29" s="6" t="s">
        <v>15</v>
      </c>
      <c r="C29" s="7">
        <v>6667</v>
      </c>
      <c r="D29" s="7">
        <v>23543807.142114494</v>
      </c>
      <c r="E29" s="48">
        <v>7145867.3459459031</v>
      </c>
      <c r="F29" s="48">
        <v>293723</v>
      </c>
      <c r="H29" s="34">
        <f t="shared" si="2"/>
        <v>23837530.142114494</v>
      </c>
      <c r="I29" s="82"/>
      <c r="J29" s="56">
        <v>4171663.4484560699</v>
      </c>
      <c r="K29" s="82"/>
      <c r="L29" s="56">
        <v>-24271.707921623143</v>
      </c>
      <c r="M29" s="84"/>
      <c r="N29" s="84">
        <f t="shared" si="3"/>
        <v>27984921.882648941</v>
      </c>
      <c r="O29" s="101">
        <f t="shared" si="4"/>
        <v>4197.528405977042</v>
      </c>
      <c r="P29" s="82"/>
      <c r="R29" s="62">
        <f t="shared" si="0"/>
        <v>1801720.608121451</v>
      </c>
      <c r="S29" s="31">
        <f t="shared" si="5"/>
        <v>6.8812082572739769E-2</v>
      </c>
      <c r="T29" s="56">
        <f t="shared" si="1"/>
        <v>270.24457898926818</v>
      </c>
      <c r="V29" s="45"/>
      <c r="W29" s="46"/>
      <c r="X29" s="47"/>
      <c r="Z29" s="45"/>
      <c r="AA29" s="47"/>
      <c r="AB29" s="46"/>
      <c r="AC29" s="129">
        <v>71</v>
      </c>
      <c r="AD29" s="129" t="s">
        <v>15</v>
      </c>
      <c r="AE29" s="154">
        <v>6758</v>
      </c>
      <c r="AF29" s="154">
        <v>22054045.428799525</v>
      </c>
      <c r="AG29" s="154">
        <v>6980201.0251374468</v>
      </c>
      <c r="AH29" s="154">
        <v>293723</v>
      </c>
      <c r="AJ29" s="155">
        <f t="shared" si="6"/>
        <v>22347768.428799525</v>
      </c>
      <c r="AK29" s="156"/>
      <c r="AL29" s="157">
        <v>3914088.4969074824</v>
      </c>
      <c r="AM29" s="156"/>
      <c r="AN29" s="157">
        <v>-78655.651179516732</v>
      </c>
      <c r="AO29" s="158"/>
      <c r="AP29" s="158">
        <f t="shared" si="7"/>
        <v>26183201.27452749</v>
      </c>
      <c r="AQ29" s="159">
        <f t="shared" si="8"/>
        <v>3874.4008988646774</v>
      </c>
    </row>
    <row r="30" spans="1:43" x14ac:dyDescent="0.25">
      <c r="A30" s="6">
        <v>72</v>
      </c>
      <c r="B30" s="6" t="s">
        <v>16</v>
      </c>
      <c r="C30" s="6">
        <v>949</v>
      </c>
      <c r="D30" s="7">
        <v>3620382.3196091042</v>
      </c>
      <c r="E30" s="48">
        <v>468847.02543589799</v>
      </c>
      <c r="F30" s="48">
        <v>-258086</v>
      </c>
      <c r="H30" s="34">
        <f t="shared" si="2"/>
        <v>3362296.3196091042</v>
      </c>
      <c r="I30" s="82"/>
      <c r="J30" s="56">
        <v>524703.23354527983</v>
      </c>
      <c r="K30" s="82"/>
      <c r="L30" s="56">
        <v>-4530.6641933959809</v>
      </c>
      <c r="M30" s="84"/>
      <c r="N30" s="84">
        <f t="shared" si="3"/>
        <v>3882468.8889609878</v>
      </c>
      <c r="O30" s="101">
        <f t="shared" si="4"/>
        <v>4091.115794479439</v>
      </c>
      <c r="P30" s="82"/>
      <c r="R30" s="62">
        <f t="shared" si="0"/>
        <v>131200.98362540547</v>
      </c>
      <c r="S30" s="31">
        <f t="shared" si="5"/>
        <v>3.4975103601316483E-2</v>
      </c>
      <c r="T30" s="56">
        <f t="shared" si="1"/>
        <v>138.25182679178658</v>
      </c>
      <c r="V30" s="45"/>
      <c r="W30" s="46"/>
      <c r="X30" s="47"/>
      <c r="Z30" s="45"/>
      <c r="AA30" s="47"/>
      <c r="AB30" s="46"/>
      <c r="AC30" s="129">
        <v>72</v>
      </c>
      <c r="AD30" s="129" t="s">
        <v>16</v>
      </c>
      <c r="AE30" s="129">
        <v>959</v>
      </c>
      <c r="AF30" s="154">
        <v>3529832.5331186708</v>
      </c>
      <c r="AG30" s="154">
        <v>494151.00186977378</v>
      </c>
      <c r="AH30" s="154">
        <v>-258086</v>
      </c>
      <c r="AJ30" s="155">
        <f t="shared" si="6"/>
        <v>3271746.5331186708</v>
      </c>
      <c r="AK30" s="156"/>
      <c r="AL30" s="157">
        <v>494162.444628703</v>
      </c>
      <c r="AM30" s="156"/>
      <c r="AN30" s="157">
        <v>-14641.0724117912</v>
      </c>
      <c r="AO30" s="158"/>
      <c r="AP30" s="158">
        <f t="shared" si="7"/>
        <v>3751267.9053355823</v>
      </c>
      <c r="AQ30" s="159">
        <f t="shared" si="8"/>
        <v>3911.6453653134331</v>
      </c>
    </row>
    <row r="31" spans="1:43" x14ac:dyDescent="0.25">
      <c r="A31" s="6">
        <v>74</v>
      </c>
      <c r="B31" s="6" t="s">
        <v>17</v>
      </c>
      <c r="C31" s="7">
        <v>1103</v>
      </c>
      <c r="D31" s="7">
        <v>4241009.3544277493</v>
      </c>
      <c r="E31" s="48">
        <v>1090069.1743893982</v>
      </c>
      <c r="F31" s="48">
        <v>-296887</v>
      </c>
      <c r="H31" s="34">
        <f t="shared" si="2"/>
        <v>3944122.3544277493</v>
      </c>
      <c r="I31" s="82"/>
      <c r="J31" s="56">
        <v>842696.26876090234</v>
      </c>
      <c r="K31" s="82"/>
      <c r="L31" s="56">
        <v>-4434.2110528096728</v>
      </c>
      <c r="M31" s="84"/>
      <c r="N31" s="84">
        <f t="shared" si="3"/>
        <v>4782384.4121358423</v>
      </c>
      <c r="O31" s="101">
        <f t="shared" si="4"/>
        <v>4335.7972911476354</v>
      </c>
      <c r="P31" s="82"/>
      <c r="R31" s="62">
        <f t="shared" si="0"/>
        <v>292191.11862272117</v>
      </c>
      <c r="S31" s="31">
        <f t="shared" si="5"/>
        <v>6.5073171581464639E-2</v>
      </c>
      <c r="T31" s="56">
        <f t="shared" si="1"/>
        <v>264.9058192409077</v>
      </c>
      <c r="V31" s="45"/>
      <c r="W31" s="46"/>
      <c r="X31" s="47"/>
      <c r="Z31" s="45"/>
      <c r="AA31" s="47"/>
      <c r="AB31" s="46"/>
      <c r="AC31" s="129">
        <v>74</v>
      </c>
      <c r="AD31" s="129" t="s">
        <v>17</v>
      </c>
      <c r="AE31" s="154">
        <v>1127</v>
      </c>
      <c r="AF31" s="154">
        <v>4010050.9055249291</v>
      </c>
      <c r="AG31" s="154">
        <v>1147875.8442229531</v>
      </c>
      <c r="AH31" s="154">
        <v>-296887</v>
      </c>
      <c r="AJ31" s="155">
        <f t="shared" si="6"/>
        <v>3713163.9055249291</v>
      </c>
      <c r="AK31" s="156"/>
      <c r="AL31" s="157">
        <v>791530.02980122354</v>
      </c>
      <c r="AM31" s="156"/>
      <c r="AN31" s="157">
        <v>-14500.64181303095</v>
      </c>
      <c r="AO31" s="158"/>
      <c r="AP31" s="158">
        <f t="shared" si="7"/>
        <v>4490193.2935131211</v>
      </c>
      <c r="AQ31" s="159">
        <f t="shared" si="8"/>
        <v>3984.1999055129736</v>
      </c>
    </row>
    <row r="32" spans="1:43" x14ac:dyDescent="0.25">
      <c r="A32" s="6">
        <v>75</v>
      </c>
      <c r="B32" s="6" t="s">
        <v>18</v>
      </c>
      <c r="C32" s="7">
        <v>19877</v>
      </c>
      <c r="D32" s="7">
        <v>33478633.132213082</v>
      </c>
      <c r="E32" s="48">
        <v>-117933.94675131477</v>
      </c>
      <c r="F32" s="48">
        <v>-1778773</v>
      </c>
      <c r="H32" s="34">
        <f t="shared" si="2"/>
        <v>31699860.132213082</v>
      </c>
      <c r="I32" s="82"/>
      <c r="J32" s="56">
        <v>9972795.7953016851</v>
      </c>
      <c r="K32" s="82"/>
      <c r="L32" s="56">
        <v>-98937.461027595942</v>
      </c>
      <c r="M32" s="84"/>
      <c r="N32" s="84">
        <f t="shared" si="3"/>
        <v>41573718.466487177</v>
      </c>
      <c r="O32" s="101">
        <f t="shared" si="4"/>
        <v>2091.5489493629411</v>
      </c>
      <c r="P32" s="82"/>
      <c r="R32" s="62">
        <f t="shared" si="0"/>
        <v>54802.263136610389</v>
      </c>
      <c r="S32" s="31">
        <f t="shared" si="5"/>
        <v>1.319934818823326E-3</v>
      </c>
      <c r="T32" s="56">
        <f t="shared" si="1"/>
        <v>2.7570691319922718</v>
      </c>
      <c r="V32" s="45"/>
      <c r="W32" s="46"/>
      <c r="X32" s="47"/>
      <c r="Z32" s="45"/>
      <c r="AA32" s="47"/>
      <c r="AB32" s="46"/>
      <c r="AC32" s="129">
        <v>75</v>
      </c>
      <c r="AD32" s="129" t="s">
        <v>18</v>
      </c>
      <c r="AE32" s="154">
        <v>20111</v>
      </c>
      <c r="AF32" s="154">
        <v>34257375.743686885</v>
      </c>
      <c r="AG32" s="154">
        <v>2252210.6032888014</v>
      </c>
      <c r="AH32" s="154">
        <v>-1778773</v>
      </c>
      <c r="AJ32" s="155">
        <f t="shared" si="6"/>
        <v>32478602.743686885</v>
      </c>
      <c r="AK32" s="156"/>
      <c r="AL32" s="157">
        <v>9362626.4510551952</v>
      </c>
      <c r="AM32" s="156"/>
      <c r="AN32" s="157">
        <v>-322312.99139151967</v>
      </c>
      <c r="AO32" s="158"/>
      <c r="AP32" s="158">
        <f t="shared" si="7"/>
        <v>41518916.203350566</v>
      </c>
      <c r="AQ32" s="159">
        <f t="shared" si="8"/>
        <v>2064.4879023097096</v>
      </c>
    </row>
    <row r="33" spans="1:43" x14ac:dyDescent="0.25">
      <c r="A33" s="6">
        <v>77</v>
      </c>
      <c r="B33" s="6" t="s">
        <v>19</v>
      </c>
      <c r="C33" s="7">
        <v>4782</v>
      </c>
      <c r="D33" s="7">
        <v>16344724.346847296</v>
      </c>
      <c r="E33" s="48">
        <v>5115909.0539881699</v>
      </c>
      <c r="F33" s="48">
        <v>40083</v>
      </c>
      <c r="H33" s="34">
        <f t="shared" si="2"/>
        <v>16384807.346847296</v>
      </c>
      <c r="I33" s="82"/>
      <c r="J33" s="56">
        <v>3294299.5319657652</v>
      </c>
      <c r="K33" s="82"/>
      <c r="L33" s="56">
        <v>-17855.156733539501</v>
      </c>
      <c r="M33" s="84"/>
      <c r="N33" s="84">
        <f t="shared" si="3"/>
        <v>19661251.722079523</v>
      </c>
      <c r="O33" s="101">
        <f t="shared" si="4"/>
        <v>4111.5122798158773</v>
      </c>
      <c r="P33" s="82"/>
      <c r="R33" s="62">
        <f t="shared" si="0"/>
        <v>375253.21390882507</v>
      </c>
      <c r="S33" s="31">
        <f t="shared" si="5"/>
        <v>1.945728730352465E-2</v>
      </c>
      <c r="T33" s="56">
        <f t="shared" si="1"/>
        <v>78.472022983861365</v>
      </c>
      <c r="V33" s="45"/>
      <c r="W33" s="46"/>
      <c r="X33" s="47"/>
      <c r="Z33" s="45"/>
      <c r="AA33" s="47"/>
      <c r="AB33" s="46"/>
      <c r="AC33" s="129">
        <v>77</v>
      </c>
      <c r="AD33" s="129" t="s">
        <v>19</v>
      </c>
      <c r="AE33" s="154">
        <v>4875</v>
      </c>
      <c r="AF33" s="154">
        <v>16185268.746530462</v>
      </c>
      <c r="AG33" s="154">
        <v>5239021.094664162</v>
      </c>
      <c r="AH33" s="154">
        <v>40083</v>
      </c>
      <c r="AJ33" s="155">
        <f t="shared" si="6"/>
        <v>16225351.746530462</v>
      </c>
      <c r="AK33" s="156"/>
      <c r="AL33" s="157">
        <v>3118609.4237802625</v>
      </c>
      <c r="AM33" s="156"/>
      <c r="AN33" s="157">
        <v>-57962.662140028304</v>
      </c>
      <c r="AO33" s="158"/>
      <c r="AP33" s="158">
        <f t="shared" si="7"/>
        <v>19285998.508170698</v>
      </c>
      <c r="AQ33" s="159">
        <f t="shared" si="8"/>
        <v>3956.1022580862968</v>
      </c>
    </row>
    <row r="34" spans="1:43" x14ac:dyDescent="0.25">
      <c r="A34" s="6">
        <v>78</v>
      </c>
      <c r="B34" s="6" t="s">
        <v>20</v>
      </c>
      <c r="C34" s="7">
        <v>8042</v>
      </c>
      <c r="D34" s="7">
        <v>12050274.451189429</v>
      </c>
      <c r="E34" s="48">
        <v>-562532.91451744549</v>
      </c>
      <c r="F34" s="48">
        <v>-728378</v>
      </c>
      <c r="H34" s="34">
        <f t="shared" si="2"/>
        <v>11321896.451189429</v>
      </c>
      <c r="I34" s="82"/>
      <c r="J34" s="56">
        <v>3877198.6310291998</v>
      </c>
      <c r="K34" s="82"/>
      <c r="L34" s="56">
        <v>-45450.395134113991</v>
      </c>
      <c r="M34" s="84"/>
      <c r="N34" s="84">
        <f t="shared" si="3"/>
        <v>15153644.687084515</v>
      </c>
      <c r="O34" s="101">
        <f t="shared" si="4"/>
        <v>1884.3129429351548</v>
      </c>
      <c r="P34" s="82"/>
      <c r="R34" s="62">
        <f t="shared" si="0"/>
        <v>1002985.5768079758</v>
      </c>
      <c r="S34" s="31">
        <f t="shared" si="5"/>
        <v>7.0879071355735249E-2</v>
      </c>
      <c r="T34" s="56">
        <f t="shared" si="1"/>
        <v>124.71842536781594</v>
      </c>
      <c r="V34" s="45"/>
      <c r="W34" s="46"/>
      <c r="X34" s="47"/>
      <c r="Z34" s="45"/>
      <c r="AA34" s="47"/>
      <c r="AB34" s="46"/>
      <c r="AC34" s="129">
        <v>78</v>
      </c>
      <c r="AD34" s="129" t="s">
        <v>20</v>
      </c>
      <c r="AE34" s="154">
        <v>8199</v>
      </c>
      <c r="AF34" s="154">
        <v>11389389.584578203</v>
      </c>
      <c r="AG34" s="154">
        <v>-593238.40595112974</v>
      </c>
      <c r="AH34" s="154">
        <v>-728378</v>
      </c>
      <c r="AJ34" s="155">
        <f t="shared" si="6"/>
        <v>10661011.584578203</v>
      </c>
      <c r="AK34" s="156"/>
      <c r="AL34" s="157">
        <v>3637267.4294529138</v>
      </c>
      <c r="AM34" s="156"/>
      <c r="AN34" s="157">
        <v>-147619.90375457751</v>
      </c>
      <c r="AO34" s="158"/>
      <c r="AP34" s="158">
        <f t="shared" si="7"/>
        <v>14150659.110276539</v>
      </c>
      <c r="AQ34" s="159">
        <f t="shared" si="8"/>
        <v>1725.9006110838563</v>
      </c>
    </row>
    <row r="35" spans="1:43" x14ac:dyDescent="0.25">
      <c r="A35" s="6">
        <v>79</v>
      </c>
      <c r="B35" s="6" t="s">
        <v>21</v>
      </c>
      <c r="C35" s="7">
        <v>6869</v>
      </c>
      <c r="D35" s="7">
        <v>10478743.093853865</v>
      </c>
      <c r="E35" s="48">
        <v>-1295792.6133388327</v>
      </c>
      <c r="F35" s="48">
        <v>-492098</v>
      </c>
      <c r="H35" s="34">
        <f t="shared" si="2"/>
        <v>9986645.0938538648</v>
      </c>
      <c r="I35" s="82"/>
      <c r="J35" s="56">
        <v>3385441.1751655838</v>
      </c>
      <c r="K35" s="82"/>
      <c r="L35" s="56">
        <v>-37454.913833898048</v>
      </c>
      <c r="M35" s="84"/>
      <c r="N35" s="84">
        <f t="shared" si="3"/>
        <v>13334631.355185552</v>
      </c>
      <c r="O35" s="101">
        <f t="shared" si="4"/>
        <v>1941.2769479088006</v>
      </c>
      <c r="P35" s="82"/>
      <c r="R35" s="62">
        <f t="shared" si="0"/>
        <v>51666.104131342843</v>
      </c>
      <c r="S35" s="31">
        <f t="shared" si="5"/>
        <v>3.8896513809100223E-3</v>
      </c>
      <c r="T35" s="56">
        <f t="shared" si="1"/>
        <v>7.5216340269825075</v>
      </c>
      <c r="V35" s="45"/>
      <c r="W35" s="46"/>
      <c r="X35" s="47"/>
      <c r="Z35" s="45"/>
      <c r="AA35" s="47"/>
      <c r="AB35" s="46"/>
      <c r="AC35" s="129">
        <v>79</v>
      </c>
      <c r="AD35" s="129" t="s">
        <v>21</v>
      </c>
      <c r="AE35" s="154">
        <v>6931</v>
      </c>
      <c r="AF35" s="154">
        <v>10718616.689249916</v>
      </c>
      <c r="AG35" s="154">
        <v>-620000.39262101159</v>
      </c>
      <c r="AH35" s="154">
        <v>-492098</v>
      </c>
      <c r="AJ35" s="155">
        <f t="shared" si="6"/>
        <v>10226518.689249916</v>
      </c>
      <c r="AK35" s="156"/>
      <c r="AL35" s="157">
        <v>3180239.8392883493</v>
      </c>
      <c r="AM35" s="156"/>
      <c r="AN35" s="157">
        <v>-123793.27748405587</v>
      </c>
      <c r="AO35" s="158"/>
      <c r="AP35" s="158">
        <f t="shared" si="7"/>
        <v>13282965.251054209</v>
      </c>
      <c r="AQ35" s="159">
        <f t="shared" si="8"/>
        <v>1916.4572574021365</v>
      </c>
    </row>
    <row r="36" spans="1:43" x14ac:dyDescent="0.25">
      <c r="A36" s="6">
        <v>81</v>
      </c>
      <c r="B36" s="6" t="s">
        <v>22</v>
      </c>
      <c r="C36" s="7">
        <v>2655</v>
      </c>
      <c r="D36" s="7">
        <v>8403485.7946269102</v>
      </c>
      <c r="E36" s="48">
        <v>1909732.1483322163</v>
      </c>
      <c r="F36" s="48">
        <v>-627629</v>
      </c>
      <c r="H36" s="34">
        <f t="shared" si="2"/>
        <v>7775856.7946269102</v>
      </c>
      <c r="I36" s="82"/>
      <c r="J36" s="56">
        <v>2039560.8833714456</v>
      </c>
      <c r="K36" s="82"/>
      <c r="L36" s="56">
        <v>-10818.807460280428</v>
      </c>
      <c r="M36" s="84"/>
      <c r="N36" s="84">
        <f t="shared" si="3"/>
        <v>9804598.8705380764</v>
      </c>
      <c r="O36" s="101">
        <f t="shared" si="4"/>
        <v>3692.880930522816</v>
      </c>
      <c r="P36" s="82"/>
      <c r="R36" s="62">
        <f t="shared" si="0"/>
        <v>338658.10050211474</v>
      </c>
      <c r="S36" s="31">
        <f t="shared" si="5"/>
        <v>3.5776486323908001E-2</v>
      </c>
      <c r="T36" s="56">
        <f t="shared" si="1"/>
        <v>127.55484011379086</v>
      </c>
      <c r="V36" s="45"/>
      <c r="W36" s="46"/>
      <c r="X36" s="47"/>
      <c r="Z36" s="45"/>
      <c r="AA36" s="47"/>
      <c r="AB36" s="46"/>
      <c r="AC36" s="129">
        <v>81</v>
      </c>
      <c r="AD36" s="129" t="s">
        <v>22</v>
      </c>
      <c r="AE36" s="154">
        <v>2697</v>
      </c>
      <c r="AF36" s="154">
        <v>8203340.6694087954</v>
      </c>
      <c r="AG36" s="154">
        <v>2227088.5750754559</v>
      </c>
      <c r="AH36" s="154">
        <v>-627629</v>
      </c>
      <c r="AJ36" s="155">
        <f t="shared" si="6"/>
        <v>7575711.6694087954</v>
      </c>
      <c r="AK36" s="156"/>
      <c r="AL36" s="157">
        <v>1925865.8629310336</v>
      </c>
      <c r="AM36" s="156"/>
      <c r="AN36" s="157">
        <v>-35636.76230386817</v>
      </c>
      <c r="AO36" s="158"/>
      <c r="AP36" s="158">
        <f t="shared" si="7"/>
        <v>9465940.7700359616</v>
      </c>
      <c r="AQ36" s="159">
        <f t="shared" si="8"/>
        <v>3509.8037708698412</v>
      </c>
    </row>
    <row r="37" spans="1:43" x14ac:dyDescent="0.25">
      <c r="A37" s="6">
        <v>82</v>
      </c>
      <c r="B37" s="6" t="s">
        <v>23</v>
      </c>
      <c r="C37" s="7">
        <v>9389</v>
      </c>
      <c r="D37" s="7">
        <v>10998890.045920989</v>
      </c>
      <c r="E37" s="48">
        <v>2032602.9387757597</v>
      </c>
      <c r="F37" s="48">
        <v>-1969997</v>
      </c>
      <c r="H37" s="34">
        <f t="shared" si="2"/>
        <v>9028893.0459209885</v>
      </c>
      <c r="I37" s="82"/>
      <c r="J37" s="56">
        <v>4349746.9331549145</v>
      </c>
      <c r="K37" s="82"/>
      <c r="L37" s="56">
        <v>-45809.784798577748</v>
      </c>
      <c r="M37" s="84"/>
      <c r="N37" s="84">
        <f t="shared" si="3"/>
        <v>13332830.194277326</v>
      </c>
      <c r="O37" s="101">
        <f t="shared" si="4"/>
        <v>1420.0479491188971</v>
      </c>
      <c r="P37" s="82"/>
      <c r="R37" s="62">
        <f t="shared" si="0"/>
        <v>1118113.3206924945</v>
      </c>
      <c r="S37" s="31">
        <f t="shared" si="5"/>
        <v>9.1538210198755549E-2</v>
      </c>
      <c r="T37" s="56">
        <f t="shared" si="1"/>
        <v>119.0875834159649</v>
      </c>
      <c r="V37" s="45"/>
      <c r="W37" s="46"/>
      <c r="X37" s="47"/>
      <c r="Z37" s="45"/>
      <c r="AA37" s="47"/>
      <c r="AB37" s="46"/>
      <c r="AC37" s="129">
        <v>82</v>
      </c>
      <c r="AD37" s="129" t="s">
        <v>23</v>
      </c>
      <c r="AE37" s="154">
        <v>9422</v>
      </c>
      <c r="AF37" s="154">
        <v>10275356.250522932</v>
      </c>
      <c r="AG37" s="154">
        <v>1785074.3136926063</v>
      </c>
      <c r="AH37" s="154">
        <v>-1969997</v>
      </c>
      <c r="AJ37" s="155">
        <f t="shared" si="6"/>
        <v>8305359.250522932</v>
      </c>
      <c r="AK37" s="156"/>
      <c r="AL37" s="157">
        <v>4057108.945709235</v>
      </c>
      <c r="AM37" s="156"/>
      <c r="AN37" s="157">
        <v>-147751.32264733547</v>
      </c>
      <c r="AO37" s="158"/>
      <c r="AP37" s="158">
        <f t="shared" si="7"/>
        <v>12214716.873584831</v>
      </c>
      <c r="AQ37" s="159">
        <f t="shared" si="8"/>
        <v>1296.4038286547263</v>
      </c>
    </row>
    <row r="38" spans="1:43" x14ac:dyDescent="0.25">
      <c r="A38" s="6">
        <v>86</v>
      </c>
      <c r="B38" s="6" t="s">
        <v>24</v>
      </c>
      <c r="C38" s="7">
        <v>8175</v>
      </c>
      <c r="D38" s="7">
        <v>12739044.214100692</v>
      </c>
      <c r="E38" s="48">
        <v>3032737.2197648184</v>
      </c>
      <c r="F38" s="48">
        <v>-1160325</v>
      </c>
      <c r="H38" s="34">
        <f t="shared" si="2"/>
        <v>11578719.214100692</v>
      </c>
      <c r="I38" s="82"/>
      <c r="J38" s="56">
        <v>4318857.7928948812</v>
      </c>
      <c r="K38" s="82"/>
      <c r="L38" s="56">
        <v>-38349.260094830788</v>
      </c>
      <c r="M38" s="84"/>
      <c r="N38" s="84">
        <f t="shared" si="3"/>
        <v>15859227.746900743</v>
      </c>
      <c r="O38" s="101">
        <f t="shared" si="4"/>
        <v>1939.9666968685924</v>
      </c>
      <c r="P38" s="82"/>
      <c r="R38" s="62">
        <f t="shared" si="0"/>
        <v>497824.52395914309</v>
      </c>
      <c r="S38" s="31">
        <f t="shared" si="5"/>
        <v>3.2407490170928095E-2</v>
      </c>
      <c r="T38" s="56">
        <f t="shared" si="1"/>
        <v>60.895966233534324</v>
      </c>
      <c r="V38" s="45"/>
      <c r="W38" s="46"/>
      <c r="X38" s="47"/>
      <c r="Z38" s="45"/>
      <c r="AA38" s="47"/>
      <c r="AB38" s="46"/>
      <c r="AC38" s="129">
        <v>86</v>
      </c>
      <c r="AD38" s="129" t="s">
        <v>24</v>
      </c>
      <c r="AE38" s="154">
        <v>8260</v>
      </c>
      <c r="AF38" s="154">
        <v>12605503.474995833</v>
      </c>
      <c r="AG38" s="154">
        <v>3093990.8707081559</v>
      </c>
      <c r="AH38" s="154">
        <v>-1160325</v>
      </c>
      <c r="AJ38" s="155">
        <f t="shared" si="6"/>
        <v>11445178.474995833</v>
      </c>
      <c r="AK38" s="156"/>
      <c r="AL38" s="157">
        <v>4039920.0780021818</v>
      </c>
      <c r="AM38" s="156"/>
      <c r="AN38" s="157">
        <v>-123695.33005641449</v>
      </c>
      <c r="AO38" s="158"/>
      <c r="AP38" s="158">
        <f t="shared" si="7"/>
        <v>15361403.2229416</v>
      </c>
      <c r="AQ38" s="159">
        <f t="shared" si="8"/>
        <v>1859.7340463609685</v>
      </c>
    </row>
    <row r="39" spans="1:43" x14ac:dyDescent="0.25">
      <c r="A39" s="6">
        <v>90</v>
      </c>
      <c r="B39" s="6" t="s">
        <v>25</v>
      </c>
      <c r="C39" s="7">
        <v>3196</v>
      </c>
      <c r="D39" s="7">
        <v>11491351.093720322</v>
      </c>
      <c r="E39" s="48">
        <v>1687269.1923897329</v>
      </c>
      <c r="F39" s="48">
        <v>-135393</v>
      </c>
      <c r="H39" s="34">
        <f t="shared" si="2"/>
        <v>11355958.093720322</v>
      </c>
      <c r="I39" s="82"/>
      <c r="J39" s="56">
        <v>2273276.5839488362</v>
      </c>
      <c r="K39" s="82"/>
      <c r="L39" s="56">
        <v>-12980.423601841101</v>
      </c>
      <c r="M39" s="84"/>
      <c r="N39" s="84">
        <f t="shared" si="3"/>
        <v>13616254.254067317</v>
      </c>
      <c r="O39" s="101">
        <f t="shared" si="4"/>
        <v>4260.4049605967821</v>
      </c>
      <c r="P39" s="82"/>
      <c r="R39" s="62">
        <f t="shared" si="0"/>
        <v>-168969.39244119637</v>
      </c>
      <c r="S39" s="31">
        <f t="shared" si="5"/>
        <v>-1.225728336181129E-2</v>
      </c>
      <c r="T39" s="56">
        <f t="shared" si="1"/>
        <v>-52.86902141464217</v>
      </c>
      <c r="V39" s="45"/>
      <c r="W39" s="46"/>
      <c r="X39" s="47"/>
      <c r="Z39" s="45"/>
      <c r="AA39" s="47"/>
      <c r="AB39" s="46"/>
      <c r="AC39" s="129">
        <v>90</v>
      </c>
      <c r="AD39" s="129" t="s">
        <v>25</v>
      </c>
      <c r="AE39" s="154">
        <v>3254</v>
      </c>
      <c r="AF39" s="154">
        <v>11800467.066838732</v>
      </c>
      <c r="AG39" s="154">
        <v>2298416.3874205053</v>
      </c>
      <c r="AH39" s="154">
        <v>-135393</v>
      </c>
      <c r="AJ39" s="155">
        <f t="shared" si="6"/>
        <v>11665074.066838732</v>
      </c>
      <c r="AK39" s="156"/>
      <c r="AL39" s="157">
        <v>2163207.5754687316</v>
      </c>
      <c r="AM39" s="156"/>
      <c r="AN39" s="157">
        <v>-43057.995798951291</v>
      </c>
      <c r="AO39" s="158"/>
      <c r="AP39" s="158">
        <f t="shared" si="7"/>
        <v>13785223.646508513</v>
      </c>
      <c r="AQ39" s="159">
        <f t="shared" si="8"/>
        <v>4236.3932533830712</v>
      </c>
    </row>
    <row r="40" spans="1:43" x14ac:dyDescent="0.25">
      <c r="A40" s="6">
        <v>91</v>
      </c>
      <c r="B40" s="6" t="s">
        <v>26</v>
      </c>
      <c r="C40" s="7">
        <v>656920</v>
      </c>
      <c r="D40" s="7">
        <v>67563704.972737849</v>
      </c>
      <c r="E40" s="48">
        <v>-364771210.60635197</v>
      </c>
      <c r="F40" s="48">
        <v>22943637</v>
      </c>
      <c r="H40" s="34">
        <f t="shared" si="2"/>
        <v>90507341.972737849</v>
      </c>
      <c r="I40" s="82"/>
      <c r="J40" s="56">
        <v>278119813.42602932</v>
      </c>
      <c r="K40" s="82"/>
      <c r="L40" s="56">
        <v>-3867591.6228921367</v>
      </c>
      <c r="M40" s="84"/>
      <c r="N40" s="84">
        <f t="shared" si="3"/>
        <v>364759563.77587503</v>
      </c>
      <c r="O40" s="101">
        <f t="shared" si="4"/>
        <v>555.25720601576302</v>
      </c>
      <c r="P40" s="82"/>
      <c r="R40" s="62">
        <f t="shared" si="0"/>
        <v>42952662.682518661</v>
      </c>
      <c r="S40" s="31">
        <f t="shared" si="5"/>
        <v>0.13347340450619508</v>
      </c>
      <c r="T40" s="56">
        <f t="shared" si="1"/>
        <v>65.384921577237193</v>
      </c>
      <c r="V40" s="45"/>
      <c r="W40" s="46"/>
      <c r="X40" s="47"/>
      <c r="Z40" s="45"/>
      <c r="AA40" s="47"/>
      <c r="AB40" s="46"/>
      <c r="AC40" s="129">
        <v>91</v>
      </c>
      <c r="AD40" s="129" t="s">
        <v>26</v>
      </c>
      <c r="AE40" s="154">
        <v>653835</v>
      </c>
      <c r="AF40" s="154">
        <v>54499853.649929583</v>
      </c>
      <c r="AG40" s="154">
        <v>-377744499.15224433</v>
      </c>
      <c r="AH40" s="154">
        <v>22943637</v>
      </c>
      <c r="AJ40" s="155">
        <f t="shared" si="6"/>
        <v>77443490.649929583</v>
      </c>
      <c r="AK40" s="156"/>
      <c r="AL40" s="157">
        <v>257046438.25277668</v>
      </c>
      <c r="AM40" s="156"/>
      <c r="AN40" s="157">
        <v>-12683027.809349915</v>
      </c>
      <c r="AO40" s="158"/>
      <c r="AP40" s="158">
        <f t="shared" si="7"/>
        <v>321806901.09335637</v>
      </c>
      <c r="AQ40" s="159">
        <f t="shared" si="8"/>
        <v>492.18365656986299</v>
      </c>
    </row>
    <row r="41" spans="1:43" x14ac:dyDescent="0.25">
      <c r="A41" s="6">
        <v>92</v>
      </c>
      <c r="B41" s="6" t="s">
        <v>27</v>
      </c>
      <c r="C41" s="7">
        <v>237231</v>
      </c>
      <c r="D41" s="7">
        <v>165208451.34904492</v>
      </c>
      <c r="E41" s="48">
        <v>-32498088.395680103</v>
      </c>
      <c r="F41" s="48">
        <v>17019049</v>
      </c>
      <c r="H41" s="34">
        <f t="shared" si="2"/>
        <v>182227500.34904492</v>
      </c>
      <c r="I41" s="82"/>
      <c r="J41" s="56">
        <v>91085178.816911623</v>
      </c>
      <c r="K41" s="82"/>
      <c r="L41" s="56">
        <v>-1217074.8887401246</v>
      </c>
      <c r="M41" s="84"/>
      <c r="N41" s="84">
        <f t="shared" si="3"/>
        <v>272095604.27721643</v>
      </c>
      <c r="O41" s="101">
        <f t="shared" si="4"/>
        <v>1146.9647907618162</v>
      </c>
      <c r="P41" s="82"/>
      <c r="R41" s="62">
        <f t="shared" si="0"/>
        <v>23443596.547243863</v>
      </c>
      <c r="S41" s="31">
        <f t="shared" si="5"/>
        <v>9.4282755893540959E-2</v>
      </c>
      <c r="T41" s="56">
        <f t="shared" si="1"/>
        <v>98.821808900370797</v>
      </c>
      <c r="V41" s="45"/>
      <c r="W41" s="46"/>
      <c r="X41" s="47"/>
      <c r="Z41" s="45"/>
      <c r="AA41" s="47"/>
      <c r="AB41" s="46"/>
      <c r="AC41" s="129">
        <v>92</v>
      </c>
      <c r="AD41" s="129" t="s">
        <v>27</v>
      </c>
      <c r="AE41" s="154">
        <v>233775</v>
      </c>
      <c r="AF41" s="154">
        <v>151468047.29322231</v>
      </c>
      <c r="AG41" s="154">
        <v>-36581524.862070985</v>
      </c>
      <c r="AH41" s="154">
        <v>17019049</v>
      </c>
      <c r="AJ41" s="155">
        <f t="shared" si="6"/>
        <v>168487096.29322231</v>
      </c>
      <c r="AK41" s="156"/>
      <c r="AL41" s="157">
        <v>84119007.91856733</v>
      </c>
      <c r="AM41" s="156"/>
      <c r="AN41" s="157">
        <v>-3954096.4818170755</v>
      </c>
      <c r="AO41" s="158"/>
      <c r="AP41" s="158">
        <f t="shared" si="7"/>
        <v>248652007.72997257</v>
      </c>
      <c r="AQ41" s="159">
        <f t="shared" si="8"/>
        <v>1063.6381466366061</v>
      </c>
    </row>
    <row r="42" spans="1:43" x14ac:dyDescent="0.25">
      <c r="A42" s="6">
        <v>97</v>
      </c>
      <c r="B42" s="6" t="s">
        <v>28</v>
      </c>
      <c r="C42" s="7">
        <v>2156</v>
      </c>
      <c r="D42" s="7">
        <v>6416428.2721915189</v>
      </c>
      <c r="E42" s="48">
        <v>1384590.4148177109</v>
      </c>
      <c r="F42" s="48">
        <v>-561030</v>
      </c>
      <c r="H42" s="34">
        <f t="shared" si="2"/>
        <v>5855398.2721915189</v>
      </c>
      <c r="I42" s="82"/>
      <c r="J42" s="56">
        <v>1443008.59366874</v>
      </c>
      <c r="K42" s="82"/>
      <c r="L42" s="56">
        <v>-8740.7850605080639</v>
      </c>
      <c r="M42" s="84"/>
      <c r="N42" s="84">
        <f t="shared" si="3"/>
        <v>7289666.080799751</v>
      </c>
      <c r="O42" s="101">
        <f t="shared" si="4"/>
        <v>3381.1067165119439</v>
      </c>
      <c r="P42" s="82"/>
      <c r="R42" s="62">
        <f t="shared" si="0"/>
        <v>47027.161507114768</v>
      </c>
      <c r="S42" s="31">
        <f t="shared" si="5"/>
        <v>6.4930976169260352E-3</v>
      </c>
      <c r="T42" s="56">
        <f t="shared" si="1"/>
        <v>21.812227044116312</v>
      </c>
      <c r="V42" s="45"/>
      <c r="W42" s="46"/>
      <c r="X42" s="47"/>
      <c r="Z42" s="45"/>
      <c r="AA42" s="47"/>
      <c r="AB42" s="46"/>
      <c r="AC42" s="129">
        <v>97</v>
      </c>
      <c r="AD42" s="129" t="s">
        <v>28</v>
      </c>
      <c r="AE42" s="154">
        <v>2136</v>
      </c>
      <c r="AF42" s="154">
        <v>6465897.6861351505</v>
      </c>
      <c r="AG42" s="154">
        <v>1574569.1985016051</v>
      </c>
      <c r="AH42" s="154">
        <v>-561030</v>
      </c>
      <c r="AJ42" s="155">
        <f t="shared" si="6"/>
        <v>5904867.6861351505</v>
      </c>
      <c r="AK42" s="156"/>
      <c r="AL42" s="157">
        <v>1366569.8621109761</v>
      </c>
      <c r="AM42" s="156"/>
      <c r="AN42" s="157">
        <v>-28798.628953490574</v>
      </c>
      <c r="AO42" s="158"/>
      <c r="AP42" s="158">
        <f t="shared" si="7"/>
        <v>7242638.9192926362</v>
      </c>
      <c r="AQ42" s="159">
        <f t="shared" si="8"/>
        <v>3390.7485577212715</v>
      </c>
    </row>
    <row r="43" spans="1:43" x14ac:dyDescent="0.25">
      <c r="A43" s="6">
        <v>98</v>
      </c>
      <c r="B43" s="6" t="s">
        <v>29</v>
      </c>
      <c r="C43" s="7">
        <v>23251</v>
      </c>
      <c r="D43" s="7">
        <v>39999895.558359064</v>
      </c>
      <c r="E43" s="48">
        <v>5614135.9097196413</v>
      </c>
      <c r="F43" s="48">
        <v>-4380720</v>
      </c>
      <c r="H43" s="34">
        <f t="shared" si="2"/>
        <v>35619175.558359064</v>
      </c>
      <c r="I43" s="82"/>
      <c r="J43" s="56">
        <v>10889340.477838909</v>
      </c>
      <c r="K43" s="82"/>
      <c r="L43" s="56">
        <v>-110606.93905888991</v>
      </c>
      <c r="M43" s="84"/>
      <c r="N43" s="84">
        <f t="shared" si="3"/>
        <v>46397909.097139083</v>
      </c>
      <c r="O43" s="101">
        <f t="shared" si="4"/>
        <v>1995.5231644720263</v>
      </c>
      <c r="P43" s="82"/>
      <c r="R43" s="62">
        <f t="shared" si="0"/>
        <v>2821877.6804372966</v>
      </c>
      <c r="S43" s="31">
        <f t="shared" si="5"/>
        <v>6.4757564851482319E-2</v>
      </c>
      <c r="T43" s="56">
        <f t="shared" si="1"/>
        <v>121.3658629924432</v>
      </c>
      <c r="V43" s="45"/>
      <c r="W43" s="46"/>
      <c r="X43" s="47"/>
      <c r="Z43" s="45"/>
      <c r="AA43" s="47"/>
      <c r="AB43" s="46"/>
      <c r="AC43" s="129">
        <v>98</v>
      </c>
      <c r="AD43" s="129" t="s">
        <v>29</v>
      </c>
      <c r="AE43" s="154">
        <v>23410</v>
      </c>
      <c r="AF43" s="154">
        <v>38120276.56162262</v>
      </c>
      <c r="AG43" s="154">
        <v>5523864.6277981065</v>
      </c>
      <c r="AH43" s="154">
        <v>-4380720</v>
      </c>
      <c r="AJ43" s="155">
        <f t="shared" si="6"/>
        <v>33739556.56162262</v>
      </c>
      <c r="AK43" s="156"/>
      <c r="AL43" s="157">
        <v>10193446.38051774</v>
      </c>
      <c r="AM43" s="156"/>
      <c r="AN43" s="157">
        <v>-356971.52543856617</v>
      </c>
      <c r="AO43" s="158"/>
      <c r="AP43" s="158">
        <f t="shared" si="7"/>
        <v>43576031.416701786</v>
      </c>
      <c r="AQ43" s="159">
        <f t="shared" si="8"/>
        <v>1861.4280827296791</v>
      </c>
    </row>
    <row r="44" spans="1:43" x14ac:dyDescent="0.25">
      <c r="A44" s="6">
        <v>102</v>
      </c>
      <c r="B44" s="6" t="s">
        <v>30</v>
      </c>
      <c r="C44" s="7">
        <v>9937</v>
      </c>
      <c r="D44" s="7">
        <v>22198523.421403408</v>
      </c>
      <c r="E44" s="48">
        <v>7004958.0759404358</v>
      </c>
      <c r="F44" s="48">
        <v>144259</v>
      </c>
      <c r="H44" s="34">
        <f t="shared" si="2"/>
        <v>22342782.421403408</v>
      </c>
      <c r="I44" s="82"/>
      <c r="J44" s="56">
        <v>6243970.8748466978</v>
      </c>
      <c r="K44" s="82"/>
      <c r="L44" s="56">
        <v>-40327.368288060345</v>
      </c>
      <c r="M44" s="84"/>
      <c r="N44" s="84">
        <f t="shared" si="3"/>
        <v>28546425.927962046</v>
      </c>
      <c r="O44" s="101">
        <f t="shared" si="4"/>
        <v>2872.7408602155629</v>
      </c>
      <c r="P44" s="82"/>
      <c r="R44" s="62">
        <f t="shared" si="0"/>
        <v>982378.9163909629</v>
      </c>
      <c r="S44" s="31">
        <f t="shared" si="5"/>
        <v>3.5639865074187801E-2</v>
      </c>
      <c r="T44" s="56">
        <f t="shared" si="1"/>
        <v>98.860714138166742</v>
      </c>
      <c r="V44" s="45"/>
      <c r="W44" s="46"/>
      <c r="X44" s="47"/>
      <c r="Z44" s="45"/>
      <c r="AA44" s="47"/>
      <c r="AB44" s="46"/>
      <c r="AC44" s="129">
        <v>102</v>
      </c>
      <c r="AD44" s="129" t="s">
        <v>30</v>
      </c>
      <c r="AE44" s="154">
        <v>10044</v>
      </c>
      <c r="AF44" s="154">
        <v>21694481.93904496</v>
      </c>
      <c r="AG44" s="154">
        <v>6951533.1464335835</v>
      </c>
      <c r="AH44" s="154">
        <v>144259</v>
      </c>
      <c r="AJ44" s="155">
        <f t="shared" si="6"/>
        <v>21838740.93904496</v>
      </c>
      <c r="AK44" s="156"/>
      <c r="AL44" s="157">
        <v>5855999.9352396149</v>
      </c>
      <c r="AM44" s="156"/>
      <c r="AN44" s="157">
        <v>-130693.86271349135</v>
      </c>
      <c r="AO44" s="158"/>
      <c r="AP44" s="158">
        <f t="shared" si="7"/>
        <v>27564047.011571083</v>
      </c>
      <c r="AQ44" s="159">
        <f t="shared" si="8"/>
        <v>2744.3296506940546</v>
      </c>
    </row>
    <row r="45" spans="1:43" x14ac:dyDescent="0.25">
      <c r="A45" s="6">
        <v>103</v>
      </c>
      <c r="B45" s="6" t="s">
        <v>31</v>
      </c>
      <c r="C45" s="7">
        <v>2174</v>
      </c>
      <c r="D45" s="7">
        <v>5034749.6976502873</v>
      </c>
      <c r="E45" s="48">
        <v>1781883.7219773415</v>
      </c>
      <c r="F45" s="48">
        <v>-566270</v>
      </c>
      <c r="H45" s="34">
        <f t="shared" si="2"/>
        <v>4468479.6976502873</v>
      </c>
      <c r="I45" s="82"/>
      <c r="J45" s="56">
        <v>1492807.9042057272</v>
      </c>
      <c r="K45" s="82"/>
      <c r="L45" s="56">
        <v>-8657.7494869615693</v>
      </c>
      <c r="M45" s="84"/>
      <c r="N45" s="84">
        <f t="shared" si="3"/>
        <v>5952629.8523690533</v>
      </c>
      <c r="O45" s="101">
        <f t="shared" si="4"/>
        <v>2738.1002080814415</v>
      </c>
      <c r="P45" s="82"/>
      <c r="R45" s="62">
        <f t="shared" si="0"/>
        <v>176913.74765917193</v>
      </c>
      <c r="S45" s="31">
        <f t="shared" si="5"/>
        <v>3.0630616957593424E-2</v>
      </c>
      <c r="T45" s="56">
        <f t="shared" si="1"/>
        <v>81.377068840465469</v>
      </c>
      <c r="V45" s="45"/>
      <c r="W45" s="46"/>
      <c r="X45" s="47"/>
      <c r="Z45" s="45"/>
      <c r="AA45" s="47"/>
      <c r="AB45" s="46"/>
      <c r="AC45" s="129">
        <v>103</v>
      </c>
      <c r="AD45" s="129" t="s">
        <v>31</v>
      </c>
      <c r="AE45" s="154">
        <v>2184</v>
      </c>
      <c r="AF45" s="154">
        <v>4962397.0271538487</v>
      </c>
      <c r="AG45" s="154">
        <v>1852998.7930329454</v>
      </c>
      <c r="AH45" s="154">
        <v>-566270</v>
      </c>
      <c r="AJ45" s="155">
        <f t="shared" si="6"/>
        <v>4396127.0271538487</v>
      </c>
      <c r="AK45" s="156"/>
      <c r="AL45" s="157">
        <v>1407656.7727325039</v>
      </c>
      <c r="AM45" s="156"/>
      <c r="AN45" s="157">
        <v>-28067.695176471239</v>
      </c>
      <c r="AO45" s="158"/>
      <c r="AP45" s="158">
        <f t="shared" si="7"/>
        <v>5775716.1047098814</v>
      </c>
      <c r="AQ45" s="159">
        <f t="shared" si="8"/>
        <v>2644.5586560026927</v>
      </c>
    </row>
    <row r="46" spans="1:43" x14ac:dyDescent="0.25">
      <c r="A46" s="6">
        <v>105</v>
      </c>
      <c r="B46" s="6" t="s">
        <v>32</v>
      </c>
      <c r="C46" s="7">
        <v>2199</v>
      </c>
      <c r="D46" s="7">
        <v>11003076.014812805</v>
      </c>
      <c r="E46" s="48">
        <v>2009769.4235986592</v>
      </c>
      <c r="F46" s="48">
        <v>-477832</v>
      </c>
      <c r="H46" s="34">
        <f t="shared" si="2"/>
        <v>10525244.014812805</v>
      </c>
      <c r="I46" s="82"/>
      <c r="J46" s="56">
        <v>1568904.2706344842</v>
      </c>
      <c r="K46" s="82"/>
      <c r="L46" s="56">
        <v>-9114.8745553537919</v>
      </c>
      <c r="M46" s="84"/>
      <c r="N46" s="84">
        <f t="shared" si="3"/>
        <v>12085033.410891935</v>
      </c>
      <c r="O46" s="101">
        <f t="shared" si="4"/>
        <v>5495.6950481545864</v>
      </c>
      <c r="P46" s="82"/>
      <c r="R46" s="62">
        <f t="shared" si="0"/>
        <v>1451781.4330566935</v>
      </c>
      <c r="S46" s="31">
        <f t="shared" si="5"/>
        <v>0.13653221385921233</v>
      </c>
      <c r="T46" s="56">
        <f t="shared" si="1"/>
        <v>660.20074263605886</v>
      </c>
      <c r="V46" s="45"/>
      <c r="W46" s="46"/>
      <c r="X46" s="47"/>
      <c r="Z46" s="45"/>
      <c r="AA46" s="47"/>
      <c r="AB46" s="46"/>
      <c r="AC46" s="129">
        <v>105</v>
      </c>
      <c r="AD46" s="129" t="s">
        <v>32</v>
      </c>
      <c r="AE46" s="154">
        <v>2271</v>
      </c>
      <c r="AF46" s="154">
        <v>9649414.2365035601</v>
      </c>
      <c r="AG46" s="154">
        <v>2064321.6382836299</v>
      </c>
      <c r="AH46" s="154">
        <v>-477832</v>
      </c>
      <c r="AJ46" s="155">
        <f t="shared" si="6"/>
        <v>9171582.2365035601</v>
      </c>
      <c r="AK46" s="156"/>
      <c r="AL46" s="157">
        <v>1491525.228115967</v>
      </c>
      <c r="AM46" s="156"/>
      <c r="AN46" s="157">
        <v>-29855.486784285273</v>
      </c>
      <c r="AO46" s="158"/>
      <c r="AP46" s="158">
        <f t="shared" si="7"/>
        <v>10633251.977835242</v>
      </c>
      <c r="AQ46" s="159">
        <f t="shared" si="8"/>
        <v>4682.1893341414543</v>
      </c>
    </row>
    <row r="47" spans="1:43" x14ac:dyDescent="0.25">
      <c r="A47" s="6">
        <v>106</v>
      </c>
      <c r="B47" s="6" t="s">
        <v>33</v>
      </c>
      <c r="C47" s="7">
        <v>46576</v>
      </c>
      <c r="D47" s="7">
        <v>50783131.514362633</v>
      </c>
      <c r="E47" s="48">
        <v>-4663747.3654260095</v>
      </c>
      <c r="F47" s="48">
        <v>-2271959</v>
      </c>
      <c r="H47" s="34">
        <f t="shared" si="2"/>
        <v>48511172.514362633</v>
      </c>
      <c r="I47" s="82"/>
      <c r="J47" s="56">
        <v>19952405.480651103</v>
      </c>
      <c r="K47" s="82"/>
      <c r="L47" s="56">
        <v>-240220.8472101943</v>
      </c>
      <c r="M47" s="84"/>
      <c r="N47" s="84">
        <f t="shared" si="3"/>
        <v>68223357.147803545</v>
      </c>
      <c r="O47" s="101">
        <f t="shared" si="4"/>
        <v>1464.7749301744147</v>
      </c>
      <c r="P47" s="82"/>
      <c r="R47" s="62">
        <f t="shared" si="0"/>
        <v>3871351.1974505112</v>
      </c>
      <c r="S47" s="31">
        <f t="shared" si="5"/>
        <v>6.0158982463378412E-2</v>
      </c>
      <c r="T47" s="56">
        <f t="shared" si="1"/>
        <v>83.119014029768792</v>
      </c>
      <c r="V47" s="45"/>
      <c r="W47" s="46"/>
      <c r="X47" s="47"/>
      <c r="Z47" s="45"/>
      <c r="AA47" s="47"/>
      <c r="AB47" s="46"/>
      <c r="AC47" s="129">
        <v>106</v>
      </c>
      <c r="AD47" s="129" t="s">
        <v>33</v>
      </c>
      <c r="AE47" s="154">
        <v>46470</v>
      </c>
      <c r="AF47" s="154">
        <v>48850999.194875717</v>
      </c>
      <c r="AG47" s="154">
        <v>-4487712.0851993347</v>
      </c>
      <c r="AH47" s="154">
        <v>-2271959</v>
      </c>
      <c r="AJ47" s="155">
        <f t="shared" si="6"/>
        <v>46579040.194875717</v>
      </c>
      <c r="AK47" s="156"/>
      <c r="AL47" s="157">
        <v>18551943.06322518</v>
      </c>
      <c r="AM47" s="156"/>
      <c r="AN47" s="157">
        <v>-778977.30774786253</v>
      </c>
      <c r="AO47" s="158"/>
      <c r="AP47" s="158">
        <f t="shared" si="7"/>
        <v>64352005.950353034</v>
      </c>
      <c r="AQ47" s="159">
        <f t="shared" si="8"/>
        <v>1384.807530672542</v>
      </c>
    </row>
    <row r="48" spans="1:43" x14ac:dyDescent="0.25">
      <c r="A48" s="6">
        <v>108</v>
      </c>
      <c r="B48" s="6" t="s">
        <v>34</v>
      </c>
      <c r="C48" s="7">
        <v>10344</v>
      </c>
      <c r="D48" s="7">
        <v>20742921.873994086</v>
      </c>
      <c r="E48" s="48">
        <v>6362094.3084221696</v>
      </c>
      <c r="F48" s="48">
        <v>-1110795</v>
      </c>
      <c r="H48" s="34">
        <f t="shared" si="2"/>
        <v>19632126.873994086</v>
      </c>
      <c r="I48" s="82"/>
      <c r="J48" s="56">
        <v>5397794.2119804956</v>
      </c>
      <c r="K48" s="82"/>
      <c r="L48" s="56">
        <v>-46049.716824300056</v>
      </c>
      <c r="M48" s="84"/>
      <c r="N48" s="84">
        <f t="shared" si="3"/>
        <v>24983871.369150281</v>
      </c>
      <c r="O48" s="101">
        <f t="shared" si="4"/>
        <v>2415.3007897477069</v>
      </c>
      <c r="P48" s="82"/>
      <c r="R48" s="62">
        <f t="shared" si="0"/>
        <v>1397830.1367861703</v>
      </c>
      <c r="S48" s="31">
        <f t="shared" si="5"/>
        <v>5.9265144286617569E-2</v>
      </c>
      <c r="T48" s="56">
        <f t="shared" si="1"/>
        <v>135.13439064058105</v>
      </c>
      <c r="V48" s="45"/>
      <c r="W48" s="46"/>
      <c r="X48" s="47"/>
      <c r="Z48" s="45"/>
      <c r="AA48" s="47"/>
      <c r="AB48" s="46"/>
      <c r="AC48" s="129">
        <v>108</v>
      </c>
      <c r="AD48" s="129" t="s">
        <v>34</v>
      </c>
      <c r="AE48" s="154">
        <v>10404</v>
      </c>
      <c r="AF48" s="154">
        <v>19809157.776516467</v>
      </c>
      <c r="AG48" s="154">
        <v>6102462.0919744456</v>
      </c>
      <c r="AH48" s="154">
        <v>-1110795</v>
      </c>
      <c r="AJ48" s="155">
        <f t="shared" si="6"/>
        <v>18698362.776516467</v>
      </c>
      <c r="AK48" s="156"/>
      <c r="AL48" s="157">
        <v>5036395.1140008615</v>
      </c>
      <c r="AM48" s="156"/>
      <c r="AN48" s="157">
        <v>-148716.65815321714</v>
      </c>
      <c r="AO48" s="158"/>
      <c r="AP48" s="158">
        <f t="shared" si="7"/>
        <v>23586041.232364111</v>
      </c>
      <c r="AQ48" s="159">
        <f t="shared" si="8"/>
        <v>2267.0166505540283</v>
      </c>
    </row>
    <row r="49" spans="1:43" x14ac:dyDescent="0.25">
      <c r="A49" s="6">
        <v>109</v>
      </c>
      <c r="B49" s="6" t="s">
        <v>35</v>
      </c>
      <c r="C49" s="7">
        <v>67848</v>
      </c>
      <c r="D49" s="7">
        <v>98441089.608286396</v>
      </c>
      <c r="E49" s="48">
        <v>8331747.0386428135</v>
      </c>
      <c r="F49" s="48">
        <v>-13091739</v>
      </c>
      <c r="H49" s="34">
        <f t="shared" si="2"/>
        <v>85349350.608286396</v>
      </c>
      <c r="I49" s="82"/>
      <c r="J49" s="56">
        <v>31915579.555118442</v>
      </c>
      <c r="K49" s="82"/>
      <c r="L49" s="56">
        <v>-345623.92840985896</v>
      </c>
      <c r="M49" s="84"/>
      <c r="N49" s="84">
        <f t="shared" si="3"/>
        <v>116919306.23499498</v>
      </c>
      <c r="O49" s="101">
        <f t="shared" si="4"/>
        <v>1723.2535407822629</v>
      </c>
      <c r="P49" s="82"/>
      <c r="R49" s="62">
        <f t="shared" si="0"/>
        <v>7132401.7087861598</v>
      </c>
      <c r="S49" s="31">
        <f t="shared" si="5"/>
        <v>6.4965869468370713E-2</v>
      </c>
      <c r="T49" s="56">
        <f t="shared" si="1"/>
        <v>105.12324178732106</v>
      </c>
      <c r="V49" s="45"/>
      <c r="W49" s="46"/>
      <c r="X49" s="47"/>
      <c r="Z49" s="45"/>
      <c r="AA49" s="47"/>
      <c r="AB49" s="46"/>
      <c r="AC49" s="129">
        <v>109</v>
      </c>
      <c r="AD49" s="129" t="s">
        <v>35</v>
      </c>
      <c r="AE49" s="154">
        <v>67633</v>
      </c>
      <c r="AF49" s="154">
        <v>94215760.497658044</v>
      </c>
      <c r="AG49" s="154">
        <v>9599561.0437602084</v>
      </c>
      <c r="AH49" s="154">
        <v>-13091739</v>
      </c>
      <c r="AJ49" s="155">
        <f t="shared" si="6"/>
        <v>81124021.497658044</v>
      </c>
      <c r="AK49" s="156"/>
      <c r="AL49" s="157">
        <v>29784486.951715216</v>
      </c>
      <c r="AM49" s="156"/>
      <c r="AN49" s="157">
        <v>-1121603.9231644454</v>
      </c>
      <c r="AO49" s="158"/>
      <c r="AP49" s="158">
        <f t="shared" si="7"/>
        <v>109786904.52620882</v>
      </c>
      <c r="AQ49" s="159">
        <f t="shared" si="8"/>
        <v>1623.2742082446264</v>
      </c>
    </row>
    <row r="50" spans="1:43" x14ac:dyDescent="0.25">
      <c r="A50" s="6">
        <v>111</v>
      </c>
      <c r="B50" s="6" t="s">
        <v>36</v>
      </c>
      <c r="C50" s="7">
        <v>18497</v>
      </c>
      <c r="D50" s="7">
        <v>45654553.882824123</v>
      </c>
      <c r="E50" s="48">
        <v>8738560.2999627218</v>
      </c>
      <c r="F50" s="48">
        <v>-2696037</v>
      </c>
      <c r="H50" s="34">
        <f t="shared" si="2"/>
        <v>42958516.882824123</v>
      </c>
      <c r="I50" s="82"/>
      <c r="J50" s="56">
        <v>9927306.7861766461</v>
      </c>
      <c r="K50" s="82"/>
      <c r="L50" s="56">
        <v>-83717.534350180053</v>
      </c>
      <c r="M50" s="84"/>
      <c r="N50" s="84">
        <f t="shared" si="3"/>
        <v>52802106.134650588</v>
      </c>
      <c r="O50" s="101">
        <f t="shared" si="4"/>
        <v>2854.6308122749952</v>
      </c>
      <c r="P50" s="82"/>
      <c r="R50" s="62">
        <f t="shared" si="0"/>
        <v>3712099.3963177726</v>
      </c>
      <c r="S50" s="31">
        <f t="shared" si="5"/>
        <v>7.5618229512670096E-2</v>
      </c>
      <c r="T50" s="56">
        <f t="shared" si="1"/>
        <v>200.6865651899104</v>
      </c>
      <c r="V50" s="45"/>
      <c r="W50" s="46"/>
      <c r="X50" s="47"/>
      <c r="Z50" s="45"/>
      <c r="AA50" s="47"/>
      <c r="AB50" s="46"/>
      <c r="AC50" s="129">
        <v>111</v>
      </c>
      <c r="AD50" s="129" t="s">
        <v>36</v>
      </c>
      <c r="AE50" s="154">
        <v>18667</v>
      </c>
      <c r="AF50" s="154">
        <v>42738810.94759094</v>
      </c>
      <c r="AG50" s="154">
        <v>8291156.144199972</v>
      </c>
      <c r="AH50" s="154">
        <v>-2696037</v>
      </c>
      <c r="AJ50" s="155">
        <f t="shared" si="6"/>
        <v>40042773.94759094</v>
      </c>
      <c r="AK50" s="156"/>
      <c r="AL50" s="157">
        <v>9318447.973844897</v>
      </c>
      <c r="AM50" s="156"/>
      <c r="AN50" s="157">
        <v>-271215.18310302077</v>
      </c>
      <c r="AO50" s="158"/>
      <c r="AP50" s="158">
        <f t="shared" si="7"/>
        <v>49090006.738332815</v>
      </c>
      <c r="AQ50" s="159">
        <f t="shared" si="8"/>
        <v>2629.774829288735</v>
      </c>
    </row>
    <row r="51" spans="1:43" x14ac:dyDescent="0.25">
      <c r="A51" s="6">
        <v>139</v>
      </c>
      <c r="B51" s="6" t="s">
        <v>37</v>
      </c>
      <c r="C51" s="7">
        <v>9848</v>
      </c>
      <c r="D51" s="7">
        <v>27988799.800624117</v>
      </c>
      <c r="E51" s="48">
        <v>8338616.159902459</v>
      </c>
      <c r="F51" s="48">
        <v>-478833</v>
      </c>
      <c r="H51" s="34">
        <f t="shared" si="2"/>
        <v>27509966.800624117</v>
      </c>
      <c r="I51" s="82"/>
      <c r="J51" s="56">
        <v>4557795.9351271847</v>
      </c>
      <c r="K51" s="82"/>
      <c r="L51" s="56">
        <v>-38852.716130262881</v>
      </c>
      <c r="M51" s="84"/>
      <c r="N51" s="84">
        <f t="shared" si="3"/>
        <v>32028910.019621037</v>
      </c>
      <c r="O51" s="101">
        <f t="shared" si="4"/>
        <v>3252.3263626747598</v>
      </c>
      <c r="P51" s="82"/>
      <c r="R51" s="62">
        <f t="shared" si="0"/>
        <v>1674506.5925714076</v>
      </c>
      <c r="S51" s="31">
        <f t="shared" si="5"/>
        <v>5.5165195277045352E-2</v>
      </c>
      <c r="T51" s="56">
        <f t="shared" si="1"/>
        <v>170.03519420911937</v>
      </c>
      <c r="V51" s="45"/>
      <c r="W51" s="46"/>
      <c r="X51" s="47"/>
      <c r="Z51" s="45"/>
      <c r="AA51" s="47"/>
      <c r="AB51" s="46"/>
      <c r="AC51" s="129">
        <v>139</v>
      </c>
      <c r="AD51" s="129" t="s">
        <v>37</v>
      </c>
      <c r="AE51" s="154">
        <v>9844</v>
      </c>
      <c r="AF51" s="154">
        <v>26701953.657792032</v>
      </c>
      <c r="AG51" s="154">
        <v>8288054.8079323312</v>
      </c>
      <c r="AH51" s="154">
        <v>-478833</v>
      </c>
      <c r="AJ51" s="155">
        <f t="shared" si="6"/>
        <v>26223120.657792032</v>
      </c>
      <c r="AK51" s="156"/>
      <c r="AL51" s="157">
        <v>4257401.1380256461</v>
      </c>
      <c r="AM51" s="156"/>
      <c r="AN51" s="157">
        <v>-126118.3687680463</v>
      </c>
      <c r="AO51" s="158"/>
      <c r="AP51" s="158">
        <f t="shared" si="7"/>
        <v>30354403.427049629</v>
      </c>
      <c r="AQ51" s="159">
        <f t="shared" si="8"/>
        <v>3083.5436232273091</v>
      </c>
    </row>
    <row r="52" spans="1:43" x14ac:dyDescent="0.25">
      <c r="A52" s="6">
        <v>140</v>
      </c>
      <c r="B52" s="6" t="s">
        <v>38</v>
      </c>
      <c r="C52" s="7">
        <v>21124</v>
      </c>
      <c r="D52" s="7">
        <v>54752789.790381975</v>
      </c>
      <c r="E52" s="48">
        <v>12451596.387743659</v>
      </c>
      <c r="F52" s="48">
        <v>-1542466</v>
      </c>
      <c r="H52" s="34">
        <f t="shared" si="2"/>
        <v>53210323.790381975</v>
      </c>
      <c r="I52" s="82"/>
      <c r="J52" s="56">
        <v>11555004.850837842</v>
      </c>
      <c r="K52" s="82"/>
      <c r="L52" s="56">
        <v>-89091.354215673113</v>
      </c>
      <c r="M52" s="84"/>
      <c r="N52" s="84">
        <f t="shared" si="3"/>
        <v>64676237.287004143</v>
      </c>
      <c r="O52" s="101">
        <f t="shared" si="4"/>
        <v>3061.741965868403</v>
      </c>
      <c r="P52" s="82"/>
      <c r="R52" s="62">
        <f t="shared" si="0"/>
        <v>3184498.792060107</v>
      </c>
      <c r="S52" s="31">
        <f t="shared" si="5"/>
        <v>5.178742494525411E-2</v>
      </c>
      <c r="T52" s="56">
        <f t="shared" si="1"/>
        <v>150.75264116929119</v>
      </c>
      <c r="V52" s="45"/>
      <c r="W52" s="46"/>
      <c r="X52" s="47"/>
      <c r="Z52" s="45"/>
      <c r="AA52" s="47"/>
      <c r="AB52" s="46"/>
      <c r="AC52" s="129">
        <v>140</v>
      </c>
      <c r="AD52" s="129" t="s">
        <v>38</v>
      </c>
      <c r="AE52" s="154">
        <v>21368</v>
      </c>
      <c r="AF52" s="154">
        <v>52479391.700701609</v>
      </c>
      <c r="AG52" s="154">
        <v>11521776.999247974</v>
      </c>
      <c r="AH52" s="154">
        <v>-1542466</v>
      </c>
      <c r="AJ52" s="155">
        <f t="shared" si="6"/>
        <v>50936925.700701609</v>
      </c>
      <c r="AK52" s="156"/>
      <c r="AL52" s="157">
        <v>10843888.708900711</v>
      </c>
      <c r="AM52" s="156"/>
      <c r="AN52" s="157">
        <v>-289075.91465828294</v>
      </c>
      <c r="AO52" s="158"/>
      <c r="AP52" s="158">
        <f t="shared" si="7"/>
        <v>61491738.494944036</v>
      </c>
      <c r="AQ52" s="159">
        <f t="shared" si="8"/>
        <v>2877.7488999880211</v>
      </c>
    </row>
    <row r="53" spans="1:43" ht="10.5" customHeight="1" x14ac:dyDescent="0.25">
      <c r="A53" s="6">
        <v>142</v>
      </c>
      <c r="B53" s="6" t="s">
        <v>39</v>
      </c>
      <c r="C53" s="7">
        <v>6625</v>
      </c>
      <c r="D53" s="7">
        <v>15759060.841041289</v>
      </c>
      <c r="E53" s="48">
        <v>4486236.3310091104</v>
      </c>
      <c r="F53" s="48">
        <v>-911388</v>
      </c>
      <c r="H53" s="34">
        <f t="shared" si="2"/>
        <v>14847672.841041289</v>
      </c>
      <c r="I53" s="82"/>
      <c r="J53" s="56">
        <v>3713770.7552470132</v>
      </c>
      <c r="K53" s="82"/>
      <c r="L53" s="56">
        <v>-29633.461685737111</v>
      </c>
      <c r="M53" s="84"/>
      <c r="N53" s="84">
        <f t="shared" si="3"/>
        <v>18531810.134602565</v>
      </c>
      <c r="O53" s="101">
        <f t="shared" si="4"/>
        <v>2797.2543599400096</v>
      </c>
      <c r="P53" s="82"/>
      <c r="R53" s="62">
        <f t="shared" si="0"/>
        <v>717514.32835853845</v>
      </c>
      <c r="S53" s="31">
        <f t="shared" si="5"/>
        <v>4.0277445494480056E-2</v>
      </c>
      <c r="T53" s="56">
        <f t="shared" si="1"/>
        <v>108.30404956355298</v>
      </c>
      <c r="V53" s="45"/>
      <c r="W53" s="46"/>
      <c r="X53" s="47"/>
      <c r="Z53" s="45"/>
      <c r="AA53" s="47"/>
      <c r="AB53" s="46"/>
      <c r="AC53" s="129">
        <v>142</v>
      </c>
      <c r="AD53" s="129" t="s">
        <v>39</v>
      </c>
      <c r="AE53" s="154">
        <v>6711</v>
      </c>
      <c r="AF53" s="154">
        <v>15330395.126217939</v>
      </c>
      <c r="AG53" s="154">
        <v>4346745.0417091567</v>
      </c>
      <c r="AH53" s="154">
        <v>-911388</v>
      </c>
      <c r="AJ53" s="155">
        <f t="shared" si="6"/>
        <v>14419007.126217939</v>
      </c>
      <c r="AK53" s="156"/>
      <c r="AL53" s="157">
        <v>3491518.6724077868</v>
      </c>
      <c r="AM53" s="156"/>
      <c r="AN53" s="157">
        <v>-96229.992381699194</v>
      </c>
      <c r="AO53" s="158"/>
      <c r="AP53" s="158">
        <f t="shared" si="7"/>
        <v>17814295.806244027</v>
      </c>
      <c r="AQ53" s="159">
        <f t="shared" si="8"/>
        <v>2654.4919991423076</v>
      </c>
    </row>
    <row r="54" spans="1:43" x14ac:dyDescent="0.25">
      <c r="A54" s="6">
        <v>143</v>
      </c>
      <c r="B54" s="6" t="s">
        <v>40</v>
      </c>
      <c r="C54" s="7">
        <v>6866</v>
      </c>
      <c r="D54" s="7">
        <v>17144597.624684464</v>
      </c>
      <c r="E54" s="48">
        <v>5309281.2260757862</v>
      </c>
      <c r="F54" s="48">
        <v>-852877</v>
      </c>
      <c r="H54" s="34">
        <f t="shared" si="2"/>
        <v>16291720.624684464</v>
      </c>
      <c r="I54" s="82"/>
      <c r="J54" s="56">
        <v>4164375.1091808216</v>
      </c>
      <c r="K54" s="82"/>
      <c r="L54" s="56">
        <v>-30315.182815287651</v>
      </c>
      <c r="M54" s="84"/>
      <c r="N54" s="84">
        <f t="shared" si="3"/>
        <v>20425780.55105</v>
      </c>
      <c r="O54" s="101">
        <f t="shared" si="4"/>
        <v>2974.9170624890767</v>
      </c>
      <c r="P54" s="82"/>
      <c r="R54" s="62">
        <f t="shared" si="0"/>
        <v>1256835.8469524644</v>
      </c>
      <c r="S54" s="31">
        <f t="shared" si="5"/>
        <v>6.5566251369268358E-2</v>
      </c>
      <c r="T54" s="56">
        <f t="shared" si="1"/>
        <v>183.05211869392141</v>
      </c>
      <c r="V54" s="45"/>
      <c r="W54" s="46"/>
      <c r="X54" s="47"/>
      <c r="Z54" s="45"/>
      <c r="AA54" s="47"/>
      <c r="AB54" s="46"/>
      <c r="AC54" s="129">
        <v>143</v>
      </c>
      <c r="AD54" s="129" t="s">
        <v>40</v>
      </c>
      <c r="AE54" s="154">
        <v>6942</v>
      </c>
      <c r="AF54" s="154">
        <v>16191513.723247565</v>
      </c>
      <c r="AG54" s="154">
        <v>5290024.0784164658</v>
      </c>
      <c r="AH54" s="154">
        <v>-852877</v>
      </c>
      <c r="AJ54" s="155">
        <f t="shared" si="6"/>
        <v>15338636.723247565</v>
      </c>
      <c r="AK54" s="156"/>
      <c r="AL54" s="157">
        <v>3928958.9312707311</v>
      </c>
      <c r="AM54" s="156"/>
      <c r="AN54" s="157">
        <v>-98650.950420760651</v>
      </c>
      <c r="AO54" s="158"/>
      <c r="AP54" s="158">
        <f t="shared" si="7"/>
        <v>19168944.704097535</v>
      </c>
      <c r="AQ54" s="159">
        <f t="shared" si="8"/>
        <v>2761.3000149953236</v>
      </c>
    </row>
    <row r="55" spans="1:43" x14ac:dyDescent="0.25">
      <c r="A55" s="6">
        <v>145</v>
      </c>
      <c r="B55" s="6" t="s">
        <v>41</v>
      </c>
      <c r="C55" s="7">
        <v>12294</v>
      </c>
      <c r="D55" s="7">
        <v>28202774.729380786</v>
      </c>
      <c r="E55" s="48">
        <v>8265470.7437322922</v>
      </c>
      <c r="F55" s="48">
        <v>-414065</v>
      </c>
      <c r="H55" s="34">
        <f t="shared" si="2"/>
        <v>27788709.729380786</v>
      </c>
      <c r="I55" s="82"/>
      <c r="J55" s="56">
        <v>6556460.5492195413</v>
      </c>
      <c r="K55" s="82"/>
      <c r="L55" s="56">
        <v>-49381.626888145576</v>
      </c>
      <c r="M55" s="84"/>
      <c r="N55" s="84">
        <f t="shared" si="3"/>
        <v>34295788.651712179</v>
      </c>
      <c r="O55" s="101">
        <f t="shared" si="4"/>
        <v>2789.6362983335107</v>
      </c>
      <c r="P55" s="82"/>
      <c r="R55" s="62">
        <f t="shared" si="0"/>
        <v>1363529.7366843633</v>
      </c>
      <c r="S55" s="31">
        <f t="shared" si="5"/>
        <v>4.1404075566226967E-2</v>
      </c>
      <c r="T55" s="56">
        <f t="shared" si="1"/>
        <v>110.91017867938534</v>
      </c>
      <c r="V55" s="45"/>
      <c r="W55" s="46"/>
      <c r="X55" s="47"/>
      <c r="Z55" s="45"/>
      <c r="AA55" s="47"/>
      <c r="AB55" s="46"/>
      <c r="AC55" s="129">
        <v>145</v>
      </c>
      <c r="AD55" s="129" t="s">
        <v>41</v>
      </c>
      <c r="AE55" s="154">
        <v>12269</v>
      </c>
      <c r="AF55" s="154">
        <v>27365942.419596925</v>
      </c>
      <c r="AG55" s="154">
        <v>8061940.9724601517</v>
      </c>
      <c r="AH55" s="154">
        <v>-414065</v>
      </c>
      <c r="AJ55" s="155">
        <f t="shared" si="6"/>
        <v>26951877.419596925</v>
      </c>
      <c r="AK55" s="156"/>
      <c r="AL55" s="157">
        <v>6139901.0934496885</v>
      </c>
      <c r="AM55" s="156"/>
      <c r="AN55" s="157">
        <v>-159519.59801879837</v>
      </c>
      <c r="AO55" s="158"/>
      <c r="AP55" s="158">
        <f t="shared" si="7"/>
        <v>32932258.915027816</v>
      </c>
      <c r="AQ55" s="159">
        <f t="shared" si="8"/>
        <v>2684.1844416845561</v>
      </c>
    </row>
    <row r="56" spans="1:43" x14ac:dyDescent="0.25">
      <c r="A56" s="6">
        <v>146</v>
      </c>
      <c r="B56" s="6" t="s">
        <v>42</v>
      </c>
      <c r="C56" s="7">
        <v>4749</v>
      </c>
      <c r="D56" s="7">
        <v>20068437.990752548</v>
      </c>
      <c r="E56" s="48">
        <v>2965848.5111722094</v>
      </c>
      <c r="F56" s="48">
        <v>-231026</v>
      </c>
      <c r="H56" s="34">
        <f t="shared" si="2"/>
        <v>19837411.990752548</v>
      </c>
      <c r="I56" s="82"/>
      <c r="J56" s="56">
        <v>3275784.5448276685</v>
      </c>
      <c r="K56" s="82"/>
      <c r="L56" s="56">
        <v>-19146.373799887398</v>
      </c>
      <c r="M56" s="84"/>
      <c r="N56" s="84">
        <f t="shared" si="3"/>
        <v>23094050.161780331</v>
      </c>
      <c r="O56" s="101">
        <f t="shared" si="4"/>
        <v>4862.9290717583344</v>
      </c>
      <c r="P56" s="82"/>
      <c r="R56" s="62">
        <f t="shared" si="0"/>
        <v>552974.6229544878</v>
      </c>
      <c r="S56" s="31">
        <f t="shared" si="5"/>
        <v>2.453186503909352E-2</v>
      </c>
      <c r="T56" s="56">
        <f t="shared" si="1"/>
        <v>116.44022382701364</v>
      </c>
      <c r="V56" s="45"/>
      <c r="W56" s="46"/>
      <c r="X56" s="47"/>
      <c r="Z56" s="45"/>
      <c r="AA56" s="47"/>
      <c r="AB56" s="46"/>
      <c r="AC56" s="129">
        <v>146</v>
      </c>
      <c r="AD56" s="129" t="s">
        <v>42</v>
      </c>
      <c r="AE56" s="154">
        <v>4857</v>
      </c>
      <c r="AF56" s="154">
        <v>19726428.329874426</v>
      </c>
      <c r="AG56" s="154">
        <v>3363441.3913632175</v>
      </c>
      <c r="AH56" s="154">
        <v>-231026</v>
      </c>
      <c r="AJ56" s="155">
        <f t="shared" si="6"/>
        <v>19495402.329874426</v>
      </c>
      <c r="AK56" s="156"/>
      <c r="AL56" s="157">
        <v>3108764.4164579553</v>
      </c>
      <c r="AM56" s="156"/>
      <c r="AN56" s="157">
        <v>-63091.207506536113</v>
      </c>
      <c r="AO56" s="158"/>
      <c r="AP56" s="158">
        <f t="shared" si="7"/>
        <v>22541075.538825843</v>
      </c>
      <c r="AQ56" s="159">
        <f t="shared" si="8"/>
        <v>4640.9461681749726</v>
      </c>
    </row>
    <row r="57" spans="1:43" x14ac:dyDescent="0.25">
      <c r="A57" s="6">
        <v>148</v>
      </c>
      <c r="B57" s="6" t="s">
        <v>43</v>
      </c>
      <c r="C57" s="7">
        <v>6862</v>
      </c>
      <c r="D57" s="7">
        <v>24431665.124400586</v>
      </c>
      <c r="E57" s="48">
        <v>1832554.3043544882</v>
      </c>
      <c r="F57" s="48">
        <v>-706584</v>
      </c>
      <c r="H57" s="34">
        <f t="shared" si="2"/>
        <v>23725081.124400586</v>
      </c>
      <c r="I57" s="82"/>
      <c r="J57" s="56">
        <v>3638022.1600599117</v>
      </c>
      <c r="K57" s="82"/>
      <c r="L57" s="56">
        <v>-33153.030880107151</v>
      </c>
      <c r="M57" s="84"/>
      <c r="N57" s="84">
        <f t="shared" si="3"/>
        <v>27329950.253580388</v>
      </c>
      <c r="O57" s="101">
        <f t="shared" si="4"/>
        <v>3982.7965977237523</v>
      </c>
      <c r="P57" s="82"/>
      <c r="R57" s="62">
        <f t="shared" si="0"/>
        <v>1075113.7362930365</v>
      </c>
      <c r="S57" s="31">
        <f t="shared" si="5"/>
        <v>4.0949168949695566E-2</v>
      </c>
      <c r="T57" s="56">
        <f t="shared" si="1"/>
        <v>156.67644073055035</v>
      </c>
      <c r="V57" s="45"/>
      <c r="W57" s="46"/>
      <c r="X57" s="47"/>
      <c r="Z57" s="45"/>
      <c r="AA57" s="47"/>
      <c r="AB57" s="46"/>
      <c r="AC57" s="129">
        <v>148</v>
      </c>
      <c r="AD57" s="129" t="s">
        <v>43</v>
      </c>
      <c r="AE57" s="154">
        <v>6907</v>
      </c>
      <c r="AF57" s="154">
        <v>23673050.022304766</v>
      </c>
      <c r="AG57" s="154">
        <v>2038637.1846636436</v>
      </c>
      <c r="AH57" s="154">
        <v>-706584</v>
      </c>
      <c r="AJ57" s="155">
        <f t="shared" si="6"/>
        <v>22966466.022304766</v>
      </c>
      <c r="AK57" s="156"/>
      <c r="AL57" s="157">
        <v>3397025.287631778</v>
      </c>
      <c r="AM57" s="156"/>
      <c r="AN57" s="157">
        <v>-108654.79264919527</v>
      </c>
      <c r="AO57" s="158"/>
      <c r="AP57" s="158">
        <f t="shared" si="7"/>
        <v>26254836.517287351</v>
      </c>
      <c r="AQ57" s="159">
        <f t="shared" si="8"/>
        <v>3801.19248838676</v>
      </c>
    </row>
    <row r="58" spans="1:43" x14ac:dyDescent="0.25">
      <c r="A58" s="6">
        <v>149</v>
      </c>
      <c r="B58" s="6" t="s">
        <v>44</v>
      </c>
      <c r="C58" s="7">
        <v>5321</v>
      </c>
      <c r="D58" s="7">
        <v>6568156.2047449946</v>
      </c>
      <c r="E58" s="48">
        <v>-587912.84183521173</v>
      </c>
      <c r="F58" s="48">
        <v>-1048754</v>
      </c>
      <c r="H58" s="34">
        <f t="shared" si="2"/>
        <v>5519402.2047449946</v>
      </c>
      <c r="I58" s="82"/>
      <c r="J58" s="56">
        <v>2570421.7852534656</v>
      </c>
      <c r="K58" s="82"/>
      <c r="L58" s="56">
        <v>-30864.917794057637</v>
      </c>
      <c r="M58" s="84"/>
      <c r="N58" s="84">
        <f t="shared" si="3"/>
        <v>8058959.0722044017</v>
      </c>
      <c r="O58" s="101">
        <f t="shared" si="4"/>
        <v>1514.5572396550276</v>
      </c>
      <c r="P58" s="82"/>
      <c r="R58" s="62">
        <f t="shared" si="0"/>
        <v>451416.45247508399</v>
      </c>
      <c r="S58" s="31">
        <f t="shared" si="5"/>
        <v>5.933801163392572E-2</v>
      </c>
      <c r="T58" s="56">
        <f t="shared" si="1"/>
        <v>84.836769869401238</v>
      </c>
      <c r="V58" s="45"/>
      <c r="W58" s="46"/>
      <c r="X58" s="47"/>
      <c r="Z58" s="45"/>
      <c r="AA58" s="47"/>
      <c r="AB58" s="46"/>
      <c r="AC58" s="129">
        <v>149</v>
      </c>
      <c r="AD58" s="129" t="s">
        <v>44</v>
      </c>
      <c r="AE58" s="154">
        <v>5386</v>
      </c>
      <c r="AF58" s="154">
        <v>6362552.5954565313</v>
      </c>
      <c r="AG58" s="154">
        <v>-512656.12366701337</v>
      </c>
      <c r="AH58" s="154">
        <v>-1048754</v>
      </c>
      <c r="AJ58" s="155">
        <f t="shared" si="6"/>
        <v>5313798.5954565313</v>
      </c>
      <c r="AK58" s="156"/>
      <c r="AL58" s="157">
        <v>2393836.4630423938</v>
      </c>
      <c r="AM58" s="156"/>
      <c r="AN58" s="157">
        <v>-100092.43876960657</v>
      </c>
      <c r="AO58" s="158"/>
      <c r="AP58" s="158">
        <f t="shared" si="7"/>
        <v>7607542.6197293177</v>
      </c>
      <c r="AQ58" s="159">
        <f t="shared" si="8"/>
        <v>1412.4661380856512</v>
      </c>
    </row>
    <row r="59" spans="1:43" x14ac:dyDescent="0.25">
      <c r="A59" s="6">
        <v>151</v>
      </c>
      <c r="B59" s="6" t="s">
        <v>45</v>
      </c>
      <c r="C59" s="7">
        <v>1925</v>
      </c>
      <c r="D59" s="7">
        <v>7066929.7436465351</v>
      </c>
      <c r="E59" s="48">
        <v>1645639.8044667805</v>
      </c>
      <c r="F59" s="48">
        <v>-499359</v>
      </c>
      <c r="H59" s="34">
        <f t="shared" si="2"/>
        <v>6567570.7436465351</v>
      </c>
      <c r="I59" s="82"/>
      <c r="J59" s="56">
        <v>1556694.0278493424</v>
      </c>
      <c r="K59" s="82"/>
      <c r="L59" s="56">
        <v>-7089.6251897700458</v>
      </c>
      <c r="M59" s="84"/>
      <c r="N59" s="84">
        <f t="shared" si="3"/>
        <v>8117175.1463061078</v>
      </c>
      <c r="O59" s="101">
        <f t="shared" si="4"/>
        <v>4216.7143617174588</v>
      </c>
      <c r="P59" s="82"/>
      <c r="R59" s="62">
        <f t="shared" si="0"/>
        <v>443673.48910540901</v>
      </c>
      <c r="S59" s="31">
        <f t="shared" si="5"/>
        <v>5.7818908358359768E-2</v>
      </c>
      <c r="T59" s="56">
        <f t="shared" si="1"/>
        <v>230.47973460021248</v>
      </c>
      <c r="V59" s="45"/>
      <c r="W59" s="46"/>
      <c r="X59" s="47"/>
      <c r="Z59" s="45"/>
      <c r="AA59" s="47"/>
      <c r="AB59" s="46"/>
      <c r="AC59" s="129">
        <v>151</v>
      </c>
      <c r="AD59" s="129" t="s">
        <v>45</v>
      </c>
      <c r="AE59" s="154">
        <v>1951</v>
      </c>
      <c r="AF59" s="154">
        <v>6718240.584487251</v>
      </c>
      <c r="AG59" s="154">
        <v>1792165.7006367615</v>
      </c>
      <c r="AH59" s="154">
        <v>-499359</v>
      </c>
      <c r="AJ59" s="155">
        <f t="shared" si="6"/>
        <v>6218881.584487251</v>
      </c>
      <c r="AK59" s="156"/>
      <c r="AL59" s="157">
        <v>1477798.9866312384</v>
      </c>
      <c r="AM59" s="156"/>
      <c r="AN59" s="157">
        <v>-23178.913917790298</v>
      </c>
      <c r="AO59" s="158"/>
      <c r="AP59" s="158">
        <f t="shared" si="7"/>
        <v>7673501.6572006987</v>
      </c>
      <c r="AQ59" s="159">
        <f t="shared" si="8"/>
        <v>3933.112074423731</v>
      </c>
    </row>
    <row r="60" spans="1:43" x14ac:dyDescent="0.25">
      <c r="A60" s="6">
        <v>152</v>
      </c>
      <c r="B60" s="6" t="s">
        <v>46</v>
      </c>
      <c r="C60" s="7">
        <v>4471</v>
      </c>
      <c r="D60" s="7">
        <v>11624146.934446307</v>
      </c>
      <c r="E60" s="48">
        <v>3569891.7779034157</v>
      </c>
      <c r="F60" s="48">
        <v>-112382</v>
      </c>
      <c r="H60" s="34">
        <f t="shared" si="2"/>
        <v>11511764.934446307</v>
      </c>
      <c r="I60" s="82"/>
      <c r="J60" s="56">
        <v>2862763.6806493006</v>
      </c>
      <c r="K60" s="82"/>
      <c r="L60" s="56">
        <v>-17790.975416456247</v>
      </c>
      <c r="M60" s="84"/>
      <c r="N60" s="84">
        <f t="shared" si="3"/>
        <v>14356737.639679153</v>
      </c>
      <c r="O60" s="101">
        <f t="shared" si="4"/>
        <v>3211.0797673180837</v>
      </c>
      <c r="P60" s="82"/>
      <c r="R60" s="62">
        <f t="shared" si="0"/>
        <v>-123521.04333319142</v>
      </c>
      <c r="S60" s="31">
        <f t="shared" si="5"/>
        <v>-8.5303064010936024E-3</v>
      </c>
      <c r="T60" s="56">
        <f t="shared" si="1"/>
        <v>-27.627162454303605</v>
      </c>
      <c r="V60" s="45"/>
      <c r="W60" s="46"/>
      <c r="X60" s="47"/>
      <c r="Z60" s="45"/>
      <c r="AA60" s="47"/>
      <c r="AB60" s="46"/>
      <c r="AC60" s="129">
        <v>152</v>
      </c>
      <c r="AD60" s="129" t="s">
        <v>46</v>
      </c>
      <c r="AE60" s="154">
        <v>4522</v>
      </c>
      <c r="AF60" s="154">
        <v>11954254.023265103</v>
      </c>
      <c r="AG60" s="154">
        <v>3647617.2018167078</v>
      </c>
      <c r="AH60" s="154">
        <v>-112382</v>
      </c>
      <c r="AJ60" s="155">
        <f t="shared" si="6"/>
        <v>11841872.023265103</v>
      </c>
      <c r="AK60" s="156"/>
      <c r="AL60" s="157">
        <v>2695863.3451260878</v>
      </c>
      <c r="AM60" s="156"/>
      <c r="AN60" s="157">
        <v>-57476.685378846596</v>
      </c>
      <c r="AO60" s="158"/>
      <c r="AP60" s="158">
        <f t="shared" si="7"/>
        <v>14480258.683012344</v>
      </c>
      <c r="AQ60" s="159">
        <f t="shared" si="8"/>
        <v>3202.1801598877364</v>
      </c>
    </row>
    <row r="61" spans="1:43" x14ac:dyDescent="0.25">
      <c r="A61" s="6">
        <v>153</v>
      </c>
      <c r="B61" s="6" t="s">
        <v>47</v>
      </c>
      <c r="C61" s="7">
        <v>26075</v>
      </c>
      <c r="D61" s="7">
        <v>59904819.535479382</v>
      </c>
      <c r="E61" s="48">
        <v>9715429.3128641602</v>
      </c>
      <c r="F61" s="48">
        <v>-1504916</v>
      </c>
      <c r="H61" s="34">
        <f t="shared" si="2"/>
        <v>58399903.535479382</v>
      </c>
      <c r="I61" s="82"/>
      <c r="J61" s="56">
        <v>12294750.219935309</v>
      </c>
      <c r="K61" s="82"/>
      <c r="L61" s="56">
        <v>-128511.98033726795</v>
      </c>
      <c r="M61" s="84"/>
      <c r="N61" s="84">
        <f t="shared" si="3"/>
        <v>70566141.775077432</v>
      </c>
      <c r="O61" s="101">
        <f t="shared" si="4"/>
        <v>2706.2758111247335</v>
      </c>
      <c r="P61" s="82"/>
      <c r="R61" s="62">
        <f t="shared" si="0"/>
        <v>3658315.9930744544</v>
      </c>
      <c r="S61" s="31">
        <f t="shared" si="5"/>
        <v>5.4676952214735945E-2</v>
      </c>
      <c r="T61" s="56">
        <f t="shared" si="1"/>
        <v>140.29975045347859</v>
      </c>
      <c r="V61" s="45"/>
      <c r="W61" s="46"/>
      <c r="X61" s="47"/>
      <c r="Z61" s="45"/>
      <c r="AA61" s="47"/>
      <c r="AB61" s="46"/>
      <c r="AC61" s="129">
        <v>153</v>
      </c>
      <c r="AD61" s="129" t="s">
        <v>47</v>
      </c>
      <c r="AE61" s="154">
        <v>26508</v>
      </c>
      <c r="AF61" s="154">
        <v>57309670.179881163</v>
      </c>
      <c r="AG61" s="154">
        <v>8879226.4782236367</v>
      </c>
      <c r="AH61" s="154">
        <v>-1504916</v>
      </c>
      <c r="AJ61" s="155">
        <f t="shared" si="6"/>
        <v>55804754.179881163</v>
      </c>
      <c r="AK61" s="156"/>
      <c r="AL61" s="157">
        <v>11519138.009412033</v>
      </c>
      <c r="AM61" s="156"/>
      <c r="AN61" s="157">
        <v>-416066.4072902138</v>
      </c>
      <c r="AO61" s="158"/>
      <c r="AP61" s="158">
        <f t="shared" si="7"/>
        <v>66907825.782002978</v>
      </c>
      <c r="AQ61" s="159">
        <f t="shared" si="8"/>
        <v>2524.0616335447025</v>
      </c>
    </row>
    <row r="62" spans="1:43" x14ac:dyDescent="0.25">
      <c r="A62" s="6">
        <v>165</v>
      </c>
      <c r="B62" s="6" t="s">
        <v>48</v>
      </c>
      <c r="C62" s="7">
        <v>16237</v>
      </c>
      <c r="D62" s="7">
        <v>24731416.71131552</v>
      </c>
      <c r="E62" s="48">
        <v>4908033.1683109952</v>
      </c>
      <c r="F62" s="48">
        <v>-2232952</v>
      </c>
      <c r="H62" s="34">
        <f t="shared" si="2"/>
        <v>22498464.71131552</v>
      </c>
      <c r="I62" s="82"/>
      <c r="J62" s="56">
        <v>7588150.2848281618</v>
      </c>
      <c r="K62" s="82"/>
      <c r="L62" s="56">
        <v>-77792.072338844475</v>
      </c>
      <c r="M62" s="84"/>
      <c r="N62" s="84">
        <f t="shared" si="3"/>
        <v>30008822.923804838</v>
      </c>
      <c r="O62" s="101">
        <f t="shared" si="4"/>
        <v>1848.1753355795306</v>
      </c>
      <c r="P62" s="82"/>
      <c r="R62" s="62">
        <f t="shared" si="0"/>
        <v>1476667.683673244</v>
      </c>
      <c r="S62" s="31">
        <f t="shared" si="5"/>
        <v>5.1754508947724112E-2</v>
      </c>
      <c r="T62" s="56">
        <f t="shared" si="1"/>
        <v>90.944613147332873</v>
      </c>
      <c r="V62" s="45"/>
      <c r="W62" s="46"/>
      <c r="X62" s="47"/>
      <c r="Z62" s="45"/>
      <c r="AA62" s="47"/>
      <c r="AB62" s="46"/>
      <c r="AC62" s="129">
        <v>165</v>
      </c>
      <c r="AD62" s="129" t="s">
        <v>48</v>
      </c>
      <c r="AE62" s="154">
        <v>16413</v>
      </c>
      <c r="AF62" s="154">
        <v>23923777.82245858</v>
      </c>
      <c r="AG62" s="154">
        <v>4926168.892792521</v>
      </c>
      <c r="AH62" s="154">
        <v>-2232952</v>
      </c>
      <c r="AJ62" s="155">
        <f t="shared" si="6"/>
        <v>21690825.82245858</v>
      </c>
      <c r="AK62" s="156"/>
      <c r="AL62" s="157">
        <v>7092373.6346101956</v>
      </c>
      <c r="AM62" s="156"/>
      <c r="AN62" s="157">
        <v>-251044.21693717974</v>
      </c>
      <c r="AO62" s="158"/>
      <c r="AP62" s="158">
        <f t="shared" si="7"/>
        <v>28532155.240131594</v>
      </c>
      <c r="AQ62" s="159">
        <f t="shared" si="8"/>
        <v>1738.3875732731124</v>
      </c>
    </row>
    <row r="63" spans="1:43" x14ac:dyDescent="0.25">
      <c r="A63" s="6">
        <v>167</v>
      </c>
      <c r="B63" s="6" t="s">
        <v>49</v>
      </c>
      <c r="C63" s="7">
        <v>76935</v>
      </c>
      <c r="D63" s="7">
        <v>135968476.57387045</v>
      </c>
      <c r="E63" s="48">
        <v>47106895.439130045</v>
      </c>
      <c r="F63" s="48">
        <v>-3938792</v>
      </c>
      <c r="H63" s="34">
        <f t="shared" si="2"/>
        <v>132029684.57387045</v>
      </c>
      <c r="I63" s="82"/>
      <c r="J63" s="56">
        <v>39189736.127909139</v>
      </c>
      <c r="K63" s="82"/>
      <c r="L63" s="56">
        <v>-320954.91753940261</v>
      </c>
      <c r="M63" s="84"/>
      <c r="N63" s="84">
        <f t="shared" si="3"/>
        <v>170898465.78424022</v>
      </c>
      <c r="O63" s="101">
        <f t="shared" si="4"/>
        <v>2221.3357481541589</v>
      </c>
      <c r="P63" s="82"/>
      <c r="R63" s="62">
        <f t="shared" si="0"/>
        <v>8009976.460285157</v>
      </c>
      <c r="S63" s="31">
        <f t="shared" si="5"/>
        <v>4.9174600940369677E-2</v>
      </c>
      <c r="T63" s="56">
        <f t="shared" si="1"/>
        <v>104.11355638246776</v>
      </c>
      <c r="V63" s="45"/>
      <c r="W63" s="46"/>
      <c r="X63" s="47"/>
      <c r="Z63" s="45"/>
      <c r="AA63" s="47"/>
      <c r="AB63" s="46"/>
      <c r="AC63" s="129">
        <v>167</v>
      </c>
      <c r="AD63" s="129" t="s">
        <v>49</v>
      </c>
      <c r="AE63" s="154">
        <v>76850</v>
      </c>
      <c r="AF63" s="154">
        <v>131325268.46714085</v>
      </c>
      <c r="AG63" s="154">
        <v>45418872.33560624</v>
      </c>
      <c r="AH63" s="154">
        <v>-3938792</v>
      </c>
      <c r="AJ63" s="155">
        <f t="shared" si="6"/>
        <v>127386476.46714085</v>
      </c>
      <c r="AK63" s="156"/>
      <c r="AL63" s="157">
        <v>36544778.536444336</v>
      </c>
      <c r="AM63" s="156"/>
      <c r="AN63" s="157">
        <v>-1042765.6796301426</v>
      </c>
      <c r="AO63" s="158"/>
      <c r="AP63" s="158">
        <f t="shared" si="7"/>
        <v>162888489.32395506</v>
      </c>
      <c r="AQ63" s="159">
        <f t="shared" si="8"/>
        <v>2119.5639469610287</v>
      </c>
    </row>
    <row r="64" spans="1:43" x14ac:dyDescent="0.25">
      <c r="A64" s="6">
        <v>169</v>
      </c>
      <c r="B64" s="6" t="s">
        <v>50</v>
      </c>
      <c r="C64" s="7">
        <v>5061</v>
      </c>
      <c r="D64" s="7">
        <v>8435122.920624366</v>
      </c>
      <c r="E64" s="48">
        <v>1864915.9859654924</v>
      </c>
      <c r="F64" s="48">
        <v>-1323456</v>
      </c>
      <c r="H64" s="34">
        <f t="shared" si="2"/>
        <v>7111666.920624366</v>
      </c>
      <c r="I64" s="82"/>
      <c r="J64" s="56">
        <v>2810091.9872091203</v>
      </c>
      <c r="K64" s="82"/>
      <c r="L64" s="56">
        <v>-22601.913354561992</v>
      </c>
      <c r="M64" s="84"/>
      <c r="N64" s="84">
        <f t="shared" si="3"/>
        <v>9899156.9944789242</v>
      </c>
      <c r="O64" s="101">
        <f t="shared" si="4"/>
        <v>1955.96858219303</v>
      </c>
      <c r="P64" s="82"/>
      <c r="R64" s="62">
        <f t="shared" si="0"/>
        <v>-417564.39743727259</v>
      </c>
      <c r="S64" s="31">
        <f t="shared" si="5"/>
        <v>-4.0474524955618235E-2</v>
      </c>
      <c r="T64" s="56">
        <f t="shared" si="1"/>
        <v>-82.506302595785925</v>
      </c>
      <c r="V64" s="45"/>
      <c r="W64" s="46"/>
      <c r="X64" s="47"/>
      <c r="Z64" s="45"/>
      <c r="AA64" s="47"/>
      <c r="AB64" s="46"/>
      <c r="AC64" s="129">
        <v>169</v>
      </c>
      <c r="AD64" s="129" t="s">
        <v>50</v>
      </c>
      <c r="AE64" s="154">
        <v>5133</v>
      </c>
      <c r="AF64" s="154">
        <v>9077632.1318717375</v>
      </c>
      <c r="AG64" s="154">
        <v>2339938.0229134625</v>
      </c>
      <c r="AH64" s="154">
        <v>-1323456</v>
      </c>
      <c r="AJ64" s="155">
        <f t="shared" si="6"/>
        <v>7754176.1318717375</v>
      </c>
      <c r="AK64" s="156"/>
      <c r="AL64" s="157">
        <v>2635765.2656152984</v>
      </c>
      <c r="AM64" s="156"/>
      <c r="AN64" s="157">
        <v>-73220.005570840454</v>
      </c>
      <c r="AO64" s="158"/>
      <c r="AP64" s="158">
        <f t="shared" si="7"/>
        <v>10316721.391916197</v>
      </c>
      <c r="AQ64" s="159">
        <f t="shared" si="8"/>
        <v>2009.8814322844723</v>
      </c>
    </row>
    <row r="65" spans="1:43" x14ac:dyDescent="0.25">
      <c r="A65" s="6">
        <v>171</v>
      </c>
      <c r="B65" s="6" t="s">
        <v>51</v>
      </c>
      <c r="C65" s="7">
        <v>4689</v>
      </c>
      <c r="D65" s="7">
        <v>10721745.273641568</v>
      </c>
      <c r="E65" s="48">
        <v>2501228.1135556283</v>
      </c>
      <c r="F65" s="48">
        <v>-138932</v>
      </c>
      <c r="H65" s="34">
        <f t="shared" si="2"/>
        <v>10582813.273641568</v>
      </c>
      <c r="I65" s="82"/>
      <c r="J65" s="56">
        <v>2939069.4735582913</v>
      </c>
      <c r="K65" s="82"/>
      <c r="L65" s="56">
        <v>-19979.585752619572</v>
      </c>
      <c r="M65" s="84"/>
      <c r="N65" s="84">
        <f t="shared" si="3"/>
        <v>13501903.16144724</v>
      </c>
      <c r="O65" s="101">
        <f t="shared" si="4"/>
        <v>2879.4845727121433</v>
      </c>
      <c r="P65" s="82"/>
      <c r="R65" s="62">
        <f t="shared" si="0"/>
        <v>466542.58975295164</v>
      </c>
      <c r="S65" s="31">
        <f t="shared" si="5"/>
        <v>3.579053967759268E-2</v>
      </c>
      <c r="T65" s="56">
        <f t="shared" si="1"/>
        <v>99.497246695020607</v>
      </c>
      <c r="V65" s="45"/>
      <c r="W65" s="46"/>
      <c r="X65" s="47"/>
      <c r="Z65" s="45"/>
      <c r="AA65" s="47"/>
      <c r="AB65" s="46"/>
      <c r="AC65" s="129">
        <v>171</v>
      </c>
      <c r="AD65" s="129" t="s">
        <v>51</v>
      </c>
      <c r="AE65" s="154">
        <v>4767</v>
      </c>
      <c r="AF65" s="154">
        <v>10468095.243929973</v>
      </c>
      <c r="AG65" s="154">
        <v>2850103.324557947</v>
      </c>
      <c r="AH65" s="154">
        <v>-138932</v>
      </c>
      <c r="AJ65" s="155">
        <f t="shared" si="6"/>
        <v>10329163.243929973</v>
      </c>
      <c r="AK65" s="156"/>
      <c r="AL65" s="157">
        <v>2771231.4381826799</v>
      </c>
      <c r="AM65" s="156"/>
      <c r="AN65" s="157">
        <v>-65034.110418364704</v>
      </c>
      <c r="AO65" s="158"/>
      <c r="AP65" s="158">
        <f t="shared" si="7"/>
        <v>13035360.571694288</v>
      </c>
      <c r="AQ65" s="159">
        <f t="shared" si="8"/>
        <v>2734.4998052641681</v>
      </c>
    </row>
    <row r="66" spans="1:43" x14ac:dyDescent="0.25">
      <c r="A66" s="6">
        <v>172</v>
      </c>
      <c r="B66" s="6" t="s">
        <v>52</v>
      </c>
      <c r="C66" s="7">
        <v>4297</v>
      </c>
      <c r="D66" s="7">
        <v>14012903.888253732</v>
      </c>
      <c r="E66" s="48">
        <v>3497115.5839993269</v>
      </c>
      <c r="F66" s="48">
        <v>23278</v>
      </c>
      <c r="H66" s="34">
        <f t="shared" si="2"/>
        <v>14036181.888253732</v>
      </c>
      <c r="I66" s="82"/>
      <c r="J66" s="56">
        <v>2943019.5452548992</v>
      </c>
      <c r="K66" s="82"/>
      <c r="L66" s="56">
        <v>-17532.008363158639</v>
      </c>
      <c r="M66" s="84"/>
      <c r="N66" s="84">
        <f t="shared" si="3"/>
        <v>16961669.425145473</v>
      </c>
      <c r="O66" s="101">
        <f t="shared" si="4"/>
        <v>3947.3282348488419</v>
      </c>
      <c r="P66" s="82"/>
      <c r="R66" s="62">
        <f t="shared" si="0"/>
        <v>563404.68687884323</v>
      </c>
      <c r="S66" s="31">
        <f t="shared" si="5"/>
        <v>3.4357579650735513E-2</v>
      </c>
      <c r="T66" s="56">
        <f t="shared" si="1"/>
        <v>131.11582194061978</v>
      </c>
      <c r="V66" s="45"/>
      <c r="W66" s="46"/>
      <c r="X66" s="47"/>
      <c r="Z66" s="45"/>
      <c r="AA66" s="47"/>
      <c r="AB66" s="46"/>
      <c r="AC66" s="129">
        <v>172</v>
      </c>
      <c r="AD66" s="129" t="s">
        <v>52</v>
      </c>
      <c r="AE66" s="154">
        <v>4377</v>
      </c>
      <c r="AF66" s="154">
        <v>13639252.471689243</v>
      </c>
      <c r="AG66" s="154">
        <v>3636032.5206566281</v>
      </c>
      <c r="AH66" s="154">
        <v>23278</v>
      </c>
      <c r="AJ66" s="155">
        <f t="shared" si="6"/>
        <v>13662530.471689243</v>
      </c>
      <c r="AK66" s="156"/>
      <c r="AL66" s="157">
        <v>2793111.0392090315</v>
      </c>
      <c r="AM66" s="156"/>
      <c r="AN66" s="157">
        <v>-57376.772631643085</v>
      </c>
      <c r="AO66" s="158"/>
      <c r="AP66" s="158">
        <f t="shared" si="7"/>
        <v>16398264.73826663</v>
      </c>
      <c r="AQ66" s="159">
        <f t="shared" si="8"/>
        <v>3746.4621289162965</v>
      </c>
    </row>
    <row r="67" spans="1:43" x14ac:dyDescent="0.25">
      <c r="A67" s="6">
        <v>176</v>
      </c>
      <c r="B67" s="6" t="s">
        <v>53</v>
      </c>
      <c r="C67" s="7">
        <v>4527</v>
      </c>
      <c r="D67" s="7">
        <v>18905432.259857565</v>
      </c>
      <c r="E67" s="48">
        <v>4533837.8370759236</v>
      </c>
      <c r="F67" s="48">
        <v>-494044</v>
      </c>
      <c r="H67" s="34">
        <f t="shared" si="2"/>
        <v>18411388.259857565</v>
      </c>
      <c r="I67" s="82"/>
      <c r="J67" s="56">
        <v>3150756.2132160342</v>
      </c>
      <c r="K67" s="82"/>
      <c r="L67" s="56">
        <v>-16115.652179499575</v>
      </c>
      <c r="M67" s="84"/>
      <c r="N67" s="84">
        <f t="shared" si="3"/>
        <v>21546028.8208941</v>
      </c>
      <c r="O67" s="101">
        <f t="shared" si="4"/>
        <v>4759.4497064047055</v>
      </c>
      <c r="P67" s="82"/>
      <c r="R67" s="62">
        <f t="shared" si="0"/>
        <v>682193.67880420387</v>
      </c>
      <c r="S67" s="31">
        <f t="shared" si="5"/>
        <v>3.2697424714019749E-2</v>
      </c>
      <c r="T67" s="56">
        <f t="shared" si="1"/>
        <v>150.69442871751798</v>
      </c>
      <c r="V67" s="45"/>
      <c r="W67" s="46"/>
      <c r="X67" s="47"/>
      <c r="Z67" s="45"/>
      <c r="AA67" s="47"/>
      <c r="AB67" s="46"/>
      <c r="AC67" s="129">
        <v>176</v>
      </c>
      <c r="AD67" s="129" t="s">
        <v>53</v>
      </c>
      <c r="AE67" s="154">
        <v>4606</v>
      </c>
      <c r="AF67" s="154">
        <v>18424884.808213063</v>
      </c>
      <c r="AG67" s="154">
        <v>4898332.346533929</v>
      </c>
      <c r="AH67" s="154">
        <v>-494044</v>
      </c>
      <c r="AJ67" s="155">
        <f t="shared" si="6"/>
        <v>17930840.808213063</v>
      </c>
      <c r="AK67" s="156"/>
      <c r="AL67" s="157">
        <v>2985771.7936554849</v>
      </c>
      <c r="AM67" s="156"/>
      <c r="AN67" s="157">
        <v>-52777.459778653014</v>
      </c>
      <c r="AO67" s="158"/>
      <c r="AP67" s="158">
        <f t="shared" si="7"/>
        <v>20863835.142089896</v>
      </c>
      <c r="AQ67" s="159">
        <f t="shared" si="8"/>
        <v>4529.7080204276808</v>
      </c>
    </row>
    <row r="68" spans="1:43" x14ac:dyDescent="0.25">
      <c r="A68" s="6">
        <v>177</v>
      </c>
      <c r="B68" s="6" t="s">
        <v>54</v>
      </c>
      <c r="C68" s="7">
        <v>1800</v>
      </c>
      <c r="D68" s="7">
        <v>4044176.4725358635</v>
      </c>
      <c r="E68" s="48">
        <v>587833.73458409018</v>
      </c>
      <c r="F68" s="48">
        <v>-455578</v>
      </c>
      <c r="H68" s="34">
        <f t="shared" si="2"/>
        <v>3588598.4725358635</v>
      </c>
      <c r="I68" s="82"/>
      <c r="J68" s="56">
        <v>1142343.1210388574</v>
      </c>
      <c r="K68" s="82"/>
      <c r="L68" s="56">
        <v>-8060.810686422391</v>
      </c>
      <c r="M68" s="84"/>
      <c r="N68" s="84">
        <f t="shared" si="3"/>
        <v>4722880.7828882989</v>
      </c>
      <c r="O68" s="101">
        <f t="shared" si="4"/>
        <v>2623.8226571601658</v>
      </c>
      <c r="P68" s="82"/>
      <c r="R68" s="62">
        <f t="shared" si="0"/>
        <v>105037.64676368982</v>
      </c>
      <c r="S68" s="31">
        <f t="shared" si="5"/>
        <v>2.2746040449489937E-2</v>
      </c>
      <c r="T68" s="56">
        <f t="shared" si="1"/>
        <v>58.354248202049895</v>
      </c>
      <c r="V68" s="45"/>
      <c r="W68" s="46"/>
      <c r="X68" s="47"/>
      <c r="Z68" s="45"/>
      <c r="AA68" s="47"/>
      <c r="AB68" s="46"/>
      <c r="AC68" s="129">
        <v>177</v>
      </c>
      <c r="AD68" s="129" t="s">
        <v>54</v>
      </c>
      <c r="AE68" s="154">
        <v>1844</v>
      </c>
      <c r="AF68" s="154">
        <v>4019203.3419450209</v>
      </c>
      <c r="AG68" s="154">
        <v>802054.41057762597</v>
      </c>
      <c r="AH68" s="154">
        <v>-455578</v>
      </c>
      <c r="AJ68" s="155">
        <f t="shared" si="6"/>
        <v>3563625.3419450209</v>
      </c>
      <c r="AK68" s="156"/>
      <c r="AL68" s="157">
        <v>1080706.7707739973</v>
      </c>
      <c r="AM68" s="156"/>
      <c r="AN68" s="157">
        <v>-26488.976594409283</v>
      </c>
      <c r="AO68" s="158"/>
      <c r="AP68" s="158">
        <f t="shared" si="7"/>
        <v>4617843.136124609</v>
      </c>
      <c r="AQ68" s="159">
        <f t="shared" si="8"/>
        <v>2504.2533276163822</v>
      </c>
    </row>
    <row r="69" spans="1:43" x14ac:dyDescent="0.25">
      <c r="A69" s="6">
        <v>178</v>
      </c>
      <c r="B69" s="6" t="s">
        <v>55</v>
      </c>
      <c r="C69" s="7">
        <v>5932</v>
      </c>
      <c r="D69" s="7">
        <v>20091690.026497662</v>
      </c>
      <c r="E69" s="48">
        <v>4573887.7562509924</v>
      </c>
      <c r="F69" s="48">
        <v>-606861</v>
      </c>
      <c r="H69" s="34">
        <f t="shared" si="2"/>
        <v>19484829.026497662</v>
      </c>
      <c r="I69" s="82"/>
      <c r="J69" s="56">
        <v>4268120.0810404001</v>
      </c>
      <c r="K69" s="82"/>
      <c r="L69" s="56">
        <v>-22765.294832038533</v>
      </c>
      <c r="M69" s="84"/>
      <c r="N69" s="84">
        <f t="shared" si="3"/>
        <v>23730183.812706023</v>
      </c>
      <c r="O69" s="101">
        <f t="shared" si="4"/>
        <v>4000.3681410495656</v>
      </c>
      <c r="P69" s="82"/>
      <c r="R69" s="62">
        <f t="shared" si="0"/>
        <v>215766.66271223873</v>
      </c>
      <c r="S69" s="31">
        <f t="shared" si="5"/>
        <v>9.1759307209660426E-3</v>
      </c>
      <c r="T69" s="56">
        <f t="shared" si="1"/>
        <v>36.373341657491359</v>
      </c>
      <c r="V69" s="45"/>
      <c r="W69" s="46"/>
      <c r="X69" s="47"/>
      <c r="Z69" s="45"/>
      <c r="AA69" s="47"/>
      <c r="AB69" s="46"/>
      <c r="AC69" s="129">
        <v>178</v>
      </c>
      <c r="AD69" s="129" t="s">
        <v>55</v>
      </c>
      <c r="AE69" s="154">
        <v>6116</v>
      </c>
      <c r="AF69" s="154">
        <v>20168110.416341193</v>
      </c>
      <c r="AG69" s="154">
        <v>5245267.5401660316</v>
      </c>
      <c r="AH69" s="154">
        <v>-606861</v>
      </c>
      <c r="AJ69" s="155">
        <f t="shared" si="6"/>
        <v>19561249.416341193</v>
      </c>
      <c r="AK69" s="156"/>
      <c r="AL69" s="157">
        <v>4027776.3214677731</v>
      </c>
      <c r="AM69" s="156"/>
      <c r="AN69" s="157">
        <v>-74608.58781517965</v>
      </c>
      <c r="AO69" s="158"/>
      <c r="AP69" s="158">
        <f t="shared" si="7"/>
        <v>23514417.149993785</v>
      </c>
      <c r="AQ69" s="159">
        <f t="shared" si="8"/>
        <v>3844.7379251134375</v>
      </c>
    </row>
    <row r="70" spans="1:43" x14ac:dyDescent="0.25">
      <c r="A70" s="6">
        <v>179</v>
      </c>
      <c r="B70" s="6" t="s">
        <v>56</v>
      </c>
      <c r="C70" s="7">
        <v>143420</v>
      </c>
      <c r="D70" s="7">
        <v>175728256.49749762</v>
      </c>
      <c r="E70" s="48">
        <v>59140159.309314013</v>
      </c>
      <c r="F70" s="48">
        <v>-21840815</v>
      </c>
      <c r="H70" s="34">
        <f t="shared" si="2"/>
        <v>153887441.49749762</v>
      </c>
      <c r="I70" s="82"/>
      <c r="J70" s="56">
        <v>65912485.686665438</v>
      </c>
      <c r="K70" s="82"/>
      <c r="L70" s="56">
        <v>-639487.95609847526</v>
      </c>
      <c r="M70" s="84"/>
      <c r="N70" s="84">
        <f t="shared" si="3"/>
        <v>219160439.2280646</v>
      </c>
      <c r="O70" s="101">
        <f t="shared" si="4"/>
        <v>1528.1023513322034</v>
      </c>
      <c r="P70" s="82"/>
      <c r="R70" s="62">
        <f t="shared" si="0"/>
        <v>9186397.8303021193</v>
      </c>
      <c r="S70" s="31">
        <f t="shared" si="5"/>
        <v>4.3750159634732881E-2</v>
      </c>
      <c r="T70" s="56">
        <f t="shared" si="1"/>
        <v>64.052418284075571</v>
      </c>
      <c r="V70" s="45"/>
      <c r="W70" s="46"/>
      <c r="X70" s="47"/>
      <c r="Z70" s="45"/>
      <c r="AA70" s="47"/>
      <c r="AB70" s="46"/>
      <c r="AC70" s="129">
        <v>179</v>
      </c>
      <c r="AD70" s="129" t="s">
        <v>56</v>
      </c>
      <c r="AE70" s="154">
        <v>142400</v>
      </c>
      <c r="AF70" s="154">
        <v>172713987.37243003</v>
      </c>
      <c r="AG70" s="154">
        <v>54641812.65408124</v>
      </c>
      <c r="AH70" s="154">
        <v>-21840815</v>
      </c>
      <c r="AJ70" s="155">
        <f t="shared" si="6"/>
        <v>150873172.37243003</v>
      </c>
      <c r="AK70" s="156"/>
      <c r="AL70" s="157">
        <v>61173594.72787194</v>
      </c>
      <c r="AM70" s="156"/>
      <c r="AN70" s="157">
        <v>-2072725.7025395012</v>
      </c>
      <c r="AO70" s="158"/>
      <c r="AP70" s="158">
        <f t="shared" si="7"/>
        <v>209974041.39776248</v>
      </c>
      <c r="AQ70" s="159">
        <f t="shared" si="8"/>
        <v>1474.5368075685567</v>
      </c>
    </row>
    <row r="71" spans="1:43" x14ac:dyDescent="0.25">
      <c r="A71" s="6">
        <v>181</v>
      </c>
      <c r="B71" s="6" t="s">
        <v>57</v>
      </c>
      <c r="C71" s="7">
        <v>1707</v>
      </c>
      <c r="D71" s="7">
        <v>4608127.2223169534</v>
      </c>
      <c r="E71" s="48">
        <v>1696135.344868829</v>
      </c>
      <c r="F71" s="48">
        <v>-356983</v>
      </c>
      <c r="H71" s="34">
        <f t="shared" si="2"/>
        <v>4251144.2223169534</v>
      </c>
      <c r="I71" s="82"/>
      <c r="J71" s="56">
        <v>1314891.9560559292</v>
      </c>
      <c r="K71" s="82"/>
      <c r="L71" s="56">
        <v>-6863.5823057542775</v>
      </c>
      <c r="M71" s="84"/>
      <c r="N71" s="84">
        <f t="shared" si="3"/>
        <v>5559172.5960671278</v>
      </c>
      <c r="O71" s="101">
        <f t="shared" si="4"/>
        <v>3256.6916204259683</v>
      </c>
      <c r="P71" s="82"/>
      <c r="R71" s="62">
        <f t="shared" si="0"/>
        <v>96523.40601496771</v>
      </c>
      <c r="S71" s="31">
        <f t="shared" si="5"/>
        <v>1.7669706154798136E-2</v>
      </c>
      <c r="T71" s="56">
        <f t="shared" si="1"/>
        <v>56.545639141750272</v>
      </c>
      <c r="V71" s="45"/>
      <c r="W71" s="46"/>
      <c r="X71" s="47"/>
      <c r="Z71" s="45"/>
      <c r="AA71" s="47"/>
      <c r="AB71" s="46"/>
      <c r="AC71" s="129">
        <v>181</v>
      </c>
      <c r="AD71" s="129" t="s">
        <v>57</v>
      </c>
      <c r="AE71" s="154">
        <v>1739</v>
      </c>
      <c r="AF71" s="154">
        <v>4597456.4469334288</v>
      </c>
      <c r="AG71" s="154">
        <v>1794993.3980893858</v>
      </c>
      <c r="AH71" s="154">
        <v>-356983</v>
      </c>
      <c r="AJ71" s="155">
        <f t="shared" si="6"/>
        <v>4240473.4469334288</v>
      </c>
      <c r="AK71" s="156"/>
      <c r="AL71" s="157">
        <v>1244465.0634419906</v>
      </c>
      <c r="AM71" s="156"/>
      <c r="AN71" s="157">
        <v>-22289.320323259144</v>
      </c>
      <c r="AO71" s="158"/>
      <c r="AP71" s="158">
        <f t="shared" si="7"/>
        <v>5462649.1900521601</v>
      </c>
      <c r="AQ71" s="159">
        <f t="shared" si="8"/>
        <v>3141.2588786958941</v>
      </c>
    </row>
    <row r="72" spans="1:43" x14ac:dyDescent="0.25">
      <c r="A72" s="6">
        <v>182</v>
      </c>
      <c r="B72" s="6" t="s">
        <v>58</v>
      </c>
      <c r="C72" s="7">
        <v>19887</v>
      </c>
      <c r="D72" s="7">
        <v>38463275.749469385</v>
      </c>
      <c r="E72" s="48">
        <v>1344608.4004965124</v>
      </c>
      <c r="F72" s="48">
        <v>-1901364</v>
      </c>
      <c r="H72" s="34">
        <f t="shared" si="2"/>
        <v>36561911.749469385</v>
      </c>
      <c r="I72" s="82"/>
      <c r="J72" s="56">
        <v>10388430.228534004</v>
      </c>
      <c r="K72" s="82"/>
      <c r="L72" s="56">
        <v>-99085.218166529477</v>
      </c>
      <c r="M72" s="84"/>
      <c r="N72" s="84">
        <f t="shared" si="3"/>
        <v>46851256.75983686</v>
      </c>
      <c r="O72" s="101">
        <f t="shared" si="4"/>
        <v>2355.8735233990478</v>
      </c>
      <c r="P72" s="82"/>
      <c r="R72" s="62">
        <f t="shared" si="0"/>
        <v>76996.277013942599</v>
      </c>
      <c r="S72" s="31">
        <f t="shared" si="5"/>
        <v>1.6461249460527167E-3</v>
      </c>
      <c r="T72" s="56">
        <f t="shared" si="1"/>
        <v>3.8716888929422537</v>
      </c>
      <c r="V72" s="45"/>
      <c r="W72" s="46"/>
      <c r="X72" s="47"/>
      <c r="Z72" s="45"/>
      <c r="AA72" s="47"/>
      <c r="AB72" s="46"/>
      <c r="AC72" s="129">
        <v>182</v>
      </c>
      <c r="AD72" s="129" t="s">
        <v>58</v>
      </c>
      <c r="AE72" s="154">
        <v>20182</v>
      </c>
      <c r="AF72" s="154">
        <v>39229202.798104897</v>
      </c>
      <c r="AG72" s="154">
        <v>3502697.9466867521</v>
      </c>
      <c r="AH72" s="154">
        <v>-1901364</v>
      </c>
      <c r="AJ72" s="155">
        <f t="shared" si="6"/>
        <v>37327838.798104897</v>
      </c>
      <c r="AK72" s="156"/>
      <c r="AL72" s="157">
        <v>9770391.2681019008</v>
      </c>
      <c r="AM72" s="156"/>
      <c r="AN72" s="157">
        <v>-323969.58338388085</v>
      </c>
      <c r="AO72" s="158"/>
      <c r="AP72" s="158">
        <f t="shared" si="7"/>
        <v>46774260.482822917</v>
      </c>
      <c r="AQ72" s="159">
        <f t="shared" si="8"/>
        <v>2317.6226579537665</v>
      </c>
    </row>
    <row r="73" spans="1:43" x14ac:dyDescent="0.25">
      <c r="A73" s="6">
        <v>186</v>
      </c>
      <c r="B73" s="6" t="s">
        <v>59</v>
      </c>
      <c r="C73" s="7">
        <v>44455</v>
      </c>
      <c r="D73" s="7">
        <v>27750121.754829805</v>
      </c>
      <c r="E73" s="48">
        <v>-4471685.4538100855</v>
      </c>
      <c r="F73" s="48">
        <v>-357003</v>
      </c>
      <c r="H73" s="34">
        <f t="shared" si="2"/>
        <v>27393118.754829805</v>
      </c>
      <c r="I73" s="82"/>
      <c r="J73" s="56">
        <v>16077685.579094535</v>
      </c>
      <c r="K73" s="82"/>
      <c r="L73" s="56">
        <v>-235235.15643854591</v>
      </c>
      <c r="M73" s="84"/>
      <c r="N73" s="84">
        <f t="shared" si="3"/>
        <v>43235569.177485794</v>
      </c>
      <c r="O73" s="101">
        <f t="shared" si="4"/>
        <v>972.56932127962648</v>
      </c>
      <c r="P73" s="82"/>
      <c r="R73" s="62">
        <f t="shared" si="0"/>
        <v>3355508.1042722166</v>
      </c>
      <c r="S73" s="31">
        <f t="shared" si="5"/>
        <v>8.4139994121674652E-2</v>
      </c>
      <c r="T73" s="56">
        <f t="shared" si="1"/>
        <v>75.481005607293142</v>
      </c>
      <c r="V73" s="45"/>
      <c r="W73" s="46"/>
      <c r="X73" s="47"/>
      <c r="Z73" s="45"/>
      <c r="AA73" s="47"/>
      <c r="AB73" s="46"/>
      <c r="AC73" s="129">
        <v>186</v>
      </c>
      <c r="AD73" s="129" t="s">
        <v>59</v>
      </c>
      <c r="AE73" s="154">
        <v>43711</v>
      </c>
      <c r="AF73" s="154">
        <v>26128192.782889362</v>
      </c>
      <c r="AG73" s="154">
        <v>-5294171.9970678585</v>
      </c>
      <c r="AH73" s="154">
        <v>-357003</v>
      </c>
      <c r="AJ73" s="155">
        <f t="shared" si="6"/>
        <v>25771189.782889362</v>
      </c>
      <c r="AK73" s="156"/>
      <c r="AL73" s="157">
        <v>14867495.119905915</v>
      </c>
      <c r="AM73" s="156"/>
      <c r="AN73" s="157">
        <v>-758623.82958170259</v>
      </c>
      <c r="AO73" s="158"/>
      <c r="AP73" s="158">
        <f t="shared" si="7"/>
        <v>39880061.073213577</v>
      </c>
      <c r="AQ73" s="159">
        <f t="shared" si="8"/>
        <v>912.35755469363721</v>
      </c>
    </row>
    <row r="74" spans="1:43" x14ac:dyDescent="0.25">
      <c r="A74" s="6">
        <v>202</v>
      </c>
      <c r="B74" s="6" t="s">
        <v>60</v>
      </c>
      <c r="C74" s="7">
        <v>34667</v>
      </c>
      <c r="D74" s="7">
        <v>31391645.593648132</v>
      </c>
      <c r="E74" s="48">
        <v>-3390270.564180342</v>
      </c>
      <c r="F74" s="48">
        <v>-2940434</v>
      </c>
      <c r="H74" s="34">
        <f t="shared" si="2"/>
        <v>28451211.593648132</v>
      </c>
      <c r="I74" s="82"/>
      <c r="J74" s="56">
        <v>11774433.77592274</v>
      </c>
      <c r="K74" s="82"/>
      <c r="L74" s="56">
        <v>-175455.71919081319</v>
      </c>
      <c r="M74" s="84"/>
      <c r="N74" s="84">
        <f t="shared" si="3"/>
        <v>40050189.65038006</v>
      </c>
      <c r="O74" s="101">
        <f t="shared" si="4"/>
        <v>1155.2828237338119</v>
      </c>
      <c r="P74" s="82"/>
      <c r="R74" s="62">
        <f t="shared" si="0"/>
        <v>3200944.5212907195</v>
      </c>
      <c r="S74" s="31">
        <f t="shared" si="5"/>
        <v>8.6865945559461311E-2</v>
      </c>
      <c r="T74" s="56">
        <f t="shared" si="1"/>
        <v>92.334050286748763</v>
      </c>
      <c r="V74" s="45"/>
      <c r="W74" s="46"/>
      <c r="X74" s="47"/>
      <c r="Z74" s="45"/>
      <c r="AA74" s="47"/>
      <c r="AB74" s="46"/>
      <c r="AC74" s="129">
        <v>202</v>
      </c>
      <c r="AD74" s="129" t="s">
        <v>60</v>
      </c>
      <c r="AE74" s="154">
        <v>33937</v>
      </c>
      <c r="AF74" s="154">
        <v>29452328.853142489</v>
      </c>
      <c r="AG74" s="154">
        <v>-3413169.383839217</v>
      </c>
      <c r="AH74" s="154">
        <v>-2940434</v>
      </c>
      <c r="AJ74" s="155">
        <f t="shared" si="6"/>
        <v>26511894.853142489</v>
      </c>
      <c r="AK74" s="156"/>
      <c r="AL74" s="157">
        <v>10903359.629936414</v>
      </c>
      <c r="AM74" s="156"/>
      <c r="AN74" s="157">
        <v>-566009.35398956505</v>
      </c>
      <c r="AO74" s="158"/>
      <c r="AP74" s="158">
        <f t="shared" si="7"/>
        <v>36849245.129089341</v>
      </c>
      <c r="AQ74" s="159">
        <f t="shared" si="8"/>
        <v>1085.8132754542046</v>
      </c>
    </row>
    <row r="75" spans="1:43" x14ac:dyDescent="0.25">
      <c r="A75" s="6">
        <v>204</v>
      </c>
      <c r="B75" s="6" t="s">
        <v>61</v>
      </c>
      <c r="C75" s="7">
        <v>2807</v>
      </c>
      <c r="D75" s="7">
        <v>10914555.632321946</v>
      </c>
      <c r="E75" s="48">
        <v>2685278.0833914746</v>
      </c>
      <c r="F75" s="48">
        <v>-551676</v>
      </c>
      <c r="H75" s="34">
        <f t="shared" si="2"/>
        <v>10362879.632321946</v>
      </c>
      <c r="I75" s="82"/>
      <c r="J75" s="56">
        <v>1964244.0767750938</v>
      </c>
      <c r="K75" s="82"/>
      <c r="L75" s="56">
        <v>-11043.866512783605</v>
      </c>
      <c r="M75" s="84"/>
      <c r="N75" s="84">
        <f t="shared" si="3"/>
        <v>12316079.842584258</v>
      </c>
      <c r="O75" s="101">
        <f t="shared" si="4"/>
        <v>4387.6308666135583</v>
      </c>
      <c r="P75" s="82"/>
      <c r="R75" s="62">
        <f t="shared" si="0"/>
        <v>-123424.10912964679</v>
      </c>
      <c r="S75" s="31">
        <f t="shared" si="5"/>
        <v>-9.9219478211300793E-3</v>
      </c>
      <c r="T75" s="56">
        <f t="shared" si="1"/>
        <v>-43.970113690647239</v>
      </c>
      <c r="V75" s="45"/>
      <c r="W75" s="46"/>
      <c r="X75" s="47"/>
      <c r="Z75" s="45"/>
      <c r="AA75" s="47"/>
      <c r="AB75" s="46"/>
      <c r="AC75" s="129">
        <v>204</v>
      </c>
      <c r="AD75" s="129" t="s">
        <v>61</v>
      </c>
      <c r="AE75" s="154">
        <v>2893</v>
      </c>
      <c r="AF75" s="154">
        <v>11162598.329021998</v>
      </c>
      <c r="AG75" s="154">
        <v>3078594.0804849598</v>
      </c>
      <c r="AH75" s="154">
        <v>-551676</v>
      </c>
      <c r="AJ75" s="155">
        <f t="shared" si="6"/>
        <v>10610922.329021998</v>
      </c>
      <c r="AK75" s="156"/>
      <c r="AL75" s="157">
        <v>1864827.3493974153</v>
      </c>
      <c r="AM75" s="156"/>
      <c r="AN75" s="157">
        <v>-36245.726705507499</v>
      </c>
      <c r="AO75" s="158"/>
      <c r="AP75" s="158">
        <f t="shared" si="7"/>
        <v>12439503.951713905</v>
      </c>
      <c r="AQ75" s="159">
        <f t="shared" si="8"/>
        <v>4299.8631011800571</v>
      </c>
    </row>
    <row r="76" spans="1:43" x14ac:dyDescent="0.25">
      <c r="A76" s="6">
        <v>205</v>
      </c>
      <c r="B76" s="6" t="s">
        <v>62</v>
      </c>
      <c r="C76" s="7">
        <v>36567</v>
      </c>
      <c r="D76" s="7">
        <v>76431191.758762464</v>
      </c>
      <c r="E76" s="48">
        <v>17570811.487197526</v>
      </c>
      <c r="F76" s="48">
        <v>27960179</v>
      </c>
      <c r="H76" s="34">
        <f t="shared" si="2"/>
        <v>104391370.75876246</v>
      </c>
      <c r="I76" s="82"/>
      <c r="J76" s="56">
        <v>17966764.280001398</v>
      </c>
      <c r="K76" s="82"/>
      <c r="L76" s="56">
        <v>-166374.76337300858</v>
      </c>
      <c r="M76" s="84"/>
      <c r="N76" s="84">
        <f t="shared" si="3"/>
        <v>122191760.27539086</v>
      </c>
      <c r="O76" s="101">
        <f t="shared" si="4"/>
        <v>3341.5855901602772</v>
      </c>
      <c r="P76" s="82"/>
      <c r="R76" s="62">
        <f t="shared" si="0"/>
        <v>4811931.8470113575</v>
      </c>
      <c r="S76" s="31">
        <f t="shared" si="5"/>
        <v>4.0994538085795604E-2</v>
      </c>
      <c r="T76" s="56">
        <f t="shared" si="1"/>
        <v>131.59219643425376</v>
      </c>
      <c r="V76" s="45"/>
      <c r="W76" s="46"/>
      <c r="X76" s="47"/>
      <c r="Z76" s="45"/>
      <c r="AA76" s="47"/>
      <c r="AB76" s="46"/>
      <c r="AC76" s="129">
        <v>205</v>
      </c>
      <c r="AD76" s="129" t="s">
        <v>62</v>
      </c>
      <c r="AE76" s="154">
        <v>36709</v>
      </c>
      <c r="AF76" s="154">
        <v>73172350.324886918</v>
      </c>
      <c r="AG76" s="154">
        <v>16918154.851922054</v>
      </c>
      <c r="AH76" s="154">
        <v>27960179</v>
      </c>
      <c r="AJ76" s="155">
        <f t="shared" si="6"/>
        <v>101132529.32488692</v>
      </c>
      <c r="AK76" s="156"/>
      <c r="AL76" s="157">
        <v>16785060.554442726</v>
      </c>
      <c r="AM76" s="156"/>
      <c r="AN76" s="157">
        <v>-537761.4509501491</v>
      </c>
      <c r="AO76" s="158"/>
      <c r="AP76" s="158">
        <f t="shared" si="7"/>
        <v>117379828.42837951</v>
      </c>
      <c r="AQ76" s="159">
        <f t="shared" si="8"/>
        <v>3197.5763008629901</v>
      </c>
    </row>
    <row r="77" spans="1:43" x14ac:dyDescent="0.25">
      <c r="A77" s="6">
        <v>208</v>
      </c>
      <c r="B77" s="6" t="s">
        <v>63</v>
      </c>
      <c r="C77" s="7">
        <v>12400</v>
      </c>
      <c r="D77" s="7">
        <v>32370026.831885315</v>
      </c>
      <c r="E77" s="48">
        <v>10801283.803326372</v>
      </c>
      <c r="F77" s="48">
        <v>-498886</v>
      </c>
      <c r="H77" s="34">
        <f t="shared" si="2"/>
        <v>31871140.831885315</v>
      </c>
      <c r="I77" s="82"/>
      <c r="J77" s="56">
        <v>7210018.6807846837</v>
      </c>
      <c r="K77" s="82"/>
      <c r="L77" s="56">
        <v>-49327.612641345164</v>
      </c>
      <c r="M77" s="84"/>
      <c r="N77" s="84">
        <f t="shared" si="3"/>
        <v>39031831.900028653</v>
      </c>
      <c r="O77" s="101">
        <f t="shared" si="4"/>
        <v>3147.7283790345687</v>
      </c>
      <c r="P77" s="82"/>
      <c r="R77" s="62">
        <f t="shared" si="0"/>
        <v>2833935.926769115</v>
      </c>
      <c r="S77" s="31">
        <f t="shared" si="5"/>
        <v>7.8290073236925911E-2</v>
      </c>
      <c r="T77" s="56">
        <f t="shared" si="1"/>
        <v>228.5432199007351</v>
      </c>
      <c r="V77" s="45"/>
      <c r="W77" s="46"/>
      <c r="X77" s="47"/>
      <c r="Z77" s="45"/>
      <c r="AA77" s="47"/>
      <c r="AB77" s="46"/>
      <c r="AC77" s="129">
        <v>208</v>
      </c>
      <c r="AD77" s="129" t="s">
        <v>63</v>
      </c>
      <c r="AE77" s="154">
        <v>12373</v>
      </c>
      <c r="AF77" s="154">
        <v>30114546.454419158</v>
      </c>
      <c r="AG77" s="154">
        <v>10547717.41934891</v>
      </c>
      <c r="AH77" s="154">
        <v>-498886</v>
      </c>
      <c r="AJ77" s="155">
        <f t="shared" si="6"/>
        <v>29615660.454419158</v>
      </c>
      <c r="AK77" s="156"/>
      <c r="AL77" s="157">
        <v>6742388.0522199608</v>
      </c>
      <c r="AM77" s="156"/>
      <c r="AN77" s="157">
        <v>-160152.53337958828</v>
      </c>
      <c r="AO77" s="158"/>
      <c r="AP77" s="158">
        <f t="shared" si="7"/>
        <v>36197895.973259538</v>
      </c>
      <c r="AQ77" s="159">
        <f t="shared" si="8"/>
        <v>2925.5553199110595</v>
      </c>
    </row>
    <row r="78" spans="1:43" x14ac:dyDescent="0.25">
      <c r="A78" s="6">
        <v>211</v>
      </c>
      <c r="B78" s="6" t="s">
        <v>64</v>
      </c>
      <c r="C78" s="7">
        <v>32214</v>
      </c>
      <c r="D78" s="7">
        <v>39486385.732686296</v>
      </c>
      <c r="E78" s="48">
        <v>3997316.0134714791</v>
      </c>
      <c r="F78" s="48">
        <v>-4373751</v>
      </c>
      <c r="H78" s="34">
        <f t="shared" si="2"/>
        <v>35112634.732686296</v>
      </c>
      <c r="I78" s="82"/>
      <c r="J78" s="56">
        <v>13210633.776577756</v>
      </c>
      <c r="K78" s="82"/>
      <c r="L78" s="56">
        <v>-159046.68260285468</v>
      </c>
      <c r="M78" s="84"/>
      <c r="N78" s="84">
        <f t="shared" si="3"/>
        <v>48164221.826661199</v>
      </c>
      <c r="O78" s="101">
        <f t="shared" si="4"/>
        <v>1495.1332286167876</v>
      </c>
      <c r="P78" s="82"/>
      <c r="R78" s="62">
        <f t="shared" ref="R78:R141" si="9">N78-AP78</f>
        <v>3340633.8179241791</v>
      </c>
      <c r="S78" s="31">
        <f t="shared" si="5"/>
        <v>7.4528478560730624E-2</v>
      </c>
      <c r="T78" s="56">
        <f t="shared" ref="T78:T141" si="10">R78/C78</f>
        <v>103.70130433737441</v>
      </c>
      <c r="V78" s="45"/>
      <c r="W78" s="46"/>
      <c r="X78" s="47"/>
      <c r="Z78" s="45"/>
      <c r="AA78" s="47"/>
      <c r="AB78" s="46"/>
      <c r="AC78" s="129">
        <v>211</v>
      </c>
      <c r="AD78" s="129" t="s">
        <v>64</v>
      </c>
      <c r="AE78" s="154">
        <v>31868</v>
      </c>
      <c r="AF78" s="154">
        <v>37377172.616871327</v>
      </c>
      <c r="AG78" s="154">
        <v>2844601.7899306607</v>
      </c>
      <c r="AH78" s="154">
        <v>-4373751</v>
      </c>
      <c r="AJ78" s="155">
        <f t="shared" si="6"/>
        <v>33003421.616871327</v>
      </c>
      <c r="AK78" s="156"/>
      <c r="AL78" s="157">
        <v>12333244.608036797</v>
      </c>
      <c r="AM78" s="156"/>
      <c r="AN78" s="157">
        <v>-513078.216171109</v>
      </c>
      <c r="AO78" s="158"/>
      <c r="AP78" s="158">
        <f t="shared" si="7"/>
        <v>44823588.00873702</v>
      </c>
      <c r="AQ78" s="159">
        <f t="shared" si="8"/>
        <v>1406.5390990566405</v>
      </c>
    </row>
    <row r="79" spans="1:43" x14ac:dyDescent="0.25">
      <c r="A79" s="6">
        <v>213</v>
      </c>
      <c r="B79" s="6" t="s">
        <v>65</v>
      </c>
      <c r="C79" s="7">
        <v>5312</v>
      </c>
      <c r="D79" s="7">
        <v>16566163.036783323</v>
      </c>
      <c r="E79" s="48">
        <v>3531587.2222521114</v>
      </c>
      <c r="F79" s="48">
        <v>-718934</v>
      </c>
      <c r="H79" s="34">
        <f t="shared" ref="H79:H142" si="11">D79+F79</f>
        <v>15847229.036783323</v>
      </c>
      <c r="I79" s="82"/>
      <c r="J79" s="56">
        <v>3528066.169549136</v>
      </c>
      <c r="K79" s="82"/>
      <c r="L79" s="56">
        <v>-21303.863599860739</v>
      </c>
      <c r="M79" s="84"/>
      <c r="N79" s="84">
        <f t="shared" ref="N79:N142" si="12">H79+J79+L79</f>
        <v>19353991.342732601</v>
      </c>
      <c r="O79" s="101">
        <f t="shared" ref="O79:O142" si="13">N79/C79</f>
        <v>3643.4471654240588</v>
      </c>
      <c r="P79" s="82"/>
      <c r="R79" s="62">
        <f t="shared" si="9"/>
        <v>234856.12910996005</v>
      </c>
      <c r="S79" s="31">
        <f t="shared" ref="S79:S142" si="14">R79/$AP79</f>
        <v>1.228382594117656E-2</v>
      </c>
      <c r="T79" s="56">
        <f t="shared" si="10"/>
        <v>44.212373702929227</v>
      </c>
      <c r="V79" s="45"/>
      <c r="W79" s="46"/>
      <c r="X79" s="47"/>
      <c r="Z79" s="45"/>
      <c r="AA79" s="47"/>
      <c r="AB79" s="46"/>
      <c r="AC79" s="129">
        <v>213</v>
      </c>
      <c r="AD79" s="129" t="s">
        <v>65</v>
      </c>
      <c r="AE79" s="154">
        <v>5356</v>
      </c>
      <c r="AF79" s="154">
        <v>16561037.12590255</v>
      </c>
      <c r="AG79" s="154">
        <v>4070804.3737710402</v>
      </c>
      <c r="AH79" s="154">
        <v>-718934</v>
      </c>
      <c r="AJ79" s="155">
        <f t="shared" ref="AJ79:AJ142" si="15">AF79+AH79</f>
        <v>15842103.12590255</v>
      </c>
      <c r="AK79" s="156"/>
      <c r="AL79" s="157">
        <v>3347047.8590127802</v>
      </c>
      <c r="AM79" s="156"/>
      <c r="AN79" s="157">
        <v>-70015.771292690799</v>
      </c>
      <c r="AO79" s="158"/>
      <c r="AP79" s="158">
        <f t="shared" ref="AP79:AP142" si="16">AJ79+AL79+AN79</f>
        <v>19119135.213622641</v>
      </c>
      <c r="AQ79" s="159">
        <f t="shared" ref="AQ79:AQ142" si="17">AP79/AE79</f>
        <v>3569.6667687869008</v>
      </c>
    </row>
    <row r="80" spans="1:43" x14ac:dyDescent="0.25">
      <c r="A80" s="6">
        <v>214</v>
      </c>
      <c r="B80" s="6" t="s">
        <v>66</v>
      </c>
      <c r="C80" s="7">
        <v>12758</v>
      </c>
      <c r="D80" s="7">
        <v>29992046.347699136</v>
      </c>
      <c r="E80" s="48">
        <v>9991515.8234080039</v>
      </c>
      <c r="F80" s="48">
        <v>-363363</v>
      </c>
      <c r="H80" s="34">
        <f t="shared" si="11"/>
        <v>29628683.347699136</v>
      </c>
      <c r="I80" s="82"/>
      <c r="J80" s="56">
        <v>8190793.6176368855</v>
      </c>
      <c r="K80" s="82"/>
      <c r="L80" s="56">
        <v>-54680.512725876404</v>
      </c>
      <c r="M80" s="84"/>
      <c r="N80" s="84">
        <f t="shared" si="12"/>
        <v>37764796.45261015</v>
      </c>
      <c r="O80" s="101">
        <f t="shared" si="13"/>
        <v>2960.0875100023632</v>
      </c>
      <c r="P80" s="82"/>
      <c r="R80" s="62">
        <f t="shared" si="9"/>
        <v>1673255.1543747038</v>
      </c>
      <c r="S80" s="31">
        <f t="shared" si="14"/>
        <v>4.6361421379820952E-2</v>
      </c>
      <c r="T80" s="56">
        <f t="shared" si="10"/>
        <v>131.15340604912242</v>
      </c>
      <c r="V80" s="45"/>
      <c r="W80" s="46"/>
      <c r="X80" s="47"/>
      <c r="Z80" s="45"/>
      <c r="AA80" s="47"/>
      <c r="AB80" s="46"/>
      <c r="AC80" s="129">
        <v>214</v>
      </c>
      <c r="AD80" s="129" t="s">
        <v>66</v>
      </c>
      <c r="AE80" s="154">
        <v>12906</v>
      </c>
      <c r="AF80" s="154">
        <v>28917859.798736684</v>
      </c>
      <c r="AG80" s="154">
        <v>9985055.8052542526</v>
      </c>
      <c r="AH80" s="154">
        <v>-363363</v>
      </c>
      <c r="AJ80" s="155">
        <f t="shared" si="15"/>
        <v>28554496.798736684</v>
      </c>
      <c r="AK80" s="156"/>
      <c r="AL80" s="157">
        <v>7714662.821324721</v>
      </c>
      <c r="AM80" s="156"/>
      <c r="AN80" s="157">
        <v>-177618.321825961</v>
      </c>
      <c r="AO80" s="158"/>
      <c r="AP80" s="158">
        <f t="shared" si="16"/>
        <v>36091541.298235446</v>
      </c>
      <c r="AQ80" s="159">
        <f t="shared" si="17"/>
        <v>2796.4932045742635</v>
      </c>
    </row>
    <row r="81" spans="1:43" x14ac:dyDescent="0.25">
      <c r="A81" s="6">
        <v>216</v>
      </c>
      <c r="B81" s="6" t="s">
        <v>67</v>
      </c>
      <c r="C81" s="7">
        <v>1323</v>
      </c>
      <c r="D81" s="7">
        <v>5766157.1585866967</v>
      </c>
      <c r="E81" s="48">
        <v>1215859.1628764321</v>
      </c>
      <c r="F81" s="48">
        <v>-342974</v>
      </c>
      <c r="H81" s="34">
        <f t="shared" si="11"/>
        <v>5423183.1585866967</v>
      </c>
      <c r="I81" s="82"/>
      <c r="J81" s="56">
        <v>955870.24097040982</v>
      </c>
      <c r="K81" s="82"/>
      <c r="L81" s="56">
        <v>-4622.6366363511479</v>
      </c>
      <c r="M81" s="84"/>
      <c r="N81" s="84">
        <f t="shared" si="12"/>
        <v>6374430.762920755</v>
      </c>
      <c r="O81" s="101">
        <f t="shared" si="13"/>
        <v>4818.1638419658011</v>
      </c>
      <c r="P81" s="82"/>
      <c r="R81" s="62">
        <f t="shared" si="9"/>
        <v>433726.57704329211</v>
      </c>
      <c r="S81" s="31">
        <f t="shared" si="14"/>
        <v>7.3009287026000805E-2</v>
      </c>
      <c r="T81" s="56">
        <f t="shared" si="10"/>
        <v>327.83565914081038</v>
      </c>
      <c r="V81" s="45"/>
      <c r="W81" s="46"/>
      <c r="X81" s="47"/>
      <c r="Z81" s="45"/>
      <c r="AA81" s="47"/>
      <c r="AB81" s="46"/>
      <c r="AC81" s="129">
        <v>216</v>
      </c>
      <c r="AD81" s="129" t="s">
        <v>67</v>
      </c>
      <c r="AE81" s="154">
        <v>1339</v>
      </c>
      <c r="AF81" s="154">
        <v>5392886.9102674276</v>
      </c>
      <c r="AG81" s="154">
        <v>1325006.6032042045</v>
      </c>
      <c r="AH81" s="154">
        <v>-342974</v>
      </c>
      <c r="AJ81" s="155">
        <f t="shared" si="15"/>
        <v>5049912.9102674276</v>
      </c>
      <c r="AK81" s="156"/>
      <c r="AL81" s="157">
        <v>906026.07890637242</v>
      </c>
      <c r="AM81" s="156"/>
      <c r="AN81" s="157">
        <v>-15234.803296337159</v>
      </c>
      <c r="AO81" s="158"/>
      <c r="AP81" s="158">
        <f t="shared" si="16"/>
        <v>5940704.1858774628</v>
      </c>
      <c r="AQ81" s="159">
        <f t="shared" si="17"/>
        <v>4436.6722822087104</v>
      </c>
    </row>
    <row r="82" spans="1:43" x14ac:dyDescent="0.25">
      <c r="A82" s="6">
        <v>217</v>
      </c>
      <c r="B82" s="6" t="s">
        <v>68</v>
      </c>
      <c r="C82" s="7">
        <v>5426</v>
      </c>
      <c r="D82" s="7">
        <v>13661287.409183685</v>
      </c>
      <c r="E82" s="48">
        <v>4506068.5105016259</v>
      </c>
      <c r="F82" s="48">
        <v>-232631</v>
      </c>
      <c r="H82" s="34">
        <f t="shared" si="11"/>
        <v>13428656.409183685</v>
      </c>
      <c r="I82" s="82"/>
      <c r="J82" s="56">
        <v>3210543.1518623843</v>
      </c>
      <c r="K82" s="82"/>
      <c r="L82" s="56">
        <v>-21556.247575591606</v>
      </c>
      <c r="M82" s="84"/>
      <c r="N82" s="84">
        <f t="shared" si="12"/>
        <v>16617643.313470477</v>
      </c>
      <c r="O82" s="101">
        <f t="shared" si="13"/>
        <v>3062.595524045425</v>
      </c>
      <c r="P82" s="82"/>
      <c r="R82" s="62">
        <f t="shared" si="9"/>
        <v>885058.80510741845</v>
      </c>
      <c r="S82" s="31">
        <f t="shared" si="14"/>
        <v>5.6256415126004426E-2</v>
      </c>
      <c r="T82" s="56">
        <f t="shared" si="10"/>
        <v>163.11441303122345</v>
      </c>
      <c r="V82" s="45"/>
      <c r="W82" s="46"/>
      <c r="X82" s="47"/>
      <c r="Z82" s="45"/>
      <c r="AA82" s="47"/>
      <c r="AB82" s="46"/>
      <c r="AC82" s="129">
        <v>217</v>
      </c>
      <c r="AD82" s="129" t="s">
        <v>68</v>
      </c>
      <c r="AE82" s="154">
        <v>5464</v>
      </c>
      <c r="AF82" s="154">
        <v>13022435.945504526</v>
      </c>
      <c r="AG82" s="154">
        <v>4462066.165755501</v>
      </c>
      <c r="AH82" s="154">
        <v>-232631</v>
      </c>
      <c r="AJ82" s="155">
        <f t="shared" si="15"/>
        <v>12789804.945504526</v>
      </c>
      <c r="AK82" s="156"/>
      <c r="AL82" s="157">
        <v>3012594.2684013345</v>
      </c>
      <c r="AM82" s="156"/>
      <c r="AN82" s="157">
        <v>-69814.705542801166</v>
      </c>
      <c r="AO82" s="158"/>
      <c r="AP82" s="158">
        <f t="shared" si="16"/>
        <v>15732584.508363059</v>
      </c>
      <c r="AQ82" s="159">
        <f t="shared" si="17"/>
        <v>2879.3163448687883</v>
      </c>
    </row>
    <row r="83" spans="1:43" x14ac:dyDescent="0.25">
      <c r="A83" s="6">
        <v>218</v>
      </c>
      <c r="B83" s="6" t="s">
        <v>69</v>
      </c>
      <c r="C83" s="7">
        <v>1207</v>
      </c>
      <c r="D83" s="7">
        <v>4729944.6132224007</v>
      </c>
      <c r="E83" s="48">
        <v>1143473.2748215201</v>
      </c>
      <c r="F83" s="48">
        <v>-318134</v>
      </c>
      <c r="H83" s="34">
        <f t="shared" si="11"/>
        <v>4411810.6132224007</v>
      </c>
      <c r="I83" s="82"/>
      <c r="J83" s="56">
        <v>1036038.2309126769</v>
      </c>
      <c r="K83" s="82"/>
      <c r="L83" s="56">
        <v>-4595.3120715257064</v>
      </c>
      <c r="M83" s="84"/>
      <c r="N83" s="84">
        <f t="shared" si="12"/>
        <v>5443253.5320635522</v>
      </c>
      <c r="O83" s="101">
        <f t="shared" si="13"/>
        <v>4509.7378061835561</v>
      </c>
      <c r="P83" s="82"/>
      <c r="R83" s="62">
        <f t="shared" si="9"/>
        <v>31248.221452709287</v>
      </c>
      <c r="S83" s="31">
        <f t="shared" si="14"/>
        <v>5.7738711733049571E-3</v>
      </c>
      <c r="T83" s="56">
        <f t="shared" si="10"/>
        <v>25.889164418151854</v>
      </c>
      <c r="V83" s="45"/>
      <c r="W83" s="46"/>
      <c r="X83" s="47"/>
      <c r="Z83" s="45"/>
      <c r="AA83" s="47"/>
      <c r="AB83" s="46"/>
      <c r="AC83" s="129">
        <v>218</v>
      </c>
      <c r="AD83" s="129" t="s">
        <v>69</v>
      </c>
      <c r="AE83" s="154">
        <v>1245</v>
      </c>
      <c r="AF83" s="154">
        <v>4767596.0755875614</v>
      </c>
      <c r="AG83" s="154">
        <v>1208096.1373487776</v>
      </c>
      <c r="AH83" s="154">
        <v>-318134</v>
      </c>
      <c r="AJ83" s="155">
        <f t="shared" si="15"/>
        <v>4449462.0755875614</v>
      </c>
      <c r="AK83" s="156"/>
      <c r="AL83" s="157">
        <v>977470.15278628864</v>
      </c>
      <c r="AM83" s="156"/>
      <c r="AN83" s="157">
        <v>-14926.917763006473</v>
      </c>
      <c r="AO83" s="158"/>
      <c r="AP83" s="158">
        <f t="shared" si="16"/>
        <v>5412005.3106108429</v>
      </c>
      <c r="AQ83" s="159">
        <f t="shared" si="17"/>
        <v>4346.9922173581072</v>
      </c>
    </row>
    <row r="84" spans="1:43" x14ac:dyDescent="0.25">
      <c r="A84" s="6">
        <v>224</v>
      </c>
      <c r="B84" s="6" t="s">
        <v>70</v>
      </c>
      <c r="C84" s="7">
        <v>8696</v>
      </c>
      <c r="D84" s="7">
        <v>17509539.287209634</v>
      </c>
      <c r="E84" s="48">
        <v>4881541.4204064487</v>
      </c>
      <c r="F84" s="48">
        <v>-556799</v>
      </c>
      <c r="H84" s="34">
        <f t="shared" si="11"/>
        <v>16952740.287209634</v>
      </c>
      <c r="I84" s="82"/>
      <c r="J84" s="56">
        <v>4392934.179867777</v>
      </c>
      <c r="K84" s="82"/>
      <c r="L84" s="56">
        <v>-37314.778112066517</v>
      </c>
      <c r="M84" s="84"/>
      <c r="N84" s="84">
        <f t="shared" si="12"/>
        <v>21308359.688965347</v>
      </c>
      <c r="O84" s="101">
        <f t="shared" si="13"/>
        <v>2450.3633496970269</v>
      </c>
      <c r="P84" s="82"/>
      <c r="R84" s="62">
        <f t="shared" si="9"/>
        <v>549576.7556595169</v>
      </c>
      <c r="S84" s="31">
        <f t="shared" si="14"/>
        <v>2.6474420847561558E-2</v>
      </c>
      <c r="T84" s="56">
        <f t="shared" si="10"/>
        <v>63.198798948886491</v>
      </c>
      <c r="V84" s="45"/>
      <c r="W84" s="46"/>
      <c r="X84" s="47"/>
      <c r="Z84" s="45"/>
      <c r="AA84" s="47"/>
      <c r="AB84" s="46"/>
      <c r="AC84" s="129">
        <v>224</v>
      </c>
      <c r="AD84" s="129" t="s">
        <v>70</v>
      </c>
      <c r="AE84" s="154">
        <v>8714</v>
      </c>
      <c r="AF84" s="154">
        <v>17332351.460837293</v>
      </c>
      <c r="AG84" s="154">
        <v>4850282.2660575649</v>
      </c>
      <c r="AH84" s="154">
        <v>-556799</v>
      </c>
      <c r="AJ84" s="155">
        <f t="shared" si="15"/>
        <v>16775552.460837293</v>
      </c>
      <c r="AK84" s="156"/>
      <c r="AL84" s="157">
        <v>4103802.0395888463</v>
      </c>
      <c r="AM84" s="156"/>
      <c r="AN84" s="157">
        <v>-120571.56712030922</v>
      </c>
      <c r="AO84" s="158"/>
      <c r="AP84" s="158">
        <f t="shared" si="16"/>
        <v>20758782.93330583</v>
      </c>
      <c r="AQ84" s="159">
        <f t="shared" si="17"/>
        <v>2382.2335245932786</v>
      </c>
    </row>
    <row r="85" spans="1:43" x14ac:dyDescent="0.25">
      <c r="A85" s="6">
        <v>226</v>
      </c>
      <c r="B85" s="6" t="s">
        <v>71</v>
      </c>
      <c r="C85" s="7">
        <v>3858</v>
      </c>
      <c r="D85" s="7">
        <v>14277523.419538679</v>
      </c>
      <c r="E85" s="48">
        <v>3759506.1176335607</v>
      </c>
      <c r="F85" s="48">
        <v>-19434</v>
      </c>
      <c r="H85" s="34">
        <f t="shared" si="11"/>
        <v>14258089.419538679</v>
      </c>
      <c r="I85" s="82"/>
      <c r="J85" s="56">
        <v>2586438.0418372336</v>
      </c>
      <c r="K85" s="82"/>
      <c r="L85" s="56">
        <v>-14752.110884085541</v>
      </c>
      <c r="M85" s="84"/>
      <c r="N85" s="84">
        <f t="shared" si="12"/>
        <v>16829775.350491825</v>
      </c>
      <c r="O85" s="101">
        <f t="shared" si="13"/>
        <v>4362.3056896038943</v>
      </c>
      <c r="P85" s="82"/>
      <c r="R85" s="62">
        <f t="shared" si="9"/>
        <v>1222903.9592880383</v>
      </c>
      <c r="S85" s="31">
        <f t="shared" si="14"/>
        <v>7.8356765339738815E-2</v>
      </c>
      <c r="T85" s="56">
        <f t="shared" si="10"/>
        <v>316.97873491136295</v>
      </c>
      <c r="V85" s="45"/>
      <c r="W85" s="46"/>
      <c r="X85" s="47"/>
      <c r="Z85" s="45"/>
      <c r="AA85" s="47"/>
      <c r="AB85" s="46"/>
      <c r="AC85" s="129">
        <v>226</v>
      </c>
      <c r="AD85" s="129" t="s">
        <v>71</v>
      </c>
      <c r="AE85" s="154">
        <v>3949</v>
      </c>
      <c r="AF85" s="154">
        <v>13234045.073314369</v>
      </c>
      <c r="AG85" s="154">
        <v>3983064.4348815968</v>
      </c>
      <c r="AH85" s="154">
        <v>-19434</v>
      </c>
      <c r="AJ85" s="155">
        <f t="shared" si="15"/>
        <v>13214611.073314369</v>
      </c>
      <c r="AK85" s="156"/>
      <c r="AL85" s="157">
        <v>2440452.1597096277</v>
      </c>
      <c r="AM85" s="156"/>
      <c r="AN85" s="157">
        <v>-48191.841820210262</v>
      </c>
      <c r="AO85" s="158"/>
      <c r="AP85" s="158">
        <f t="shared" si="16"/>
        <v>15606871.391203787</v>
      </c>
      <c r="AQ85" s="159">
        <f t="shared" si="17"/>
        <v>3952.1072147895129</v>
      </c>
    </row>
    <row r="86" spans="1:43" x14ac:dyDescent="0.25">
      <c r="A86" s="6">
        <v>230</v>
      </c>
      <c r="B86" s="6" t="s">
        <v>72</v>
      </c>
      <c r="C86" s="7">
        <v>2322</v>
      </c>
      <c r="D86" s="7">
        <v>7299091.0219189608</v>
      </c>
      <c r="E86" s="48">
        <v>2547514.8491761694</v>
      </c>
      <c r="F86" s="48">
        <v>-411728</v>
      </c>
      <c r="H86" s="34">
        <f t="shared" si="11"/>
        <v>6887363.0219189608</v>
      </c>
      <c r="I86" s="82"/>
      <c r="J86" s="56">
        <v>1822579.1916687307</v>
      </c>
      <c r="K86" s="82"/>
      <c r="L86" s="56">
        <v>-7812.4012879553275</v>
      </c>
      <c r="M86" s="84"/>
      <c r="N86" s="84">
        <f t="shared" si="12"/>
        <v>8702129.8122997358</v>
      </c>
      <c r="O86" s="101">
        <f t="shared" si="13"/>
        <v>3747.6872576656915</v>
      </c>
      <c r="P86" s="82"/>
      <c r="R86" s="62">
        <f t="shared" si="9"/>
        <v>111012.38538276777</v>
      </c>
      <c r="S86" s="31">
        <f t="shared" si="14"/>
        <v>1.2921763242922634E-2</v>
      </c>
      <c r="T86" s="56">
        <f t="shared" si="10"/>
        <v>47.808951499899983</v>
      </c>
      <c r="V86" s="45"/>
      <c r="W86" s="46"/>
      <c r="X86" s="47"/>
      <c r="Z86" s="45"/>
      <c r="AA86" s="47"/>
      <c r="AB86" s="46"/>
      <c r="AC86" s="129">
        <v>230</v>
      </c>
      <c r="AD86" s="129" t="s">
        <v>72</v>
      </c>
      <c r="AE86" s="154">
        <v>2342</v>
      </c>
      <c r="AF86" s="154">
        <v>7309345.867052149</v>
      </c>
      <c r="AG86" s="154">
        <v>2663046.6580924219</v>
      </c>
      <c r="AH86" s="154">
        <v>-411728</v>
      </c>
      <c r="AJ86" s="155">
        <f t="shared" si="15"/>
        <v>6897617.867052149</v>
      </c>
      <c r="AK86" s="156"/>
      <c r="AL86" s="157">
        <v>1719000.4170735052</v>
      </c>
      <c r="AM86" s="156"/>
      <c r="AN86" s="157">
        <v>-25500.857208686612</v>
      </c>
      <c r="AO86" s="158"/>
      <c r="AP86" s="158">
        <f t="shared" si="16"/>
        <v>8591117.4269169681</v>
      </c>
      <c r="AQ86" s="159">
        <f t="shared" si="17"/>
        <v>3668.2824196912757</v>
      </c>
    </row>
    <row r="87" spans="1:43" x14ac:dyDescent="0.25">
      <c r="A87" s="6">
        <v>231</v>
      </c>
      <c r="B87" s="6" t="s">
        <v>73</v>
      </c>
      <c r="C87" s="7">
        <v>1278</v>
      </c>
      <c r="D87" s="7">
        <v>2227374.7116354406</v>
      </c>
      <c r="E87" s="48">
        <v>-146438.51959633475</v>
      </c>
      <c r="F87" s="48">
        <v>-180664</v>
      </c>
      <c r="H87" s="34">
        <f t="shared" si="11"/>
        <v>2046710.7116354406</v>
      </c>
      <c r="I87" s="82"/>
      <c r="J87" s="56">
        <v>680931.59761994518</v>
      </c>
      <c r="K87" s="82"/>
      <c r="L87" s="56">
        <v>-7641.6908763574802</v>
      </c>
      <c r="M87" s="84"/>
      <c r="N87" s="84">
        <f t="shared" si="12"/>
        <v>2720000.6183790285</v>
      </c>
      <c r="O87" s="101">
        <f t="shared" si="13"/>
        <v>2128.3259924718532</v>
      </c>
      <c r="P87" s="82"/>
      <c r="R87" s="62">
        <f t="shared" si="9"/>
        <v>278868.05230405182</v>
      </c>
      <c r="S87" s="31">
        <f t="shared" si="14"/>
        <v>0.1142371603163016</v>
      </c>
      <c r="T87" s="56">
        <f t="shared" si="10"/>
        <v>218.20661369644117</v>
      </c>
      <c r="V87" s="45"/>
      <c r="W87" s="46"/>
      <c r="X87" s="47"/>
      <c r="Z87" s="45"/>
      <c r="AA87" s="47"/>
      <c r="AB87" s="46"/>
      <c r="AC87" s="129">
        <v>231</v>
      </c>
      <c r="AD87" s="129" t="s">
        <v>73</v>
      </c>
      <c r="AE87" s="154">
        <v>1246</v>
      </c>
      <c r="AF87" s="154">
        <v>2006567.5124744659</v>
      </c>
      <c r="AG87" s="154">
        <v>-49692.329265160639</v>
      </c>
      <c r="AH87" s="154">
        <v>-180664</v>
      </c>
      <c r="AJ87" s="155">
        <f t="shared" si="15"/>
        <v>1825903.5124744659</v>
      </c>
      <c r="AK87" s="156"/>
      <c r="AL87" s="157">
        <v>640279.81243067351</v>
      </c>
      <c r="AM87" s="156"/>
      <c r="AN87" s="157">
        <v>-25050.758830162482</v>
      </c>
      <c r="AO87" s="158"/>
      <c r="AP87" s="158">
        <f t="shared" si="16"/>
        <v>2441132.5660749767</v>
      </c>
      <c r="AQ87" s="159">
        <f t="shared" si="17"/>
        <v>1959.1754141853746</v>
      </c>
    </row>
    <row r="88" spans="1:43" x14ac:dyDescent="0.25">
      <c r="A88" s="6">
        <v>232</v>
      </c>
      <c r="B88" s="6" t="s">
        <v>74</v>
      </c>
      <c r="C88" s="7">
        <v>13007</v>
      </c>
      <c r="D88" s="7">
        <v>36400505.983312368</v>
      </c>
      <c r="E88" s="48">
        <v>10697625.942525271</v>
      </c>
      <c r="F88" s="48">
        <v>-550743</v>
      </c>
      <c r="H88" s="34">
        <f t="shared" si="11"/>
        <v>35849762.983312368</v>
      </c>
      <c r="I88" s="82"/>
      <c r="J88" s="56">
        <v>8767547.4669695795</v>
      </c>
      <c r="K88" s="82"/>
      <c r="L88" s="56">
        <v>-52168.836921019334</v>
      </c>
      <c r="M88" s="84"/>
      <c r="N88" s="84">
        <f t="shared" si="12"/>
        <v>44565141.613360927</v>
      </c>
      <c r="O88" s="101">
        <f t="shared" si="13"/>
        <v>3426.2429163804818</v>
      </c>
      <c r="P88" s="82"/>
      <c r="R88" s="62">
        <f t="shared" si="9"/>
        <v>1750854.3944754079</v>
      </c>
      <c r="S88" s="31">
        <f t="shared" si="14"/>
        <v>4.0894161930672066E-2</v>
      </c>
      <c r="T88" s="56">
        <f t="shared" si="10"/>
        <v>134.60862569965465</v>
      </c>
      <c r="V88" s="45"/>
      <c r="W88" s="46"/>
      <c r="X88" s="47"/>
      <c r="Z88" s="45"/>
      <c r="AA88" s="47"/>
      <c r="AB88" s="46"/>
      <c r="AC88" s="129">
        <v>232</v>
      </c>
      <c r="AD88" s="129" t="s">
        <v>74</v>
      </c>
      <c r="AE88" s="154">
        <v>13184</v>
      </c>
      <c r="AF88" s="154">
        <v>35286785.284881875</v>
      </c>
      <c r="AG88" s="154">
        <v>10901461.997673698</v>
      </c>
      <c r="AH88" s="154">
        <v>-550743</v>
      </c>
      <c r="AJ88" s="155">
        <f t="shared" si="15"/>
        <v>34736042.284881875</v>
      </c>
      <c r="AK88" s="156"/>
      <c r="AL88" s="157">
        <v>8247931.6642248556</v>
      </c>
      <c r="AM88" s="156"/>
      <c r="AN88" s="157">
        <v>-169686.73022120848</v>
      </c>
      <c r="AO88" s="158"/>
      <c r="AP88" s="158">
        <f t="shared" si="16"/>
        <v>42814287.218885519</v>
      </c>
      <c r="AQ88" s="159">
        <f t="shared" si="17"/>
        <v>3247.4429019178942</v>
      </c>
    </row>
    <row r="89" spans="1:43" x14ac:dyDescent="0.25">
      <c r="A89" s="6">
        <v>233</v>
      </c>
      <c r="B89" s="6" t="s">
        <v>75</v>
      </c>
      <c r="C89" s="7">
        <v>15514</v>
      </c>
      <c r="D89" s="7">
        <v>46160056.428863093</v>
      </c>
      <c r="E89" s="48">
        <v>12881351.487992726</v>
      </c>
      <c r="F89" s="48">
        <v>-836111</v>
      </c>
      <c r="H89" s="34">
        <f t="shared" si="11"/>
        <v>45323945.428863093</v>
      </c>
      <c r="I89" s="82"/>
      <c r="J89" s="56">
        <v>10354364.46927605</v>
      </c>
      <c r="K89" s="82"/>
      <c r="L89" s="56">
        <v>-62402.833319580452</v>
      </c>
      <c r="M89" s="84"/>
      <c r="N89" s="84">
        <f t="shared" si="12"/>
        <v>55615907.064819559</v>
      </c>
      <c r="O89" s="101">
        <f t="shared" si="13"/>
        <v>3584.8850757264122</v>
      </c>
      <c r="P89" s="82"/>
      <c r="R89" s="62">
        <f t="shared" si="9"/>
        <v>2499333.4113564938</v>
      </c>
      <c r="S89" s="31">
        <f t="shared" si="14"/>
        <v>4.7053739340612452E-2</v>
      </c>
      <c r="T89" s="56">
        <f t="shared" si="10"/>
        <v>161.10180555346744</v>
      </c>
      <c r="V89" s="45"/>
      <c r="W89" s="46"/>
      <c r="X89" s="47"/>
      <c r="Z89" s="45"/>
      <c r="AA89" s="47"/>
      <c r="AB89" s="46"/>
      <c r="AC89" s="129">
        <v>233</v>
      </c>
      <c r="AD89" s="129" t="s">
        <v>75</v>
      </c>
      <c r="AE89" s="154">
        <v>15726</v>
      </c>
      <c r="AF89" s="154">
        <v>44402331.413921699</v>
      </c>
      <c r="AG89" s="154">
        <v>13059420.524105759</v>
      </c>
      <c r="AH89" s="154">
        <v>-836111</v>
      </c>
      <c r="AJ89" s="155">
        <f t="shared" si="15"/>
        <v>43566220.413921699</v>
      </c>
      <c r="AK89" s="156"/>
      <c r="AL89" s="157">
        <v>9752661.2149881218</v>
      </c>
      <c r="AM89" s="156"/>
      <c r="AN89" s="157">
        <v>-202307.97544675026</v>
      </c>
      <c r="AO89" s="158"/>
      <c r="AP89" s="158">
        <f t="shared" si="16"/>
        <v>53116573.653463066</v>
      </c>
      <c r="AQ89" s="159">
        <f t="shared" si="17"/>
        <v>3377.6277281866378</v>
      </c>
    </row>
    <row r="90" spans="1:43" x14ac:dyDescent="0.25">
      <c r="A90" s="6">
        <v>235</v>
      </c>
      <c r="B90" s="6" t="s">
        <v>76</v>
      </c>
      <c r="C90" s="7">
        <v>10178</v>
      </c>
      <c r="D90" s="7">
        <v>-899914.95999222435</v>
      </c>
      <c r="E90" s="48">
        <v>-13963841.300153183</v>
      </c>
      <c r="F90" s="48">
        <v>2370232</v>
      </c>
      <c r="H90" s="34">
        <f t="shared" si="11"/>
        <v>1470317.0400077756</v>
      </c>
      <c r="I90" s="82"/>
      <c r="J90" s="56">
        <v>1979176.635932249</v>
      </c>
      <c r="K90" s="82"/>
      <c r="L90" s="56">
        <v>-83433.59612727091</v>
      </c>
      <c r="M90" s="84"/>
      <c r="N90" s="84">
        <f t="shared" si="12"/>
        <v>3366060.0798127539</v>
      </c>
      <c r="O90" s="101">
        <f t="shared" si="13"/>
        <v>330.71920611247339</v>
      </c>
      <c r="P90" s="82"/>
      <c r="R90" s="62">
        <f t="shared" si="9"/>
        <v>1718369.8630063136</v>
      </c>
      <c r="S90" s="31">
        <f t="shared" si="14"/>
        <v>1.0428961982531308</v>
      </c>
      <c r="T90" s="56">
        <f t="shared" si="10"/>
        <v>168.83178060584729</v>
      </c>
      <c r="V90" s="45"/>
      <c r="W90" s="46"/>
      <c r="X90" s="47"/>
      <c r="Z90" s="45"/>
      <c r="AA90" s="47"/>
      <c r="AB90" s="46"/>
      <c r="AC90" s="129">
        <v>235</v>
      </c>
      <c r="AD90" s="129" t="s">
        <v>76</v>
      </c>
      <c r="AE90" s="154">
        <v>9797</v>
      </c>
      <c r="AF90" s="154">
        <v>-2241720.5437503923</v>
      </c>
      <c r="AG90" s="154">
        <v>-13869189.151319867</v>
      </c>
      <c r="AH90" s="154">
        <v>2370232</v>
      </c>
      <c r="AJ90" s="155">
        <f t="shared" si="15"/>
        <v>128511.45624960773</v>
      </c>
      <c r="AK90" s="156"/>
      <c r="AL90" s="157">
        <v>1787858.9229637596</v>
      </c>
      <c r="AM90" s="156"/>
      <c r="AN90" s="157">
        <v>-268680.16240692697</v>
      </c>
      <c r="AO90" s="158"/>
      <c r="AP90" s="158">
        <f t="shared" si="16"/>
        <v>1647690.2168064404</v>
      </c>
      <c r="AQ90" s="159">
        <f t="shared" si="17"/>
        <v>168.18313941068087</v>
      </c>
    </row>
    <row r="91" spans="1:43" x14ac:dyDescent="0.25">
      <c r="A91" s="6">
        <v>236</v>
      </c>
      <c r="B91" s="6" t="s">
        <v>77</v>
      </c>
      <c r="C91" s="7">
        <v>4228</v>
      </c>
      <c r="D91" s="7">
        <v>10540898.845191136</v>
      </c>
      <c r="E91" s="48">
        <v>3791099.827953239</v>
      </c>
      <c r="F91" s="48">
        <v>777203</v>
      </c>
      <c r="H91" s="34">
        <f t="shared" si="11"/>
        <v>11318101.845191136</v>
      </c>
      <c r="I91" s="82"/>
      <c r="J91" s="56">
        <v>2664462.1575153675</v>
      </c>
      <c r="K91" s="82"/>
      <c r="L91" s="56">
        <v>-16910.946825257299</v>
      </c>
      <c r="M91" s="84"/>
      <c r="N91" s="84">
        <f t="shared" si="12"/>
        <v>13965653.055881247</v>
      </c>
      <c r="O91" s="101">
        <f t="shared" si="13"/>
        <v>3303.1345922141077</v>
      </c>
      <c r="P91" s="82"/>
      <c r="R91" s="62">
        <f t="shared" si="9"/>
        <v>702087.69621735811</v>
      </c>
      <c r="S91" s="31">
        <f t="shared" si="14"/>
        <v>5.293355724340093E-2</v>
      </c>
      <c r="T91" s="56">
        <f t="shared" si="10"/>
        <v>166.05669257742622</v>
      </c>
      <c r="V91" s="45"/>
      <c r="W91" s="46"/>
      <c r="X91" s="47"/>
      <c r="Z91" s="45"/>
      <c r="AA91" s="47"/>
      <c r="AB91" s="46"/>
      <c r="AC91" s="129">
        <v>236</v>
      </c>
      <c r="AD91" s="129" t="s">
        <v>77</v>
      </c>
      <c r="AE91" s="154">
        <v>4261</v>
      </c>
      <c r="AF91" s="154">
        <v>10055907.132119006</v>
      </c>
      <c r="AG91" s="154">
        <v>3557360.0359945488</v>
      </c>
      <c r="AH91" s="154">
        <v>777203</v>
      </c>
      <c r="AJ91" s="155">
        <f t="shared" si="15"/>
        <v>10833110.132119006</v>
      </c>
      <c r="AK91" s="156"/>
      <c r="AL91" s="157">
        <v>2485166.5605549095</v>
      </c>
      <c r="AM91" s="156"/>
      <c r="AN91" s="157">
        <v>-54711.333010025184</v>
      </c>
      <c r="AO91" s="158"/>
      <c r="AP91" s="158">
        <f t="shared" si="16"/>
        <v>13263565.359663889</v>
      </c>
      <c r="AQ91" s="159">
        <f t="shared" si="17"/>
        <v>3112.7822951569792</v>
      </c>
    </row>
    <row r="92" spans="1:43" x14ac:dyDescent="0.25">
      <c r="A92" s="6">
        <v>239</v>
      </c>
      <c r="B92" s="6" t="s">
        <v>78</v>
      </c>
      <c r="C92" s="7">
        <v>2155</v>
      </c>
      <c r="D92" s="7">
        <v>7528901.6914953971</v>
      </c>
      <c r="E92" s="48">
        <v>1485801.2014014388</v>
      </c>
      <c r="F92" s="48">
        <v>-466861</v>
      </c>
      <c r="H92" s="34">
        <f t="shared" si="11"/>
        <v>7062040.6914953971</v>
      </c>
      <c r="I92" s="82"/>
      <c r="J92" s="56">
        <v>1460434.6342857257</v>
      </c>
      <c r="K92" s="82"/>
      <c r="L92" s="56">
        <v>-8325.9611881532437</v>
      </c>
      <c r="M92" s="84"/>
      <c r="N92" s="84">
        <f t="shared" si="12"/>
        <v>8514149.3645929694</v>
      </c>
      <c r="O92" s="101">
        <f t="shared" si="13"/>
        <v>3950.8813756811924</v>
      </c>
      <c r="P92" s="82"/>
      <c r="R92" s="62">
        <f t="shared" si="9"/>
        <v>-166659.85907738656</v>
      </c>
      <c r="S92" s="31">
        <f t="shared" si="14"/>
        <v>-1.9198654731744084E-2</v>
      </c>
      <c r="T92" s="56">
        <f t="shared" si="10"/>
        <v>-77.33636152082903</v>
      </c>
      <c r="V92" s="45"/>
      <c r="W92" s="46"/>
      <c r="X92" s="47"/>
      <c r="Z92" s="45"/>
      <c r="AA92" s="47"/>
      <c r="AB92" s="46"/>
      <c r="AC92" s="129">
        <v>239</v>
      </c>
      <c r="AD92" s="129" t="s">
        <v>78</v>
      </c>
      <c r="AE92" s="154">
        <v>2202</v>
      </c>
      <c r="AF92" s="154">
        <v>7795724.8841705481</v>
      </c>
      <c r="AG92" s="154">
        <v>1843124.8776181068</v>
      </c>
      <c r="AH92" s="154">
        <v>-466861</v>
      </c>
      <c r="AJ92" s="155">
        <f t="shared" si="15"/>
        <v>7328863.8841705481</v>
      </c>
      <c r="AK92" s="156"/>
      <c r="AL92" s="157">
        <v>1379286.1842788206</v>
      </c>
      <c r="AM92" s="156"/>
      <c r="AN92" s="157">
        <v>-27340.844779012976</v>
      </c>
      <c r="AO92" s="158"/>
      <c r="AP92" s="158">
        <f t="shared" si="16"/>
        <v>8680809.223670356</v>
      </c>
      <c r="AQ92" s="159">
        <f t="shared" si="17"/>
        <v>3942.2385211945302</v>
      </c>
    </row>
    <row r="93" spans="1:43" x14ac:dyDescent="0.25">
      <c r="A93" s="6">
        <v>240</v>
      </c>
      <c r="B93" s="6" t="s">
        <v>79</v>
      </c>
      <c r="C93" s="7">
        <v>20437</v>
      </c>
      <c r="D93" s="7">
        <v>43757939.189329967</v>
      </c>
      <c r="E93" s="48">
        <v>5562226.1117200702</v>
      </c>
      <c r="F93" s="48">
        <v>757470</v>
      </c>
      <c r="H93" s="34">
        <f t="shared" si="11"/>
        <v>44515409.189329967</v>
      </c>
      <c r="I93" s="82"/>
      <c r="J93" s="56">
        <v>10157465.125011373</v>
      </c>
      <c r="K93" s="82"/>
      <c r="L93" s="56">
        <v>-102966.91984126641</v>
      </c>
      <c r="M93" s="84"/>
      <c r="N93" s="84">
        <f t="shared" si="12"/>
        <v>54569907.394500069</v>
      </c>
      <c r="O93" s="101">
        <f t="shared" si="13"/>
        <v>2670.1525367960107</v>
      </c>
      <c r="P93" s="82"/>
      <c r="R93" s="62">
        <f t="shared" si="9"/>
        <v>2137704.4054373428</v>
      </c>
      <c r="S93" s="31">
        <f t="shared" si="14"/>
        <v>4.0770829443944299E-2</v>
      </c>
      <c r="T93" s="56">
        <f t="shared" si="10"/>
        <v>104.59971646706184</v>
      </c>
      <c r="V93" s="45"/>
      <c r="W93" s="46"/>
      <c r="X93" s="47"/>
      <c r="Z93" s="45"/>
      <c r="AA93" s="47"/>
      <c r="AB93" s="46"/>
      <c r="AC93" s="129">
        <v>240</v>
      </c>
      <c r="AD93" s="129" t="s">
        <v>79</v>
      </c>
      <c r="AE93" s="154">
        <v>20707</v>
      </c>
      <c r="AF93" s="154">
        <v>42444631.617751263</v>
      </c>
      <c r="AG93" s="154">
        <v>6512438.7449583942</v>
      </c>
      <c r="AH93" s="154">
        <v>757470</v>
      </c>
      <c r="AJ93" s="155">
        <f t="shared" si="15"/>
        <v>43202101.617751263</v>
      </c>
      <c r="AK93" s="156"/>
      <c r="AL93" s="157">
        <v>9564068.382938575</v>
      </c>
      <c r="AM93" s="156"/>
      <c r="AN93" s="157">
        <v>-333967.01162710966</v>
      </c>
      <c r="AO93" s="158"/>
      <c r="AP93" s="158">
        <f t="shared" si="16"/>
        <v>52432202.989062726</v>
      </c>
      <c r="AQ93" s="159">
        <f t="shared" si="17"/>
        <v>2532.100400302445</v>
      </c>
    </row>
    <row r="94" spans="1:43" x14ac:dyDescent="0.25">
      <c r="A94" s="6">
        <v>241</v>
      </c>
      <c r="B94" s="6" t="s">
        <v>80</v>
      </c>
      <c r="C94" s="7">
        <v>7984</v>
      </c>
      <c r="D94" s="7">
        <v>12676801.01259518</v>
      </c>
      <c r="E94" s="48">
        <v>1101531.1960153452</v>
      </c>
      <c r="F94" s="48">
        <v>-922223</v>
      </c>
      <c r="H94" s="34">
        <f t="shared" si="11"/>
        <v>11754578.01259518</v>
      </c>
      <c r="I94" s="82"/>
      <c r="J94" s="56">
        <v>3651147.9818424997</v>
      </c>
      <c r="K94" s="82"/>
      <c r="L94" s="56">
        <v>-41975.391112233607</v>
      </c>
      <c r="M94" s="84"/>
      <c r="N94" s="84">
        <f t="shared" si="12"/>
        <v>15363750.603325445</v>
      </c>
      <c r="O94" s="101">
        <f t="shared" si="13"/>
        <v>1924.3174603363534</v>
      </c>
      <c r="P94" s="82"/>
      <c r="R94" s="62">
        <f t="shared" si="9"/>
        <v>862446.31165196374</v>
      </c>
      <c r="S94" s="31">
        <f t="shared" si="14"/>
        <v>5.9473706247731982E-2</v>
      </c>
      <c r="T94" s="56">
        <f t="shared" si="10"/>
        <v>108.02183262173895</v>
      </c>
      <c r="V94" s="45"/>
      <c r="W94" s="46"/>
      <c r="X94" s="47"/>
      <c r="Z94" s="45"/>
      <c r="AA94" s="47"/>
      <c r="AB94" s="46"/>
      <c r="AC94" s="129">
        <v>241</v>
      </c>
      <c r="AD94" s="129" t="s">
        <v>80</v>
      </c>
      <c r="AE94" s="154">
        <v>8079</v>
      </c>
      <c r="AF94" s="154">
        <v>12136546.382363351</v>
      </c>
      <c r="AG94" s="154">
        <v>1415981.9179463084</v>
      </c>
      <c r="AH94" s="154">
        <v>-922223</v>
      </c>
      <c r="AJ94" s="155">
        <f t="shared" si="15"/>
        <v>11214323.382363351</v>
      </c>
      <c r="AK94" s="156"/>
      <c r="AL94" s="157">
        <v>3422957.2678745417</v>
      </c>
      <c r="AM94" s="156"/>
      <c r="AN94" s="157">
        <v>-135976.35856441018</v>
      </c>
      <c r="AO94" s="158"/>
      <c r="AP94" s="158">
        <f t="shared" si="16"/>
        <v>14501304.291673481</v>
      </c>
      <c r="AQ94" s="159">
        <f t="shared" si="17"/>
        <v>1794.9380234773464</v>
      </c>
    </row>
    <row r="95" spans="1:43" x14ac:dyDescent="0.25">
      <c r="A95" s="6">
        <v>244</v>
      </c>
      <c r="B95" s="6" t="s">
        <v>81</v>
      </c>
      <c r="C95" s="7">
        <v>18796</v>
      </c>
      <c r="D95" s="7">
        <v>26569915.323629484</v>
      </c>
      <c r="E95" s="48">
        <v>3004574.4672046523</v>
      </c>
      <c r="F95" s="48">
        <v>-1004372</v>
      </c>
      <c r="H95" s="34">
        <f t="shared" si="11"/>
        <v>25565543.323629484</v>
      </c>
      <c r="I95" s="82"/>
      <c r="J95" s="56">
        <v>6518761.5790045336</v>
      </c>
      <c r="K95" s="82"/>
      <c r="L95" s="56">
        <v>-86293.200884197649</v>
      </c>
      <c r="M95" s="84"/>
      <c r="N95" s="84">
        <f t="shared" si="12"/>
        <v>31998011.70174982</v>
      </c>
      <c r="O95" s="101">
        <f t="shared" si="13"/>
        <v>1702.3841084140147</v>
      </c>
      <c r="P95" s="82"/>
      <c r="R95" s="62">
        <f t="shared" si="9"/>
        <v>2296677.0720468387</v>
      </c>
      <c r="S95" s="31">
        <f t="shared" si="14"/>
        <v>7.7325719557061051E-2</v>
      </c>
      <c r="T95" s="56">
        <f t="shared" si="10"/>
        <v>122.18967184756536</v>
      </c>
      <c r="V95" s="45"/>
      <c r="W95" s="46"/>
      <c r="X95" s="47"/>
      <c r="Z95" s="45"/>
      <c r="AA95" s="47"/>
      <c r="AB95" s="46"/>
      <c r="AC95" s="129">
        <v>244</v>
      </c>
      <c r="AD95" s="129" t="s">
        <v>81</v>
      </c>
      <c r="AE95" s="154">
        <v>18355</v>
      </c>
      <c r="AF95" s="154">
        <v>24948292.368225351</v>
      </c>
      <c r="AG95" s="154">
        <v>2690458.889141521</v>
      </c>
      <c r="AH95" s="154">
        <v>-1004372</v>
      </c>
      <c r="AJ95" s="155">
        <f t="shared" si="15"/>
        <v>23943920.368225351</v>
      </c>
      <c r="AK95" s="156"/>
      <c r="AL95" s="157">
        <v>6036337.4765296467</v>
      </c>
      <c r="AM95" s="156"/>
      <c r="AN95" s="157">
        <v>-278923.21505201736</v>
      </c>
      <c r="AO95" s="158"/>
      <c r="AP95" s="158">
        <f t="shared" si="16"/>
        <v>29701334.629702982</v>
      </c>
      <c r="AQ95" s="159">
        <f t="shared" si="17"/>
        <v>1618.1604265705791</v>
      </c>
    </row>
    <row r="96" spans="1:43" x14ac:dyDescent="0.25">
      <c r="A96" s="6">
        <v>245</v>
      </c>
      <c r="B96" s="6" t="s">
        <v>82</v>
      </c>
      <c r="C96" s="7">
        <v>37105</v>
      </c>
      <c r="D96" s="7">
        <v>29413260.400598124</v>
      </c>
      <c r="E96" s="48">
        <v>-3055662.4171530101</v>
      </c>
      <c r="F96" s="48">
        <v>-3381728</v>
      </c>
      <c r="H96" s="34">
        <f t="shared" si="11"/>
        <v>26031532.400598124</v>
      </c>
      <c r="I96" s="82"/>
      <c r="J96" s="56">
        <v>14510295.423489198</v>
      </c>
      <c r="K96" s="82"/>
      <c r="L96" s="56">
        <v>-189651.99005165923</v>
      </c>
      <c r="M96" s="84"/>
      <c r="N96" s="84">
        <f t="shared" si="12"/>
        <v>40352175.834035665</v>
      </c>
      <c r="O96" s="101">
        <f t="shared" si="13"/>
        <v>1087.5131608687689</v>
      </c>
      <c r="P96" s="82"/>
      <c r="R96" s="62">
        <f t="shared" si="9"/>
        <v>4902205.3027980328</v>
      </c>
      <c r="S96" s="31">
        <f t="shared" si="14"/>
        <v>0.13828517286011088</v>
      </c>
      <c r="T96" s="56">
        <f t="shared" si="10"/>
        <v>132.11710828184968</v>
      </c>
      <c r="V96" s="45"/>
      <c r="W96" s="46"/>
      <c r="X96" s="47"/>
      <c r="Z96" s="45"/>
      <c r="AA96" s="47"/>
      <c r="AB96" s="46"/>
      <c r="AC96" s="129">
        <v>245</v>
      </c>
      <c r="AD96" s="129" t="s">
        <v>82</v>
      </c>
      <c r="AE96" s="154">
        <v>36756</v>
      </c>
      <c r="AF96" s="154">
        <v>26038006.86965704</v>
      </c>
      <c r="AG96" s="154">
        <v>-4284483.7614859929</v>
      </c>
      <c r="AH96" s="154">
        <v>-3381728</v>
      </c>
      <c r="AJ96" s="155">
        <f t="shared" si="15"/>
        <v>22656278.86965704</v>
      </c>
      <c r="AK96" s="156"/>
      <c r="AL96" s="157">
        <v>13406672.202404825</v>
      </c>
      <c r="AM96" s="156"/>
      <c r="AN96" s="157">
        <v>-612980.54082423635</v>
      </c>
      <c r="AO96" s="158"/>
      <c r="AP96" s="158">
        <f t="shared" si="16"/>
        <v>35449970.531237632</v>
      </c>
      <c r="AQ96" s="159">
        <f t="shared" si="17"/>
        <v>964.46758437364326</v>
      </c>
    </row>
    <row r="97" spans="1:43" x14ac:dyDescent="0.25">
      <c r="A97" s="6">
        <v>249</v>
      </c>
      <c r="B97" s="6" t="s">
        <v>83</v>
      </c>
      <c r="C97" s="7">
        <v>9486</v>
      </c>
      <c r="D97" s="7">
        <v>25486439.637010686</v>
      </c>
      <c r="E97" s="48">
        <v>5935661.3367867414</v>
      </c>
      <c r="F97" s="48">
        <v>-110493</v>
      </c>
      <c r="H97" s="34">
        <f t="shared" si="11"/>
        <v>25375946.637010686</v>
      </c>
      <c r="I97" s="82"/>
      <c r="J97" s="56">
        <v>5291341.4172328059</v>
      </c>
      <c r="K97" s="82"/>
      <c r="L97" s="56">
        <v>-41509.662346817015</v>
      </c>
      <c r="M97" s="84"/>
      <c r="N97" s="84">
        <f t="shared" si="12"/>
        <v>30625778.391896673</v>
      </c>
      <c r="O97" s="101">
        <f t="shared" si="13"/>
        <v>3228.5239713152723</v>
      </c>
      <c r="P97" s="82"/>
      <c r="R97" s="62">
        <f t="shared" si="9"/>
        <v>967617.41695522144</v>
      </c>
      <c r="S97" s="31">
        <f t="shared" si="14"/>
        <v>3.2625671489637319E-2</v>
      </c>
      <c r="T97" s="56">
        <f t="shared" si="10"/>
        <v>102.00478778781589</v>
      </c>
      <c r="V97" s="45"/>
      <c r="W97" s="46"/>
      <c r="X97" s="47"/>
      <c r="Z97" s="45"/>
      <c r="AA97" s="47"/>
      <c r="AB97" s="46"/>
      <c r="AC97" s="129">
        <v>249</v>
      </c>
      <c r="AD97" s="129" t="s">
        <v>83</v>
      </c>
      <c r="AE97" s="154">
        <v>9605</v>
      </c>
      <c r="AF97" s="154">
        <v>24927303.2015674</v>
      </c>
      <c r="AG97" s="154">
        <v>6263873.8046689155</v>
      </c>
      <c r="AH97" s="154">
        <v>-110493</v>
      </c>
      <c r="AJ97" s="155">
        <f t="shared" si="15"/>
        <v>24816810.2015674</v>
      </c>
      <c r="AK97" s="156"/>
      <c r="AL97" s="157">
        <v>4976215.512589328</v>
      </c>
      <c r="AM97" s="156"/>
      <c r="AN97" s="157">
        <v>-134864.73921527812</v>
      </c>
      <c r="AO97" s="158"/>
      <c r="AP97" s="158">
        <f t="shared" si="16"/>
        <v>29658160.974941451</v>
      </c>
      <c r="AQ97" s="159">
        <f t="shared" si="17"/>
        <v>3087.7835476253463</v>
      </c>
    </row>
    <row r="98" spans="1:43" x14ac:dyDescent="0.25">
      <c r="A98" s="6">
        <v>250</v>
      </c>
      <c r="B98" s="6" t="s">
        <v>84</v>
      </c>
      <c r="C98" s="7">
        <v>1822</v>
      </c>
      <c r="D98" s="7">
        <v>6184487.3849014509</v>
      </c>
      <c r="E98" s="48">
        <v>1834646.8372580956</v>
      </c>
      <c r="F98" s="48">
        <v>-398119</v>
      </c>
      <c r="H98" s="34">
        <f t="shared" si="11"/>
        <v>5786368.3849014509</v>
      </c>
      <c r="I98" s="82"/>
      <c r="J98" s="56">
        <v>1395767.7878399449</v>
      </c>
      <c r="K98" s="82"/>
      <c r="L98" s="56">
        <v>-6586.1665063230002</v>
      </c>
      <c r="M98" s="84"/>
      <c r="N98" s="84">
        <f t="shared" si="12"/>
        <v>7175550.0062350733</v>
      </c>
      <c r="O98" s="101">
        <f t="shared" si="13"/>
        <v>3938.2821109961983</v>
      </c>
      <c r="P98" s="82"/>
      <c r="R98" s="62">
        <f t="shared" si="9"/>
        <v>41669.535962528549</v>
      </c>
      <c r="S98" s="31">
        <f t="shared" si="14"/>
        <v>5.8410757141458798E-3</v>
      </c>
      <c r="T98" s="56">
        <f t="shared" si="10"/>
        <v>22.870217323012376</v>
      </c>
      <c r="V98" s="45"/>
      <c r="W98" s="46"/>
      <c r="X98" s="47"/>
      <c r="Z98" s="45"/>
      <c r="AA98" s="47"/>
      <c r="AB98" s="46"/>
      <c r="AC98" s="129">
        <v>250</v>
      </c>
      <c r="AD98" s="129" t="s">
        <v>84</v>
      </c>
      <c r="AE98" s="154">
        <v>1865</v>
      </c>
      <c r="AF98" s="154">
        <v>6236186.8881564895</v>
      </c>
      <c r="AG98" s="154">
        <v>2029718.241615596</v>
      </c>
      <c r="AH98" s="154">
        <v>-398119</v>
      </c>
      <c r="AJ98" s="155">
        <f t="shared" si="15"/>
        <v>5838067.8881564895</v>
      </c>
      <c r="AK98" s="156"/>
      <c r="AL98" s="157">
        <v>1317391.5550613352</v>
      </c>
      <c r="AM98" s="156"/>
      <c r="AN98" s="157">
        <v>-21578.97294528006</v>
      </c>
      <c r="AO98" s="158"/>
      <c r="AP98" s="158">
        <f t="shared" si="16"/>
        <v>7133880.4702725448</v>
      </c>
      <c r="AQ98" s="159">
        <f t="shared" si="17"/>
        <v>3825.1369813793804</v>
      </c>
    </row>
    <row r="99" spans="1:43" x14ac:dyDescent="0.25">
      <c r="A99" s="6">
        <v>256</v>
      </c>
      <c r="B99" s="6" t="s">
        <v>85</v>
      </c>
      <c r="C99" s="7">
        <v>1597</v>
      </c>
      <c r="D99" s="7">
        <v>6477080.5311774788</v>
      </c>
      <c r="E99" s="48">
        <v>1691416.4432241321</v>
      </c>
      <c r="F99" s="48">
        <v>296473</v>
      </c>
      <c r="H99" s="34">
        <f t="shared" si="11"/>
        <v>6773553.5311774788</v>
      </c>
      <c r="I99" s="82"/>
      <c r="J99" s="56">
        <v>1048342.231146556</v>
      </c>
      <c r="K99" s="82"/>
      <c r="L99" s="56">
        <v>-5493.0272057140328</v>
      </c>
      <c r="M99" s="84"/>
      <c r="N99" s="84">
        <f t="shared" si="12"/>
        <v>7816402.7351183211</v>
      </c>
      <c r="O99" s="101">
        <f t="shared" si="13"/>
        <v>4894.4287633802887</v>
      </c>
      <c r="P99" s="82"/>
      <c r="R99" s="62">
        <f t="shared" si="9"/>
        <v>396762.01670353767</v>
      </c>
      <c r="S99" s="31">
        <f t="shared" si="14"/>
        <v>5.3474559181661621E-2</v>
      </c>
      <c r="T99" s="56">
        <f t="shared" si="10"/>
        <v>248.4420893572559</v>
      </c>
      <c r="V99" s="45"/>
      <c r="W99" s="46"/>
      <c r="X99" s="47"/>
      <c r="Z99" s="45"/>
      <c r="AA99" s="47"/>
      <c r="AB99" s="46"/>
      <c r="AC99" s="129">
        <v>256</v>
      </c>
      <c r="AD99" s="129" t="s">
        <v>85</v>
      </c>
      <c r="AE99" s="154">
        <v>1620</v>
      </c>
      <c r="AF99" s="154">
        <v>6146124.3485107431</v>
      </c>
      <c r="AG99" s="154">
        <v>1741005.0390445853</v>
      </c>
      <c r="AH99" s="154">
        <v>296473</v>
      </c>
      <c r="AJ99" s="155">
        <f t="shared" si="15"/>
        <v>6442597.3485107431</v>
      </c>
      <c r="AK99" s="156"/>
      <c r="AL99" s="157">
        <v>995054.21623133298</v>
      </c>
      <c r="AM99" s="156"/>
      <c r="AN99" s="157">
        <v>-18010.846327292515</v>
      </c>
      <c r="AO99" s="158"/>
      <c r="AP99" s="158">
        <f t="shared" si="16"/>
        <v>7419640.7184147835</v>
      </c>
      <c r="AQ99" s="159">
        <f t="shared" si="17"/>
        <v>4580.0251348239408</v>
      </c>
    </row>
    <row r="100" spans="1:43" x14ac:dyDescent="0.25">
      <c r="A100" s="6">
        <v>257</v>
      </c>
      <c r="B100" s="6" t="s">
        <v>86</v>
      </c>
      <c r="C100" s="7">
        <v>40082</v>
      </c>
      <c r="D100" s="7">
        <v>23250830.417061765</v>
      </c>
      <c r="E100" s="48">
        <v>-11512197.899271782</v>
      </c>
      <c r="F100" s="48">
        <v>-2567717</v>
      </c>
      <c r="H100" s="34">
        <f t="shared" si="11"/>
        <v>20683113.417061765</v>
      </c>
      <c r="I100" s="82"/>
      <c r="J100" s="56">
        <v>13366621.404421374</v>
      </c>
      <c r="K100" s="82"/>
      <c r="L100" s="56">
        <v>-234926.35286566018</v>
      </c>
      <c r="M100" s="84"/>
      <c r="N100" s="84">
        <f t="shared" si="12"/>
        <v>33814808.468617477</v>
      </c>
      <c r="O100" s="101">
        <f t="shared" si="13"/>
        <v>843.64074818166455</v>
      </c>
      <c r="P100" s="82"/>
      <c r="R100" s="62">
        <f t="shared" si="9"/>
        <v>2511059.6360648461</v>
      </c>
      <c r="S100" s="31">
        <f t="shared" si="14"/>
        <v>8.0215939934120808E-2</v>
      </c>
      <c r="T100" s="56">
        <f t="shared" si="10"/>
        <v>62.648062373754954</v>
      </c>
      <c r="V100" s="45"/>
      <c r="W100" s="46"/>
      <c r="X100" s="47"/>
      <c r="Z100" s="45"/>
      <c r="AA100" s="47"/>
      <c r="AB100" s="46"/>
      <c r="AC100" s="129">
        <v>257</v>
      </c>
      <c r="AD100" s="129" t="s">
        <v>86</v>
      </c>
      <c r="AE100" s="154">
        <v>39586</v>
      </c>
      <c r="AF100" s="154">
        <v>22276166.532374907</v>
      </c>
      <c r="AG100" s="154">
        <v>-12044872.235308032</v>
      </c>
      <c r="AH100" s="154">
        <v>-2567717</v>
      </c>
      <c r="AJ100" s="155">
        <f t="shared" si="15"/>
        <v>19708449.532374907</v>
      </c>
      <c r="AK100" s="156"/>
      <c r="AL100" s="157">
        <v>12352844.201703625</v>
      </c>
      <c r="AM100" s="156"/>
      <c r="AN100" s="157">
        <v>-757544.90152590396</v>
      </c>
      <c r="AO100" s="158"/>
      <c r="AP100" s="158">
        <f t="shared" si="16"/>
        <v>31303748.83255263</v>
      </c>
      <c r="AQ100" s="159">
        <f t="shared" si="17"/>
        <v>790.77827597010639</v>
      </c>
    </row>
    <row r="101" spans="1:43" x14ac:dyDescent="0.25">
      <c r="A101" s="6">
        <v>260</v>
      </c>
      <c r="B101" s="6" t="s">
        <v>87</v>
      </c>
      <c r="C101" s="7">
        <v>9933</v>
      </c>
      <c r="D101" s="7">
        <v>37735937.607050136</v>
      </c>
      <c r="E101" s="48">
        <v>9614211.3040751461</v>
      </c>
      <c r="F101" s="48">
        <v>-953792</v>
      </c>
      <c r="H101" s="34">
        <f t="shared" si="11"/>
        <v>36782145.607050136</v>
      </c>
      <c r="I101" s="82"/>
      <c r="J101" s="56">
        <v>6668944.5593741545</v>
      </c>
      <c r="K101" s="82"/>
      <c r="L101" s="56">
        <v>-38200.74977704139</v>
      </c>
      <c r="M101" s="84"/>
      <c r="N101" s="84">
        <f t="shared" si="12"/>
        <v>43412889.416647248</v>
      </c>
      <c r="O101" s="101">
        <f t="shared" si="13"/>
        <v>4370.5717725407476</v>
      </c>
      <c r="P101" s="82"/>
      <c r="R101" s="62">
        <f t="shared" si="9"/>
        <v>2418075.902081117</v>
      </c>
      <c r="S101" s="31">
        <f t="shared" si="14"/>
        <v>5.8984922598121707E-2</v>
      </c>
      <c r="T101" s="56">
        <f t="shared" si="10"/>
        <v>243.43862902256288</v>
      </c>
      <c r="V101" s="45"/>
      <c r="W101" s="46"/>
      <c r="X101" s="47"/>
      <c r="Z101" s="45"/>
      <c r="AA101" s="47"/>
      <c r="AB101" s="46"/>
      <c r="AC101" s="129">
        <v>260</v>
      </c>
      <c r="AD101" s="129" t="s">
        <v>87</v>
      </c>
      <c r="AE101" s="154">
        <v>10136</v>
      </c>
      <c r="AF101" s="154">
        <v>35750238.535152592</v>
      </c>
      <c r="AG101" s="154">
        <v>9737222.4573536739</v>
      </c>
      <c r="AH101" s="154">
        <v>-953792</v>
      </c>
      <c r="AJ101" s="155">
        <f t="shared" si="15"/>
        <v>34796446.535152592</v>
      </c>
      <c r="AK101" s="156"/>
      <c r="AL101" s="157">
        <v>6322485.8496382246</v>
      </c>
      <c r="AM101" s="156"/>
      <c r="AN101" s="157">
        <v>-124118.87022468632</v>
      </c>
      <c r="AO101" s="158"/>
      <c r="AP101" s="158">
        <f t="shared" si="16"/>
        <v>40994813.514566131</v>
      </c>
      <c r="AQ101" s="159">
        <f t="shared" si="17"/>
        <v>4044.4764714449616</v>
      </c>
    </row>
    <row r="102" spans="1:43" x14ac:dyDescent="0.25">
      <c r="A102" s="6">
        <v>261</v>
      </c>
      <c r="B102" s="6" t="s">
        <v>88</v>
      </c>
      <c r="C102" s="7">
        <v>6436</v>
      </c>
      <c r="D102" s="7">
        <v>20993797.054641429</v>
      </c>
      <c r="E102" s="48">
        <v>1527176.811368308</v>
      </c>
      <c r="F102" s="48">
        <v>230848</v>
      </c>
      <c r="H102" s="34">
        <f t="shared" si="11"/>
        <v>21224645.054641429</v>
      </c>
      <c r="I102" s="82"/>
      <c r="J102" s="56">
        <v>3840450.7968794461</v>
      </c>
      <c r="K102" s="82"/>
      <c r="L102" s="56">
        <v>-33891.133290890823</v>
      </c>
      <c r="M102" s="84"/>
      <c r="N102" s="84">
        <f t="shared" si="12"/>
        <v>25031204.718229983</v>
      </c>
      <c r="O102" s="101">
        <f t="shared" si="13"/>
        <v>3889.2487132116194</v>
      </c>
      <c r="P102" s="82"/>
      <c r="R102" s="62">
        <f t="shared" si="9"/>
        <v>1208091.5032136142</v>
      </c>
      <c r="S102" s="31">
        <f t="shared" si="14"/>
        <v>5.0710899633895065E-2</v>
      </c>
      <c r="T102" s="56">
        <f t="shared" si="10"/>
        <v>187.70843741665851</v>
      </c>
      <c r="V102" s="45"/>
      <c r="W102" s="46"/>
      <c r="X102" s="47"/>
      <c r="Z102" s="45"/>
      <c r="AA102" s="47"/>
      <c r="AB102" s="46"/>
      <c r="AC102" s="129">
        <v>261</v>
      </c>
      <c r="AD102" s="129" t="s">
        <v>88</v>
      </c>
      <c r="AE102" s="154">
        <v>6453</v>
      </c>
      <c r="AF102" s="154">
        <v>20140927.323120993</v>
      </c>
      <c r="AG102" s="154">
        <v>1386622.7215742678</v>
      </c>
      <c r="AH102" s="154">
        <v>230848</v>
      </c>
      <c r="AJ102" s="155">
        <f t="shared" si="15"/>
        <v>20371775.323120993</v>
      </c>
      <c r="AK102" s="156"/>
      <c r="AL102" s="157">
        <v>3562833.0792468125</v>
      </c>
      <c r="AM102" s="156"/>
      <c r="AN102" s="157">
        <v>-111495.18735143419</v>
      </c>
      <c r="AO102" s="158"/>
      <c r="AP102" s="158">
        <f t="shared" si="16"/>
        <v>23823113.215016369</v>
      </c>
      <c r="AQ102" s="159">
        <f t="shared" si="17"/>
        <v>3691.7888137325845</v>
      </c>
    </row>
    <row r="103" spans="1:43" x14ac:dyDescent="0.25">
      <c r="A103" s="6">
        <v>263</v>
      </c>
      <c r="B103" s="6" t="s">
        <v>89</v>
      </c>
      <c r="C103" s="7">
        <v>7854</v>
      </c>
      <c r="D103" s="7">
        <v>28804620.706645917</v>
      </c>
      <c r="E103" s="48">
        <v>8174268.240932446</v>
      </c>
      <c r="F103" s="48">
        <v>-288085</v>
      </c>
      <c r="H103" s="34">
        <f t="shared" si="11"/>
        <v>28516535.706645917</v>
      </c>
      <c r="I103" s="82"/>
      <c r="J103" s="56">
        <v>5414940.0740375435</v>
      </c>
      <c r="K103" s="82"/>
      <c r="L103" s="56">
        <v>-28766.672401880485</v>
      </c>
      <c r="M103" s="84"/>
      <c r="N103" s="84">
        <f t="shared" si="12"/>
        <v>33902709.108281575</v>
      </c>
      <c r="O103" s="101">
        <f t="shared" si="13"/>
        <v>4316.6168969036889</v>
      </c>
      <c r="P103" s="82"/>
      <c r="R103" s="62">
        <f t="shared" si="9"/>
        <v>760782.13043003529</v>
      </c>
      <c r="S103" s="31">
        <f t="shared" si="14"/>
        <v>2.2955277493021432E-2</v>
      </c>
      <c r="T103" s="56">
        <f t="shared" si="10"/>
        <v>96.865562825316431</v>
      </c>
      <c r="V103" s="45"/>
      <c r="W103" s="46"/>
      <c r="X103" s="47"/>
      <c r="Z103" s="45"/>
      <c r="AA103" s="47"/>
      <c r="AB103" s="46"/>
      <c r="AC103" s="129">
        <v>263</v>
      </c>
      <c r="AD103" s="129" t="s">
        <v>89</v>
      </c>
      <c r="AE103" s="154">
        <v>7998</v>
      </c>
      <c r="AF103" s="154">
        <v>28392622.682774059</v>
      </c>
      <c r="AG103" s="154">
        <v>8538772.7277397662</v>
      </c>
      <c r="AH103" s="154">
        <v>-288085</v>
      </c>
      <c r="AJ103" s="155">
        <f t="shared" si="15"/>
        <v>28104537.682774059</v>
      </c>
      <c r="AK103" s="156"/>
      <c r="AL103" s="157">
        <v>5130908.8929017968</v>
      </c>
      <c r="AM103" s="156"/>
      <c r="AN103" s="157">
        <v>-93519.59782431557</v>
      </c>
      <c r="AO103" s="158"/>
      <c r="AP103" s="158">
        <f t="shared" si="16"/>
        <v>33141926.97785154</v>
      </c>
      <c r="AQ103" s="159">
        <f t="shared" si="17"/>
        <v>4143.7768164355512</v>
      </c>
    </row>
    <row r="104" spans="1:43" x14ac:dyDescent="0.25">
      <c r="A104" s="6">
        <v>265</v>
      </c>
      <c r="B104" s="6" t="s">
        <v>90</v>
      </c>
      <c r="C104" s="7">
        <v>1107</v>
      </c>
      <c r="D104" s="7">
        <v>4881346.7802926246</v>
      </c>
      <c r="E104" s="48">
        <v>852826.9198521818</v>
      </c>
      <c r="F104" s="48">
        <v>-278514</v>
      </c>
      <c r="H104" s="34">
        <f t="shared" si="11"/>
        <v>4602832.7802926246</v>
      </c>
      <c r="I104" s="82"/>
      <c r="J104" s="56">
        <v>782110.89300335897</v>
      </c>
      <c r="K104" s="82"/>
      <c r="L104" s="56">
        <v>-3927.5001846131336</v>
      </c>
      <c r="M104" s="84"/>
      <c r="N104" s="84">
        <f t="shared" si="12"/>
        <v>5381016.1731113708</v>
      </c>
      <c r="O104" s="101">
        <f t="shared" si="13"/>
        <v>4860.899885376125</v>
      </c>
      <c r="P104" s="82"/>
      <c r="R104" s="62">
        <f t="shared" si="9"/>
        <v>239016.04730536509</v>
      </c>
      <c r="S104" s="31">
        <f t="shared" si="14"/>
        <v>4.6483088575945818E-2</v>
      </c>
      <c r="T104" s="56">
        <f t="shared" si="10"/>
        <v>215.9133218657318</v>
      </c>
      <c r="V104" s="45"/>
      <c r="W104" s="46"/>
      <c r="X104" s="47"/>
      <c r="Z104" s="45"/>
      <c r="AA104" s="47"/>
      <c r="AB104" s="46"/>
      <c r="AC104" s="129">
        <v>265</v>
      </c>
      <c r="AD104" s="129" t="s">
        <v>90</v>
      </c>
      <c r="AE104" s="154">
        <v>1096</v>
      </c>
      <c r="AF104" s="154">
        <v>4692477.8976025032</v>
      </c>
      <c r="AG104" s="154">
        <v>1036218.7294874229</v>
      </c>
      <c r="AH104" s="154">
        <v>-278514</v>
      </c>
      <c r="AJ104" s="155">
        <f t="shared" si="15"/>
        <v>4413963.8976025032</v>
      </c>
      <c r="AK104" s="156"/>
      <c r="AL104" s="157">
        <v>741067.18605143332</v>
      </c>
      <c r="AM104" s="156"/>
      <c r="AN104" s="157">
        <v>-13030.957847930073</v>
      </c>
      <c r="AO104" s="158"/>
      <c r="AP104" s="158">
        <f t="shared" si="16"/>
        <v>5142000.1258060057</v>
      </c>
      <c r="AQ104" s="159">
        <f t="shared" si="17"/>
        <v>4691.6059542025596</v>
      </c>
    </row>
    <row r="105" spans="1:43" x14ac:dyDescent="0.25">
      <c r="A105" s="6">
        <v>271</v>
      </c>
      <c r="B105" s="6" t="s">
        <v>91</v>
      </c>
      <c r="C105" s="7">
        <v>7013</v>
      </c>
      <c r="D105" s="7">
        <v>16629643.060214136</v>
      </c>
      <c r="E105" s="48">
        <v>5073001.5783004696</v>
      </c>
      <c r="F105" s="48">
        <v>-897325</v>
      </c>
      <c r="H105" s="34">
        <f t="shared" si="11"/>
        <v>15732318.060214136</v>
      </c>
      <c r="I105" s="82"/>
      <c r="J105" s="56">
        <v>4354371.4520767983</v>
      </c>
      <c r="K105" s="82"/>
      <c r="L105" s="56">
        <v>-30949.45296843633</v>
      </c>
      <c r="M105" s="84"/>
      <c r="N105" s="84">
        <f t="shared" si="12"/>
        <v>20055740.059322495</v>
      </c>
      <c r="O105" s="101">
        <f t="shared" si="13"/>
        <v>2859.7946755058456</v>
      </c>
      <c r="P105" s="82"/>
      <c r="R105" s="62">
        <f t="shared" si="9"/>
        <v>810792.8727963157</v>
      </c>
      <c r="S105" s="31">
        <f t="shared" si="14"/>
        <v>4.2130168762633445E-2</v>
      </c>
      <c r="T105" s="56">
        <f t="shared" si="10"/>
        <v>115.61284368976411</v>
      </c>
      <c r="V105" s="45"/>
      <c r="W105" s="46"/>
      <c r="X105" s="47"/>
      <c r="Z105" s="45"/>
      <c r="AA105" s="47"/>
      <c r="AB105" s="46"/>
      <c r="AC105" s="129">
        <v>271</v>
      </c>
      <c r="AD105" s="129" t="s">
        <v>91</v>
      </c>
      <c r="AE105" s="154">
        <v>7103</v>
      </c>
      <c r="AF105" s="154">
        <v>16142240.045320854</v>
      </c>
      <c r="AG105" s="154">
        <v>4983751.6373415254</v>
      </c>
      <c r="AH105" s="154">
        <v>-897325</v>
      </c>
      <c r="AJ105" s="155">
        <f t="shared" si="15"/>
        <v>15244915.045320854</v>
      </c>
      <c r="AK105" s="156"/>
      <c r="AL105" s="157">
        <v>4100309.4127819915</v>
      </c>
      <c r="AM105" s="156"/>
      <c r="AN105" s="157">
        <v>-100277.27157666619</v>
      </c>
      <c r="AO105" s="158"/>
      <c r="AP105" s="158">
        <f t="shared" si="16"/>
        <v>19244947.186526179</v>
      </c>
      <c r="AQ105" s="159">
        <f t="shared" si="17"/>
        <v>2709.4111201641813</v>
      </c>
    </row>
    <row r="106" spans="1:43" x14ac:dyDescent="0.25">
      <c r="A106" s="6">
        <v>272</v>
      </c>
      <c r="B106" s="6" t="s">
        <v>92</v>
      </c>
      <c r="C106" s="7">
        <v>47772</v>
      </c>
      <c r="D106" s="7">
        <v>85761815.255209267</v>
      </c>
      <c r="E106" s="48">
        <v>13089360.449076466</v>
      </c>
      <c r="F106" s="48">
        <v>-889141</v>
      </c>
      <c r="H106" s="34">
        <f t="shared" si="11"/>
        <v>84872674.255209267</v>
      </c>
      <c r="I106" s="82"/>
      <c r="J106" s="56">
        <v>23535825.889629222</v>
      </c>
      <c r="K106" s="82"/>
      <c r="L106" s="56">
        <v>-225862.48209874093</v>
      </c>
      <c r="M106" s="84"/>
      <c r="N106" s="84">
        <f t="shared" si="12"/>
        <v>108182637.66273974</v>
      </c>
      <c r="O106" s="101">
        <f t="shared" si="13"/>
        <v>2264.5616189973152</v>
      </c>
      <c r="P106" s="82"/>
      <c r="R106" s="62">
        <f t="shared" si="9"/>
        <v>5090143.9032441825</v>
      </c>
      <c r="S106" s="31">
        <f t="shared" si="14"/>
        <v>4.9374534630222233E-2</v>
      </c>
      <c r="T106" s="56">
        <f t="shared" si="10"/>
        <v>106.55078086000549</v>
      </c>
      <c r="V106" s="45"/>
      <c r="W106" s="46"/>
      <c r="X106" s="47"/>
      <c r="Z106" s="45"/>
      <c r="AA106" s="47"/>
      <c r="AB106" s="46"/>
      <c r="AC106" s="129">
        <v>272</v>
      </c>
      <c r="AD106" s="129" t="s">
        <v>92</v>
      </c>
      <c r="AE106" s="154">
        <v>47681</v>
      </c>
      <c r="AF106" s="154">
        <v>82743265.321011096</v>
      </c>
      <c r="AG106" s="154">
        <v>14424603.661677307</v>
      </c>
      <c r="AH106" s="154">
        <v>-889141</v>
      </c>
      <c r="AJ106" s="155">
        <f t="shared" si="15"/>
        <v>81854124.321011096</v>
      </c>
      <c r="AK106" s="156"/>
      <c r="AL106" s="157">
        <v>21974059.824599721</v>
      </c>
      <c r="AM106" s="156"/>
      <c r="AN106" s="157">
        <v>-735690.38611525542</v>
      </c>
      <c r="AO106" s="158"/>
      <c r="AP106" s="158">
        <f t="shared" si="16"/>
        <v>103092493.75949556</v>
      </c>
      <c r="AQ106" s="159">
        <f t="shared" si="17"/>
        <v>2162.1294385498531</v>
      </c>
    </row>
    <row r="107" spans="1:43" x14ac:dyDescent="0.25">
      <c r="A107" s="6">
        <v>273</v>
      </c>
      <c r="B107" s="6" t="s">
        <v>93</v>
      </c>
      <c r="C107" s="7">
        <v>3925</v>
      </c>
      <c r="D107" s="7">
        <v>15087149.27677775</v>
      </c>
      <c r="E107" s="48">
        <v>2930494.1001395886</v>
      </c>
      <c r="F107" s="48">
        <v>-387682</v>
      </c>
      <c r="H107" s="34">
        <f t="shared" si="11"/>
        <v>14699467.27677775</v>
      </c>
      <c r="I107" s="82"/>
      <c r="J107" s="56">
        <v>2401632.9660134804</v>
      </c>
      <c r="K107" s="82"/>
      <c r="L107" s="56">
        <v>-17802.367804908288</v>
      </c>
      <c r="M107" s="84"/>
      <c r="N107" s="84">
        <f t="shared" si="12"/>
        <v>17083297.874986324</v>
      </c>
      <c r="O107" s="101">
        <f t="shared" si="13"/>
        <v>4352.4325796143503</v>
      </c>
      <c r="P107" s="82"/>
      <c r="R107" s="62">
        <f t="shared" si="9"/>
        <v>1126746.3279704507</v>
      </c>
      <c r="S107" s="31">
        <f t="shared" si="14"/>
        <v>7.061339818008297E-2</v>
      </c>
      <c r="T107" s="56">
        <f t="shared" si="10"/>
        <v>287.06912814533774</v>
      </c>
      <c r="V107" s="45"/>
      <c r="W107" s="46"/>
      <c r="X107" s="47"/>
      <c r="Z107" s="45"/>
      <c r="AA107" s="47"/>
      <c r="AB107" s="46"/>
      <c r="AC107" s="129">
        <v>273</v>
      </c>
      <c r="AD107" s="129" t="s">
        <v>93</v>
      </c>
      <c r="AE107" s="154">
        <v>3846</v>
      </c>
      <c r="AF107" s="154">
        <v>14169425.77179054</v>
      </c>
      <c r="AG107" s="154">
        <v>2865494.3870675485</v>
      </c>
      <c r="AH107" s="154">
        <v>-387682</v>
      </c>
      <c r="AJ107" s="155">
        <f t="shared" si="15"/>
        <v>13781743.77179054</v>
      </c>
      <c r="AK107" s="156"/>
      <c r="AL107" s="157">
        <v>2233169.8276394838</v>
      </c>
      <c r="AM107" s="156"/>
      <c r="AN107" s="157">
        <v>-58362.052414151171</v>
      </c>
      <c r="AO107" s="158"/>
      <c r="AP107" s="158">
        <f t="shared" si="16"/>
        <v>15956551.547015874</v>
      </c>
      <c r="AQ107" s="159">
        <f t="shared" si="17"/>
        <v>4148.8693569984071</v>
      </c>
    </row>
    <row r="108" spans="1:43" x14ac:dyDescent="0.25">
      <c r="A108" s="6">
        <v>275</v>
      </c>
      <c r="B108" s="6" t="s">
        <v>94</v>
      </c>
      <c r="C108" s="7">
        <v>2593</v>
      </c>
      <c r="D108" s="7">
        <v>8590415.4968519025</v>
      </c>
      <c r="E108" s="48">
        <v>2425609.5726701478</v>
      </c>
      <c r="F108" s="48">
        <v>10437</v>
      </c>
      <c r="H108" s="34">
        <f t="shared" si="11"/>
        <v>8600852.4968519025</v>
      </c>
      <c r="I108" s="82"/>
      <c r="J108" s="56">
        <v>1698799.775235672</v>
      </c>
      <c r="K108" s="82"/>
      <c r="L108" s="56">
        <v>-10442.044550105878</v>
      </c>
      <c r="M108" s="84"/>
      <c r="N108" s="84">
        <f t="shared" si="12"/>
        <v>10289210.227537468</v>
      </c>
      <c r="O108" s="101">
        <f t="shared" si="13"/>
        <v>3968.0718193356993</v>
      </c>
      <c r="P108" s="82"/>
      <c r="R108" s="62">
        <f t="shared" si="9"/>
        <v>343180.30028920248</v>
      </c>
      <c r="S108" s="31">
        <f t="shared" si="14"/>
        <v>3.4504249715660067E-2</v>
      </c>
      <c r="T108" s="56">
        <f t="shared" si="10"/>
        <v>132.34874673706227</v>
      </c>
      <c r="V108" s="45"/>
      <c r="W108" s="46"/>
      <c r="X108" s="47"/>
      <c r="Z108" s="45"/>
      <c r="AA108" s="47"/>
      <c r="AB108" s="46"/>
      <c r="AC108" s="129">
        <v>275</v>
      </c>
      <c r="AD108" s="129" t="s">
        <v>94</v>
      </c>
      <c r="AE108" s="154">
        <v>2627</v>
      </c>
      <c r="AF108" s="154">
        <v>8360236.2987050749</v>
      </c>
      <c r="AG108" s="154">
        <v>2529299.4510460175</v>
      </c>
      <c r="AH108" s="154">
        <v>10437</v>
      </c>
      <c r="AJ108" s="155">
        <f t="shared" si="15"/>
        <v>8370673.2987050749</v>
      </c>
      <c r="AK108" s="156"/>
      <c r="AL108" s="157">
        <v>1609410.036185394</v>
      </c>
      <c r="AM108" s="156"/>
      <c r="AN108" s="157">
        <v>-34053.407642204118</v>
      </c>
      <c r="AO108" s="158"/>
      <c r="AP108" s="158">
        <f t="shared" si="16"/>
        <v>9946029.9272482656</v>
      </c>
      <c r="AQ108" s="159">
        <f t="shared" si="17"/>
        <v>3786.0791500754722</v>
      </c>
    </row>
    <row r="109" spans="1:43" x14ac:dyDescent="0.25">
      <c r="A109" s="6">
        <v>276</v>
      </c>
      <c r="B109" s="6" t="s">
        <v>95</v>
      </c>
      <c r="C109" s="7">
        <v>14857</v>
      </c>
      <c r="D109" s="7">
        <v>22506571.77010642</v>
      </c>
      <c r="E109" s="48">
        <v>7394018.0791334696</v>
      </c>
      <c r="F109" s="48">
        <v>-2324001</v>
      </c>
      <c r="H109" s="34">
        <f t="shared" si="11"/>
        <v>20182570.77010642</v>
      </c>
      <c r="I109" s="82"/>
      <c r="J109" s="56">
        <v>6380212.7749417806</v>
      </c>
      <c r="K109" s="82"/>
      <c r="L109" s="56">
        <v>-62709.011665433623</v>
      </c>
      <c r="M109" s="84"/>
      <c r="N109" s="84">
        <f t="shared" si="12"/>
        <v>26500074.533382766</v>
      </c>
      <c r="O109" s="101">
        <f t="shared" si="13"/>
        <v>1783.6760135547395</v>
      </c>
      <c r="P109" s="82"/>
      <c r="R109" s="62">
        <f t="shared" si="9"/>
        <v>874199.02438409999</v>
      </c>
      <c r="S109" s="31">
        <f t="shared" si="14"/>
        <v>3.4113918335282642E-2</v>
      </c>
      <c r="T109" s="56">
        <f t="shared" si="10"/>
        <v>58.840884726667561</v>
      </c>
      <c r="V109" s="45"/>
      <c r="W109" s="46"/>
      <c r="X109" s="47"/>
      <c r="Z109" s="45"/>
      <c r="AA109" s="47"/>
      <c r="AB109" s="46"/>
      <c r="AC109" s="129">
        <v>276</v>
      </c>
      <c r="AD109" s="129" t="s">
        <v>95</v>
      </c>
      <c r="AE109" s="154">
        <v>14821</v>
      </c>
      <c r="AF109" s="154">
        <v>22234893.558872137</v>
      </c>
      <c r="AG109" s="154">
        <v>7404372.0908757923</v>
      </c>
      <c r="AH109" s="154">
        <v>-2324001</v>
      </c>
      <c r="AJ109" s="155">
        <f t="shared" si="15"/>
        <v>19910892.558872137</v>
      </c>
      <c r="AK109" s="156"/>
      <c r="AL109" s="157">
        <v>5917470.8608069839</v>
      </c>
      <c r="AM109" s="156"/>
      <c r="AN109" s="157">
        <v>-202487.91068045294</v>
      </c>
      <c r="AO109" s="158"/>
      <c r="AP109" s="158">
        <f t="shared" si="16"/>
        <v>25625875.508998666</v>
      </c>
      <c r="AQ109" s="159">
        <f t="shared" si="17"/>
        <v>1729.0247290330387</v>
      </c>
    </row>
    <row r="110" spans="1:43" x14ac:dyDescent="0.25">
      <c r="A110" s="6">
        <v>280</v>
      </c>
      <c r="B110" s="6" t="s">
        <v>96</v>
      </c>
      <c r="C110" s="7">
        <v>2068</v>
      </c>
      <c r="D110" s="7">
        <v>6211066.1811462604</v>
      </c>
      <c r="E110" s="48">
        <v>2031746.5514117512</v>
      </c>
      <c r="F110" s="48">
        <v>-431124</v>
      </c>
      <c r="H110" s="34">
        <f t="shared" si="11"/>
        <v>5779942.1811462604</v>
      </c>
      <c r="I110" s="82"/>
      <c r="J110" s="56">
        <v>1622641.5466601185</v>
      </c>
      <c r="K110" s="82"/>
      <c r="L110" s="56">
        <v>-7747.325920658468</v>
      </c>
      <c r="M110" s="84"/>
      <c r="N110" s="84">
        <f t="shared" si="12"/>
        <v>7394836.4018857209</v>
      </c>
      <c r="O110" s="101">
        <f t="shared" si="13"/>
        <v>3575.8396527493815</v>
      </c>
      <c r="P110" s="82"/>
      <c r="R110" s="62">
        <f t="shared" si="9"/>
        <v>102336.04729130212</v>
      </c>
      <c r="S110" s="31">
        <f t="shared" si="14"/>
        <v>1.4033053454269412E-2</v>
      </c>
      <c r="T110" s="56">
        <f t="shared" si="10"/>
        <v>49.485516098308572</v>
      </c>
      <c r="V110" s="45"/>
      <c r="W110" s="46"/>
      <c r="X110" s="47"/>
      <c r="Z110" s="45"/>
      <c r="AA110" s="47"/>
      <c r="AB110" s="46"/>
      <c r="AC110" s="129">
        <v>280</v>
      </c>
      <c r="AD110" s="129" t="s">
        <v>96</v>
      </c>
      <c r="AE110" s="154">
        <v>2077</v>
      </c>
      <c r="AF110" s="154">
        <v>6232948.9088619472</v>
      </c>
      <c r="AG110" s="154">
        <v>2086059.3707985559</v>
      </c>
      <c r="AH110" s="154">
        <v>-431124</v>
      </c>
      <c r="AJ110" s="155">
        <f t="shared" si="15"/>
        <v>5801824.9088619472</v>
      </c>
      <c r="AK110" s="156"/>
      <c r="AL110" s="157">
        <v>1515941.2239510792</v>
      </c>
      <c r="AM110" s="156"/>
      <c r="AN110" s="157">
        <v>-25265.778218607724</v>
      </c>
      <c r="AO110" s="158"/>
      <c r="AP110" s="158">
        <f t="shared" si="16"/>
        <v>7292500.3545944188</v>
      </c>
      <c r="AQ110" s="159">
        <f t="shared" si="17"/>
        <v>3511.0738346626954</v>
      </c>
    </row>
    <row r="111" spans="1:43" x14ac:dyDescent="0.25">
      <c r="A111" s="6">
        <v>284</v>
      </c>
      <c r="B111" s="6" t="s">
        <v>97</v>
      </c>
      <c r="C111" s="7">
        <v>2292</v>
      </c>
      <c r="D111" s="7">
        <v>6895486.4635985512</v>
      </c>
      <c r="E111" s="48">
        <v>1715720.7678081337</v>
      </c>
      <c r="F111" s="48">
        <v>469939</v>
      </c>
      <c r="H111" s="34">
        <f t="shared" si="11"/>
        <v>7365425.4635985512</v>
      </c>
      <c r="I111" s="82"/>
      <c r="J111" s="56">
        <v>1500569.9036535667</v>
      </c>
      <c r="K111" s="82"/>
      <c r="L111" s="56">
        <v>-8446.584385429378</v>
      </c>
      <c r="M111" s="84"/>
      <c r="N111" s="84">
        <f t="shared" si="12"/>
        <v>8857548.7828666903</v>
      </c>
      <c r="O111" s="101">
        <f t="shared" si="13"/>
        <v>3864.550079784769</v>
      </c>
      <c r="P111" s="82"/>
      <c r="R111" s="62">
        <f t="shared" si="9"/>
        <v>480404.63567888923</v>
      </c>
      <c r="S111" s="31">
        <f t="shared" si="14"/>
        <v>5.7347065687076731E-2</v>
      </c>
      <c r="T111" s="56">
        <f t="shared" si="10"/>
        <v>209.60062638694993</v>
      </c>
      <c r="V111" s="45"/>
      <c r="W111" s="46"/>
      <c r="X111" s="47"/>
      <c r="Z111" s="45"/>
      <c r="AA111" s="47"/>
      <c r="AB111" s="46"/>
      <c r="AC111" s="129">
        <v>284</v>
      </c>
      <c r="AD111" s="129" t="s">
        <v>97</v>
      </c>
      <c r="AE111" s="154">
        <v>2308</v>
      </c>
      <c r="AF111" s="154">
        <v>6524647.8175881421</v>
      </c>
      <c r="AG111" s="154">
        <v>1895241.577075904</v>
      </c>
      <c r="AH111" s="154">
        <v>469939</v>
      </c>
      <c r="AJ111" s="155">
        <f t="shared" si="15"/>
        <v>6994586.8175881421</v>
      </c>
      <c r="AK111" s="156"/>
      <c r="AL111" s="157">
        <v>1410050.256586229</v>
      </c>
      <c r="AM111" s="156"/>
      <c r="AN111" s="157">
        <v>-27492.926986569793</v>
      </c>
      <c r="AO111" s="158"/>
      <c r="AP111" s="158">
        <f t="shared" si="16"/>
        <v>8377144.1471878011</v>
      </c>
      <c r="AQ111" s="159">
        <f t="shared" si="17"/>
        <v>3629.6118488681982</v>
      </c>
    </row>
    <row r="112" spans="1:43" x14ac:dyDescent="0.25">
      <c r="A112" s="6">
        <v>285</v>
      </c>
      <c r="B112" s="6" t="s">
        <v>98</v>
      </c>
      <c r="C112" s="7">
        <v>51668</v>
      </c>
      <c r="D112" s="7">
        <v>107674956.58279882</v>
      </c>
      <c r="E112" s="48">
        <v>10674149.482759122</v>
      </c>
      <c r="F112" s="48">
        <v>-3141990</v>
      </c>
      <c r="H112" s="34">
        <f t="shared" si="11"/>
        <v>104532966.58279882</v>
      </c>
      <c r="I112" s="82"/>
      <c r="J112" s="56">
        <v>24190030.957181241</v>
      </c>
      <c r="K112" s="82"/>
      <c r="L112" s="56">
        <v>-260828.57703982416</v>
      </c>
      <c r="M112" s="84"/>
      <c r="N112" s="84">
        <f t="shared" si="12"/>
        <v>128462168.96294025</v>
      </c>
      <c r="O112" s="101">
        <f t="shared" si="13"/>
        <v>2486.3003979821215</v>
      </c>
      <c r="P112" s="82"/>
      <c r="R112" s="62">
        <f t="shared" si="9"/>
        <v>4612894.5912334472</v>
      </c>
      <c r="S112" s="31">
        <f t="shared" si="14"/>
        <v>3.7246036479703891E-2</v>
      </c>
      <c r="T112" s="56">
        <f t="shared" si="10"/>
        <v>89.279526810278071</v>
      </c>
      <c r="V112" s="45"/>
      <c r="W112" s="46"/>
      <c r="X112" s="47"/>
      <c r="Z112" s="45"/>
      <c r="AA112" s="47"/>
      <c r="AB112" s="46"/>
      <c r="AC112" s="129">
        <v>285</v>
      </c>
      <c r="AD112" s="129" t="s">
        <v>98</v>
      </c>
      <c r="AE112" s="154">
        <v>52126</v>
      </c>
      <c r="AF112" s="154">
        <v>105143501.35309632</v>
      </c>
      <c r="AG112" s="154">
        <v>11798305.344222549</v>
      </c>
      <c r="AH112" s="154">
        <v>-3141990</v>
      </c>
      <c r="AJ112" s="155">
        <f t="shared" si="15"/>
        <v>102001511.35309632</v>
      </c>
      <c r="AK112" s="156"/>
      <c r="AL112" s="157">
        <v>22691447.647794202</v>
      </c>
      <c r="AM112" s="156"/>
      <c r="AN112" s="157">
        <v>-843684.62918372336</v>
      </c>
      <c r="AO112" s="158"/>
      <c r="AP112" s="158">
        <f t="shared" si="16"/>
        <v>123849274.3717068</v>
      </c>
      <c r="AQ112" s="159">
        <f t="shared" si="17"/>
        <v>2375.9596817654683</v>
      </c>
    </row>
    <row r="113" spans="1:43" x14ac:dyDescent="0.25">
      <c r="A113" s="6">
        <v>286</v>
      </c>
      <c r="B113" s="6" t="s">
        <v>99</v>
      </c>
      <c r="C113" s="7">
        <v>81187</v>
      </c>
      <c r="D113" s="7">
        <v>141483209.4700112</v>
      </c>
      <c r="E113" s="48">
        <v>14709162.059124105</v>
      </c>
      <c r="F113" s="48">
        <v>15692007</v>
      </c>
      <c r="H113" s="34">
        <f t="shared" si="11"/>
        <v>157175216.4700112</v>
      </c>
      <c r="I113" s="82"/>
      <c r="J113" s="56">
        <v>40784508.234621733</v>
      </c>
      <c r="K113" s="82"/>
      <c r="L113" s="56">
        <v>-410311.49727250991</v>
      </c>
      <c r="M113" s="84"/>
      <c r="N113" s="84">
        <f t="shared" si="12"/>
        <v>197549413.20736042</v>
      </c>
      <c r="O113" s="101">
        <f t="shared" si="13"/>
        <v>2433.2641088765495</v>
      </c>
      <c r="P113" s="82"/>
      <c r="R113" s="62">
        <f t="shared" si="9"/>
        <v>4867295.6662436426</v>
      </c>
      <c r="S113" s="31">
        <f t="shared" si="14"/>
        <v>2.5260754492201394E-2</v>
      </c>
      <c r="T113" s="56">
        <f t="shared" si="10"/>
        <v>59.951663027869515</v>
      </c>
      <c r="V113" s="45"/>
      <c r="W113" s="46"/>
      <c r="X113" s="47"/>
      <c r="Z113" s="45"/>
      <c r="AA113" s="47"/>
      <c r="AB113" s="46"/>
      <c r="AC113" s="129">
        <v>286</v>
      </c>
      <c r="AD113" s="129" t="s">
        <v>99</v>
      </c>
      <c r="AE113" s="154">
        <v>82113</v>
      </c>
      <c r="AF113" s="154">
        <v>140118625.69125044</v>
      </c>
      <c r="AG113" s="154">
        <v>17047851.912090316</v>
      </c>
      <c r="AH113" s="154">
        <v>15692007</v>
      </c>
      <c r="AJ113" s="155">
        <f t="shared" si="15"/>
        <v>155810632.69125044</v>
      </c>
      <c r="AK113" s="156"/>
      <c r="AL113" s="157">
        <v>38203846.610746793</v>
      </c>
      <c r="AM113" s="156"/>
      <c r="AN113" s="157">
        <v>-1332361.7608804593</v>
      </c>
      <c r="AO113" s="158"/>
      <c r="AP113" s="158">
        <f t="shared" si="16"/>
        <v>192682117.54111677</v>
      </c>
      <c r="AQ113" s="159">
        <f t="shared" si="17"/>
        <v>2346.5482632605895</v>
      </c>
    </row>
    <row r="114" spans="1:43" x14ac:dyDescent="0.25">
      <c r="A114" s="6">
        <v>287</v>
      </c>
      <c r="B114" s="6" t="s">
        <v>100</v>
      </c>
      <c r="C114" s="7">
        <v>6404</v>
      </c>
      <c r="D114" s="7">
        <v>18792757.747998938</v>
      </c>
      <c r="E114" s="48">
        <v>3944593.6318549667</v>
      </c>
      <c r="F114" s="48">
        <v>-541169</v>
      </c>
      <c r="H114" s="34">
        <f t="shared" si="11"/>
        <v>18251588.747998938</v>
      </c>
      <c r="I114" s="82"/>
      <c r="J114" s="56">
        <v>4447491.8217591103</v>
      </c>
      <c r="K114" s="82"/>
      <c r="L114" s="56">
        <v>-28748.729192568549</v>
      </c>
      <c r="M114" s="84"/>
      <c r="N114" s="84">
        <f t="shared" si="12"/>
        <v>22670331.84056548</v>
      </c>
      <c r="O114" s="101">
        <f t="shared" si="13"/>
        <v>3540.0268333175327</v>
      </c>
      <c r="P114" s="82"/>
      <c r="R114" s="62">
        <f t="shared" si="9"/>
        <v>1252469.1022464372</v>
      </c>
      <c r="S114" s="31">
        <f t="shared" si="14"/>
        <v>5.8477781725887364E-2</v>
      </c>
      <c r="T114" s="56">
        <f t="shared" si="10"/>
        <v>195.57606218713886</v>
      </c>
      <c r="V114" s="45"/>
      <c r="W114" s="46"/>
      <c r="X114" s="47"/>
      <c r="Z114" s="45"/>
      <c r="AA114" s="47"/>
      <c r="AB114" s="46"/>
      <c r="AC114" s="129">
        <v>287</v>
      </c>
      <c r="AD114" s="129" t="s">
        <v>100</v>
      </c>
      <c r="AE114" s="154">
        <v>6486</v>
      </c>
      <c r="AF114" s="154">
        <v>17870088.270139627</v>
      </c>
      <c r="AG114" s="154">
        <v>4137930.0660381964</v>
      </c>
      <c r="AH114" s="154">
        <v>-541169</v>
      </c>
      <c r="AJ114" s="155">
        <f t="shared" si="15"/>
        <v>17328919.270139627</v>
      </c>
      <c r="AK114" s="156"/>
      <c r="AL114" s="157">
        <v>4182338.5217518988</v>
      </c>
      <c r="AM114" s="156"/>
      <c r="AN114" s="157">
        <v>-93395.053572483797</v>
      </c>
      <c r="AO114" s="158"/>
      <c r="AP114" s="158">
        <f t="shared" si="16"/>
        <v>21417862.738319043</v>
      </c>
      <c r="AQ114" s="159">
        <f t="shared" si="17"/>
        <v>3302.1681681034602</v>
      </c>
    </row>
    <row r="115" spans="1:43" x14ac:dyDescent="0.25">
      <c r="A115" s="6">
        <v>288</v>
      </c>
      <c r="B115" s="6" t="s">
        <v>101</v>
      </c>
      <c r="C115" s="7">
        <v>6416</v>
      </c>
      <c r="D115" s="7">
        <v>15111370.339956582</v>
      </c>
      <c r="E115" s="48">
        <v>3727436.9209839636</v>
      </c>
      <c r="F115" s="48">
        <v>-132219</v>
      </c>
      <c r="H115" s="34">
        <f t="shared" si="11"/>
        <v>14979151.339956582</v>
      </c>
      <c r="I115" s="82"/>
      <c r="J115" s="56">
        <v>4056251.5788050434</v>
      </c>
      <c r="K115" s="82"/>
      <c r="L115" s="56">
        <v>-27557.635434109055</v>
      </c>
      <c r="M115" s="84"/>
      <c r="N115" s="84">
        <f t="shared" si="12"/>
        <v>19007845.283327516</v>
      </c>
      <c r="O115" s="101">
        <f t="shared" si="13"/>
        <v>2962.5694020148871</v>
      </c>
      <c r="P115" s="82"/>
      <c r="R115" s="62">
        <f t="shared" si="9"/>
        <v>853340.5066643022</v>
      </c>
      <c r="S115" s="31">
        <f t="shared" si="14"/>
        <v>4.7004339537877804E-2</v>
      </c>
      <c r="T115" s="56">
        <f t="shared" si="10"/>
        <v>133.00194929306457</v>
      </c>
      <c r="V115" s="45"/>
      <c r="W115" s="46"/>
      <c r="X115" s="47"/>
      <c r="Z115" s="45"/>
      <c r="AA115" s="47"/>
      <c r="AB115" s="46"/>
      <c r="AC115" s="129">
        <v>288</v>
      </c>
      <c r="AD115" s="129" t="s">
        <v>101</v>
      </c>
      <c r="AE115" s="154">
        <v>6428</v>
      </c>
      <c r="AF115" s="154">
        <v>14570379.447230242</v>
      </c>
      <c r="AG115" s="154">
        <v>3897156.2338158959</v>
      </c>
      <c r="AH115" s="154">
        <v>-132219</v>
      </c>
      <c r="AJ115" s="155">
        <f t="shared" si="15"/>
        <v>14438160.447230242</v>
      </c>
      <c r="AK115" s="156"/>
      <c r="AL115" s="157">
        <v>3806034.4593614056</v>
      </c>
      <c r="AM115" s="156"/>
      <c r="AN115" s="157">
        <v>-89690.129928432041</v>
      </c>
      <c r="AO115" s="158"/>
      <c r="AP115" s="158">
        <f t="shared" si="16"/>
        <v>18154504.776663214</v>
      </c>
      <c r="AQ115" s="159">
        <f t="shared" si="17"/>
        <v>2824.2851239364054</v>
      </c>
    </row>
    <row r="116" spans="1:43" x14ac:dyDescent="0.25">
      <c r="A116" s="6">
        <v>290</v>
      </c>
      <c r="B116" s="6" t="s">
        <v>102</v>
      </c>
      <c r="C116" s="7">
        <v>8042</v>
      </c>
      <c r="D116" s="7">
        <v>31256994.163789637</v>
      </c>
      <c r="E116" s="48">
        <v>6012815.8642338132</v>
      </c>
      <c r="F116" s="48">
        <v>-547383</v>
      </c>
      <c r="H116" s="34">
        <f t="shared" si="11"/>
        <v>30709611.163789637</v>
      </c>
      <c r="I116" s="82"/>
      <c r="J116" s="56">
        <v>5301867.2986563938</v>
      </c>
      <c r="K116" s="82"/>
      <c r="L116" s="56">
        <v>-33437.556274394832</v>
      </c>
      <c r="M116" s="84"/>
      <c r="N116" s="84">
        <f t="shared" si="12"/>
        <v>35978040.906171642</v>
      </c>
      <c r="O116" s="101">
        <f t="shared" si="13"/>
        <v>4473.7678321526537</v>
      </c>
      <c r="P116" s="82"/>
      <c r="R116" s="62">
        <f t="shared" si="9"/>
        <v>1477777.4506702572</v>
      </c>
      <c r="S116" s="31">
        <f t="shared" si="14"/>
        <v>4.2833801909260838E-2</v>
      </c>
      <c r="T116" s="56">
        <f t="shared" si="10"/>
        <v>183.75745469662488</v>
      </c>
      <c r="V116" s="45"/>
      <c r="W116" s="46"/>
      <c r="X116" s="47"/>
      <c r="Z116" s="45"/>
      <c r="AA116" s="47"/>
      <c r="AB116" s="46"/>
      <c r="AC116" s="129">
        <v>290</v>
      </c>
      <c r="AD116" s="129" t="s">
        <v>102</v>
      </c>
      <c r="AE116" s="154">
        <v>8190</v>
      </c>
      <c r="AF116" s="154">
        <v>30125217.071442008</v>
      </c>
      <c r="AG116" s="154">
        <v>6548985.9610700672</v>
      </c>
      <c r="AH116" s="154">
        <v>-547383</v>
      </c>
      <c r="AJ116" s="155">
        <f t="shared" si="15"/>
        <v>29577834.071442008</v>
      </c>
      <c r="AK116" s="156"/>
      <c r="AL116" s="157">
        <v>5031532.1496374747</v>
      </c>
      <c r="AM116" s="156"/>
      <c r="AN116" s="157">
        <v>-109102.76557809621</v>
      </c>
      <c r="AO116" s="158"/>
      <c r="AP116" s="158">
        <f t="shared" si="16"/>
        <v>34500263.455501385</v>
      </c>
      <c r="AQ116" s="159">
        <f t="shared" si="17"/>
        <v>4212.4863804030992</v>
      </c>
    </row>
    <row r="117" spans="1:43" x14ac:dyDescent="0.25">
      <c r="A117" s="6">
        <v>291</v>
      </c>
      <c r="B117" s="6" t="s">
        <v>103</v>
      </c>
      <c r="C117" s="7">
        <v>2161</v>
      </c>
      <c r="D117" s="7">
        <v>7980045.992931379</v>
      </c>
      <c r="E117" s="48">
        <v>1473888.6781139153</v>
      </c>
      <c r="F117" s="48">
        <v>-76250</v>
      </c>
      <c r="H117" s="34">
        <f t="shared" si="11"/>
        <v>7903795.992931379</v>
      </c>
      <c r="I117" s="82"/>
      <c r="J117" s="56">
        <v>1405780.2762430443</v>
      </c>
      <c r="K117" s="82"/>
      <c r="L117" s="56">
        <v>-9758.7551052062463</v>
      </c>
      <c r="M117" s="84"/>
      <c r="N117" s="84">
        <f t="shared" si="12"/>
        <v>9299817.5140692163</v>
      </c>
      <c r="O117" s="101">
        <f t="shared" si="13"/>
        <v>4303.4787200690498</v>
      </c>
      <c r="P117" s="82"/>
      <c r="R117" s="62">
        <f t="shared" si="9"/>
        <v>353076.29157469235</v>
      </c>
      <c r="S117" s="31">
        <f t="shared" si="14"/>
        <v>3.9464234271911564E-2</v>
      </c>
      <c r="T117" s="56">
        <f t="shared" si="10"/>
        <v>163.3856046157762</v>
      </c>
      <c r="V117" s="45"/>
      <c r="W117" s="46"/>
      <c r="X117" s="47"/>
      <c r="Z117" s="45"/>
      <c r="AA117" s="47"/>
      <c r="AB117" s="46"/>
      <c r="AC117" s="129">
        <v>291</v>
      </c>
      <c r="AD117" s="129" t="s">
        <v>103</v>
      </c>
      <c r="AE117" s="154">
        <v>2206</v>
      </c>
      <c r="AF117" s="154">
        <v>7717259.3913430944</v>
      </c>
      <c r="AG117" s="154">
        <v>1658640.3337827653</v>
      </c>
      <c r="AH117" s="154">
        <v>-76250</v>
      </c>
      <c r="AJ117" s="155">
        <f t="shared" si="15"/>
        <v>7641009.3913430944</v>
      </c>
      <c r="AK117" s="156"/>
      <c r="AL117" s="157">
        <v>1337874.7729851929</v>
      </c>
      <c r="AM117" s="156"/>
      <c r="AN117" s="157">
        <v>-32142.941833764726</v>
      </c>
      <c r="AO117" s="158"/>
      <c r="AP117" s="158">
        <f t="shared" si="16"/>
        <v>8946741.222494524</v>
      </c>
      <c r="AQ117" s="159">
        <f t="shared" si="17"/>
        <v>4055.6397200791134</v>
      </c>
    </row>
    <row r="118" spans="1:43" x14ac:dyDescent="0.25">
      <c r="A118" s="6">
        <v>297</v>
      </c>
      <c r="B118" s="6" t="s">
        <v>104</v>
      </c>
      <c r="C118" s="7">
        <v>120210</v>
      </c>
      <c r="D118" s="7">
        <v>183047484.61701673</v>
      </c>
      <c r="E118" s="48">
        <v>35993591.68234802</v>
      </c>
      <c r="F118" s="48">
        <v>-2777479</v>
      </c>
      <c r="H118" s="34">
        <f t="shared" si="11"/>
        <v>180270005.61701673</v>
      </c>
      <c r="I118" s="82"/>
      <c r="J118" s="56">
        <v>59368615.98735974</v>
      </c>
      <c r="K118" s="82"/>
      <c r="L118" s="56">
        <v>-554861.36763043457</v>
      </c>
      <c r="M118" s="84"/>
      <c r="N118" s="84">
        <f t="shared" si="12"/>
        <v>239083760.23674604</v>
      </c>
      <c r="O118" s="101">
        <f t="shared" si="13"/>
        <v>1988.8841214270531</v>
      </c>
      <c r="P118" s="82"/>
      <c r="R118" s="62">
        <f t="shared" si="9"/>
        <v>8027373.9004950225</v>
      </c>
      <c r="S118" s="31">
        <f t="shared" si="14"/>
        <v>3.4742055944789907E-2</v>
      </c>
      <c r="T118" s="56">
        <f t="shared" si="10"/>
        <v>66.777921142126473</v>
      </c>
      <c r="V118" s="45"/>
      <c r="W118" s="46"/>
      <c r="X118" s="47"/>
      <c r="Z118" s="45"/>
      <c r="AA118" s="47"/>
      <c r="AB118" s="46"/>
      <c r="AC118" s="129">
        <v>297</v>
      </c>
      <c r="AD118" s="129" t="s">
        <v>104</v>
      </c>
      <c r="AE118" s="154">
        <v>119282</v>
      </c>
      <c r="AF118" s="154">
        <v>180321550.30595705</v>
      </c>
      <c r="AG118" s="154">
        <v>37096757.720914841</v>
      </c>
      <c r="AH118" s="154">
        <v>-2777479</v>
      </c>
      <c r="AJ118" s="155">
        <f t="shared" si="15"/>
        <v>177544071.30595705</v>
      </c>
      <c r="AK118" s="156"/>
      <c r="AL118" s="157">
        <v>55310854.484189622</v>
      </c>
      <c r="AM118" s="156"/>
      <c r="AN118" s="157">
        <v>-1798539.4538956604</v>
      </c>
      <c r="AO118" s="158"/>
      <c r="AP118" s="158">
        <f t="shared" si="16"/>
        <v>231056386.33625102</v>
      </c>
      <c r="AQ118" s="159">
        <f t="shared" si="17"/>
        <v>1937.0599615721653</v>
      </c>
    </row>
    <row r="119" spans="1:43" x14ac:dyDescent="0.25">
      <c r="A119" s="6">
        <v>300</v>
      </c>
      <c r="B119" s="6" t="s">
        <v>105</v>
      </c>
      <c r="C119" s="7">
        <v>3534</v>
      </c>
      <c r="D119" s="7">
        <v>12241513.352918116</v>
      </c>
      <c r="E119" s="48">
        <v>3142031.0282944106</v>
      </c>
      <c r="F119" s="48">
        <v>773266</v>
      </c>
      <c r="H119" s="34">
        <f t="shared" si="11"/>
        <v>13014779.352918116</v>
      </c>
      <c r="I119" s="82"/>
      <c r="J119" s="56">
        <v>2357107.7215620857</v>
      </c>
      <c r="K119" s="82"/>
      <c r="L119" s="56">
        <v>-12761.192137644752</v>
      </c>
      <c r="M119" s="84"/>
      <c r="N119" s="84">
        <f t="shared" si="12"/>
        <v>15359125.882342556</v>
      </c>
      <c r="O119" s="101">
        <f t="shared" si="13"/>
        <v>4346.1024002101176</v>
      </c>
      <c r="P119" s="82"/>
      <c r="R119" s="62">
        <f t="shared" si="9"/>
        <v>961659.98776843213</v>
      </c>
      <c r="S119" s="31">
        <f t="shared" si="14"/>
        <v>6.6793697919496131E-2</v>
      </c>
      <c r="T119" s="56">
        <f t="shared" si="10"/>
        <v>272.11657831591174</v>
      </c>
      <c r="V119" s="45"/>
      <c r="W119" s="46"/>
      <c r="X119" s="47"/>
      <c r="Z119" s="45"/>
      <c r="AA119" s="47"/>
      <c r="AB119" s="46"/>
      <c r="AC119" s="129">
        <v>300</v>
      </c>
      <c r="AD119" s="129" t="s">
        <v>105</v>
      </c>
      <c r="AE119" s="154">
        <v>3551</v>
      </c>
      <c r="AF119" s="154">
        <v>11443503.059290908</v>
      </c>
      <c r="AG119" s="154">
        <v>3231211.7279432197</v>
      </c>
      <c r="AH119" s="154">
        <v>773266</v>
      </c>
      <c r="AJ119" s="155">
        <f t="shared" si="15"/>
        <v>12216769.059290908</v>
      </c>
      <c r="AK119" s="156"/>
      <c r="AL119" s="157">
        <v>2222126.7340489742</v>
      </c>
      <c r="AM119" s="156"/>
      <c r="AN119" s="157">
        <v>-41429.898765757163</v>
      </c>
      <c r="AO119" s="158"/>
      <c r="AP119" s="158">
        <f t="shared" si="16"/>
        <v>14397465.894574124</v>
      </c>
      <c r="AQ119" s="159">
        <f t="shared" si="17"/>
        <v>4054.4820880242537</v>
      </c>
    </row>
    <row r="120" spans="1:43" x14ac:dyDescent="0.25">
      <c r="A120" s="6">
        <v>301</v>
      </c>
      <c r="B120" s="6" t="s">
        <v>106</v>
      </c>
      <c r="C120" s="7">
        <v>20456</v>
      </c>
      <c r="D120" s="7">
        <v>60361504.941903427</v>
      </c>
      <c r="E120" s="48">
        <v>18287202.816404138</v>
      </c>
      <c r="F120" s="48">
        <v>-2589186</v>
      </c>
      <c r="H120" s="34">
        <f t="shared" si="11"/>
        <v>57772318.941903427</v>
      </c>
      <c r="I120" s="82"/>
      <c r="J120" s="56">
        <v>13327041.573953979</v>
      </c>
      <c r="K120" s="82"/>
      <c r="L120" s="56">
        <v>-76578.226224070735</v>
      </c>
      <c r="M120" s="84"/>
      <c r="N120" s="84">
        <f t="shared" si="12"/>
        <v>71022782.289633334</v>
      </c>
      <c r="O120" s="101">
        <f t="shared" si="13"/>
        <v>3471.978015723178</v>
      </c>
      <c r="P120" s="82"/>
      <c r="R120" s="62">
        <f t="shared" si="9"/>
        <v>3418257.3883427978</v>
      </c>
      <c r="S120" s="31">
        <f t="shared" si="14"/>
        <v>5.056255322160462E-2</v>
      </c>
      <c r="T120" s="56">
        <f t="shared" si="10"/>
        <v>167.1029227778059</v>
      </c>
      <c r="V120" s="45"/>
      <c r="W120" s="46"/>
      <c r="X120" s="47"/>
      <c r="Z120" s="45"/>
      <c r="AA120" s="47"/>
      <c r="AB120" s="46"/>
      <c r="AC120" s="129">
        <v>301</v>
      </c>
      <c r="AD120" s="129" t="s">
        <v>106</v>
      </c>
      <c r="AE120" s="154">
        <v>20678</v>
      </c>
      <c r="AF120" s="154">
        <v>57903819.024326742</v>
      </c>
      <c r="AG120" s="154">
        <v>18243635.104118019</v>
      </c>
      <c r="AH120" s="154">
        <v>-2589186</v>
      </c>
      <c r="AJ120" s="155">
        <f t="shared" si="15"/>
        <v>55314633.024326742</v>
      </c>
      <c r="AK120" s="156"/>
      <c r="AL120" s="157">
        <v>12537878.408759061</v>
      </c>
      <c r="AM120" s="156"/>
      <c r="AN120" s="157">
        <v>-247986.53179526579</v>
      </c>
      <c r="AO120" s="158"/>
      <c r="AP120" s="158">
        <f t="shared" si="16"/>
        <v>67604524.901290536</v>
      </c>
      <c r="AQ120" s="159">
        <f t="shared" si="17"/>
        <v>3269.3937954004514</v>
      </c>
    </row>
    <row r="121" spans="1:43" x14ac:dyDescent="0.25">
      <c r="A121" s="6">
        <v>304</v>
      </c>
      <c r="B121" s="6" t="s">
        <v>107</v>
      </c>
      <c r="C121" s="7">
        <v>962</v>
      </c>
      <c r="D121" s="7">
        <v>1973642.0738333594</v>
      </c>
      <c r="E121" s="48">
        <v>170793.96624713356</v>
      </c>
      <c r="F121" s="48">
        <v>-230743</v>
      </c>
      <c r="H121" s="34">
        <f t="shared" si="11"/>
        <v>1742899.0738333594</v>
      </c>
      <c r="I121" s="82"/>
      <c r="J121" s="56">
        <v>553429.58654092497</v>
      </c>
      <c r="K121" s="82"/>
      <c r="L121" s="56">
        <v>-5078.2579393749193</v>
      </c>
      <c r="M121" s="84"/>
      <c r="N121" s="84">
        <f t="shared" si="12"/>
        <v>2291250.4024349093</v>
      </c>
      <c r="O121" s="101">
        <f t="shared" si="13"/>
        <v>2381.7571750882635</v>
      </c>
      <c r="P121" s="82"/>
      <c r="R121" s="62">
        <f t="shared" si="9"/>
        <v>-13089.539278819226</v>
      </c>
      <c r="S121" s="31">
        <f t="shared" si="14"/>
        <v>-5.6803855376844218E-3</v>
      </c>
      <c r="T121" s="56">
        <f t="shared" si="10"/>
        <v>-13.606589686922272</v>
      </c>
      <c r="V121" s="45"/>
      <c r="W121" s="46"/>
      <c r="X121" s="47"/>
      <c r="Z121" s="45"/>
      <c r="AA121" s="47"/>
      <c r="AB121" s="46"/>
      <c r="AC121" s="129">
        <v>304</v>
      </c>
      <c r="AD121" s="129" t="s">
        <v>107</v>
      </c>
      <c r="AE121" s="154">
        <v>949</v>
      </c>
      <c r="AF121" s="154">
        <v>2031478.2448856928</v>
      </c>
      <c r="AG121" s="154">
        <v>168854.38402115449</v>
      </c>
      <c r="AH121" s="154">
        <v>-230743</v>
      </c>
      <c r="AJ121" s="155">
        <f t="shared" si="15"/>
        <v>1800735.2448856928</v>
      </c>
      <c r="AK121" s="156"/>
      <c r="AL121" s="157">
        <v>520342.42106216907</v>
      </c>
      <c r="AM121" s="156"/>
      <c r="AN121" s="157">
        <v>-16737.724234133395</v>
      </c>
      <c r="AO121" s="158"/>
      <c r="AP121" s="158">
        <f t="shared" si="16"/>
        <v>2304339.9417137285</v>
      </c>
      <c r="AQ121" s="159">
        <f t="shared" si="17"/>
        <v>2428.1769670323797</v>
      </c>
    </row>
    <row r="122" spans="1:43" x14ac:dyDescent="0.25">
      <c r="A122" s="6">
        <v>305</v>
      </c>
      <c r="B122" s="6" t="s">
        <v>108</v>
      </c>
      <c r="C122" s="6">
        <v>15213</v>
      </c>
      <c r="D122" s="7">
        <v>45826212.051425174</v>
      </c>
      <c r="E122" s="48">
        <v>10863391.037498046</v>
      </c>
      <c r="F122" s="48">
        <v>-1165076</v>
      </c>
      <c r="H122" s="34">
        <f t="shared" si="11"/>
        <v>44661136.051425174</v>
      </c>
      <c r="I122" s="82"/>
      <c r="J122" s="56">
        <v>8781066.3393991385</v>
      </c>
      <c r="K122" s="82"/>
      <c r="L122" s="56">
        <v>-61328.486047328464</v>
      </c>
      <c r="M122" s="84"/>
      <c r="N122" s="84">
        <f t="shared" si="12"/>
        <v>53380873.904776983</v>
      </c>
      <c r="O122" s="101">
        <f t="shared" si="13"/>
        <v>3508.8985673290595</v>
      </c>
      <c r="P122" s="82"/>
      <c r="R122" s="62">
        <f t="shared" si="9"/>
        <v>3629886.9105239958</v>
      </c>
      <c r="S122" s="31">
        <f t="shared" si="14"/>
        <v>7.2961103484103826E-2</v>
      </c>
      <c r="T122" s="56">
        <f t="shared" si="10"/>
        <v>238.6042799266414</v>
      </c>
      <c r="V122" s="45"/>
      <c r="W122" s="46"/>
      <c r="X122" s="47"/>
      <c r="Z122" s="45"/>
      <c r="AA122" s="47"/>
      <c r="AB122" s="46"/>
      <c r="AC122" s="129">
        <v>305</v>
      </c>
      <c r="AD122" s="129" t="s">
        <v>108</v>
      </c>
      <c r="AE122" s="129">
        <v>15134</v>
      </c>
      <c r="AF122" s="154">
        <v>42873294.559581898</v>
      </c>
      <c r="AG122" s="154">
        <v>11126365.781143526</v>
      </c>
      <c r="AH122" s="154">
        <v>-1165076</v>
      </c>
      <c r="AJ122" s="155">
        <f t="shared" si="15"/>
        <v>41708218.559581898</v>
      </c>
      <c r="AK122" s="156"/>
      <c r="AL122" s="157">
        <v>8242952.6882591369</v>
      </c>
      <c r="AM122" s="156"/>
      <c r="AN122" s="157">
        <v>-200184.2535880543</v>
      </c>
      <c r="AO122" s="158"/>
      <c r="AP122" s="158">
        <f t="shared" si="16"/>
        <v>49750986.994252987</v>
      </c>
      <c r="AQ122" s="159">
        <f t="shared" si="17"/>
        <v>3287.365335949054</v>
      </c>
    </row>
    <row r="123" spans="1:43" x14ac:dyDescent="0.25">
      <c r="A123" s="6">
        <v>309</v>
      </c>
      <c r="B123" s="6" t="s">
        <v>109</v>
      </c>
      <c r="C123" s="7">
        <v>6552</v>
      </c>
      <c r="D123" s="7">
        <v>20561545.757484596</v>
      </c>
      <c r="E123" s="48">
        <v>6416054.0044108648</v>
      </c>
      <c r="F123" s="48">
        <v>-1046633</v>
      </c>
      <c r="H123" s="34">
        <f t="shared" si="11"/>
        <v>19514912.757484596</v>
      </c>
      <c r="I123" s="82"/>
      <c r="J123" s="56">
        <v>3931164.5971842268</v>
      </c>
      <c r="K123" s="82"/>
      <c r="L123" s="56">
        <v>-25602.74301467156</v>
      </c>
      <c r="M123" s="84"/>
      <c r="N123" s="84">
        <f t="shared" si="12"/>
        <v>23420474.611654151</v>
      </c>
      <c r="O123" s="101">
        <f t="shared" si="13"/>
        <v>3574.553512157227</v>
      </c>
      <c r="P123" s="82"/>
      <c r="R123" s="62">
        <f t="shared" si="9"/>
        <v>1396873.3020722941</v>
      </c>
      <c r="S123" s="31">
        <f t="shared" si="14"/>
        <v>6.3426198215119037E-2</v>
      </c>
      <c r="T123" s="56">
        <f t="shared" si="10"/>
        <v>213.1980009267848</v>
      </c>
      <c r="V123" s="45"/>
      <c r="W123" s="46"/>
      <c r="X123" s="47"/>
      <c r="Z123" s="45"/>
      <c r="AA123" s="47"/>
      <c r="AB123" s="46"/>
      <c r="AC123" s="129">
        <v>309</v>
      </c>
      <c r="AD123" s="129" t="s">
        <v>109</v>
      </c>
      <c r="AE123" s="154">
        <v>6688</v>
      </c>
      <c r="AF123" s="154">
        <v>19434087.103172269</v>
      </c>
      <c r="AG123" s="154">
        <v>6340984.6906826152</v>
      </c>
      <c r="AH123" s="154">
        <v>-1046633</v>
      </c>
      <c r="AJ123" s="155">
        <f t="shared" si="15"/>
        <v>18387454.103172269</v>
      </c>
      <c r="AK123" s="156"/>
      <c r="AL123" s="157">
        <v>3719177.5360080129</v>
      </c>
      <c r="AM123" s="156"/>
      <c r="AN123" s="157">
        <v>-83030.329598424796</v>
      </c>
      <c r="AO123" s="158"/>
      <c r="AP123" s="158">
        <f t="shared" si="16"/>
        <v>22023601.309581857</v>
      </c>
      <c r="AQ123" s="159">
        <f t="shared" si="17"/>
        <v>3293.0025881551819</v>
      </c>
    </row>
    <row r="124" spans="1:43" x14ac:dyDescent="0.25">
      <c r="A124" s="6">
        <v>312</v>
      </c>
      <c r="B124" s="6" t="s">
        <v>110</v>
      </c>
      <c r="C124" s="7">
        <v>1288</v>
      </c>
      <c r="D124" s="7">
        <v>4328886.5106779728</v>
      </c>
      <c r="E124" s="48">
        <v>984811.8819805138</v>
      </c>
      <c r="F124" s="48">
        <v>-341179</v>
      </c>
      <c r="H124" s="34">
        <f t="shared" si="11"/>
        <v>3987707.5106779728</v>
      </c>
      <c r="I124" s="82"/>
      <c r="J124" s="56">
        <v>896471.08285447734</v>
      </c>
      <c r="K124" s="82"/>
      <c r="L124" s="56">
        <v>-5387.8962208402963</v>
      </c>
      <c r="M124" s="84"/>
      <c r="N124" s="84">
        <f t="shared" si="12"/>
        <v>4878790.69731161</v>
      </c>
      <c r="O124" s="101">
        <f t="shared" si="13"/>
        <v>3787.8809761736102</v>
      </c>
      <c r="P124" s="82"/>
      <c r="R124" s="62">
        <f t="shared" si="9"/>
        <v>36919.388498955406</v>
      </c>
      <c r="S124" s="31">
        <f t="shared" si="14"/>
        <v>7.6250247361508133E-3</v>
      </c>
      <c r="T124" s="56">
        <f t="shared" si="10"/>
        <v>28.664121505400161</v>
      </c>
      <c r="V124" s="45"/>
      <c r="W124" s="46"/>
      <c r="X124" s="47"/>
      <c r="Z124" s="45"/>
      <c r="AA124" s="47"/>
      <c r="AB124" s="46"/>
      <c r="AC124" s="129">
        <v>312</v>
      </c>
      <c r="AD124" s="129" t="s">
        <v>110</v>
      </c>
      <c r="AE124" s="154">
        <v>1313</v>
      </c>
      <c r="AF124" s="154">
        <v>4348495.8192986557</v>
      </c>
      <c r="AG124" s="154">
        <v>1186934.5902504206</v>
      </c>
      <c r="AH124" s="154">
        <v>-341179</v>
      </c>
      <c r="AJ124" s="155">
        <f t="shared" si="15"/>
        <v>4007316.8192986557</v>
      </c>
      <c r="AK124" s="156"/>
      <c r="AL124" s="157">
        <v>852326.94501393894</v>
      </c>
      <c r="AM124" s="156"/>
      <c r="AN124" s="157">
        <v>-17772.455499940803</v>
      </c>
      <c r="AO124" s="158"/>
      <c r="AP124" s="158">
        <f t="shared" si="16"/>
        <v>4841871.3088126546</v>
      </c>
      <c r="AQ124" s="159">
        <f t="shared" si="17"/>
        <v>3687.6399914795543</v>
      </c>
    </row>
    <row r="125" spans="1:43" x14ac:dyDescent="0.25">
      <c r="A125" s="6">
        <v>316</v>
      </c>
      <c r="B125" s="6" t="s">
        <v>111</v>
      </c>
      <c r="C125" s="7">
        <v>4326</v>
      </c>
      <c r="D125" s="7">
        <v>7484451.2361243758</v>
      </c>
      <c r="E125" s="48">
        <v>2477067.255826415</v>
      </c>
      <c r="F125" s="48">
        <v>-1059425</v>
      </c>
      <c r="H125" s="34">
        <f t="shared" si="11"/>
        <v>6425026.2361243758</v>
      </c>
      <c r="I125" s="82"/>
      <c r="J125" s="56">
        <v>2537601.9098032475</v>
      </c>
      <c r="K125" s="82"/>
      <c r="L125" s="56">
        <v>-19174.182876316678</v>
      </c>
      <c r="M125" s="84"/>
      <c r="N125" s="84">
        <f t="shared" si="12"/>
        <v>8943453.9630513061</v>
      </c>
      <c r="O125" s="101">
        <f t="shared" si="13"/>
        <v>2067.3726220645644</v>
      </c>
      <c r="P125" s="82"/>
      <c r="R125" s="62">
        <f t="shared" si="9"/>
        <v>204759.78210149333</v>
      </c>
      <c r="S125" s="31">
        <f t="shared" si="14"/>
        <v>2.343139350818178E-2</v>
      </c>
      <c r="T125" s="56">
        <f t="shared" si="10"/>
        <v>47.332358322120513</v>
      </c>
      <c r="V125" s="45"/>
      <c r="W125" s="46"/>
      <c r="X125" s="47"/>
      <c r="Z125" s="45"/>
      <c r="AA125" s="47"/>
      <c r="AB125" s="46"/>
      <c r="AC125" s="129">
        <v>316</v>
      </c>
      <c r="AD125" s="129" t="s">
        <v>111</v>
      </c>
      <c r="AE125" s="154">
        <v>4368</v>
      </c>
      <c r="AF125" s="154">
        <v>7474466.0901932074</v>
      </c>
      <c r="AG125" s="154">
        <v>2495020.3894321937</v>
      </c>
      <c r="AH125" s="154">
        <v>-1059425</v>
      </c>
      <c r="AJ125" s="155">
        <f t="shared" si="15"/>
        <v>6415041.0901932074</v>
      </c>
      <c r="AK125" s="156"/>
      <c r="AL125" s="157">
        <v>2385681.2478552614</v>
      </c>
      <c r="AM125" s="156"/>
      <c r="AN125" s="157">
        <v>-62028.157098656928</v>
      </c>
      <c r="AO125" s="158"/>
      <c r="AP125" s="158">
        <f t="shared" si="16"/>
        <v>8738694.1809498128</v>
      </c>
      <c r="AQ125" s="159">
        <f t="shared" si="17"/>
        <v>2000.6167996679974</v>
      </c>
    </row>
    <row r="126" spans="1:43" x14ac:dyDescent="0.25">
      <c r="A126" s="6">
        <v>317</v>
      </c>
      <c r="B126" s="6" t="s">
        <v>112</v>
      </c>
      <c r="C126" s="7">
        <v>2538</v>
      </c>
      <c r="D126" s="7">
        <v>10532628.345405851</v>
      </c>
      <c r="E126" s="48">
        <v>3180211.0430295835</v>
      </c>
      <c r="F126" s="48">
        <v>-1640</v>
      </c>
      <c r="H126" s="34">
        <f t="shared" si="11"/>
        <v>10530988.345405851</v>
      </c>
      <c r="I126" s="82"/>
      <c r="J126" s="56">
        <v>1816584.5085713947</v>
      </c>
      <c r="K126" s="82"/>
      <c r="L126" s="56">
        <v>-8445.3832631139248</v>
      </c>
      <c r="M126" s="84"/>
      <c r="N126" s="84">
        <f t="shared" si="12"/>
        <v>12339127.47071413</v>
      </c>
      <c r="O126" s="101">
        <f t="shared" si="13"/>
        <v>4861.7523525272381</v>
      </c>
      <c r="P126" s="82"/>
      <c r="R126" s="62">
        <f t="shared" si="9"/>
        <v>509339.86401051097</v>
      </c>
      <c r="S126" s="31">
        <f t="shared" si="14"/>
        <v>4.3055706572608446E-2</v>
      </c>
      <c r="T126" s="56">
        <f t="shared" si="10"/>
        <v>200.68552561485853</v>
      </c>
      <c r="V126" s="45"/>
      <c r="W126" s="46"/>
      <c r="X126" s="47"/>
      <c r="Z126" s="45"/>
      <c r="AA126" s="47"/>
      <c r="AB126" s="46"/>
      <c r="AC126" s="129">
        <v>317</v>
      </c>
      <c r="AD126" s="129" t="s">
        <v>112</v>
      </c>
      <c r="AE126" s="154">
        <v>2576</v>
      </c>
      <c r="AF126" s="154">
        <v>10146659.790034944</v>
      </c>
      <c r="AG126" s="154">
        <v>3227163.2573895222</v>
      </c>
      <c r="AH126" s="154">
        <v>-1640</v>
      </c>
      <c r="AJ126" s="155">
        <f t="shared" si="15"/>
        <v>10145019.790034944</v>
      </c>
      <c r="AK126" s="156"/>
      <c r="AL126" s="157">
        <v>1712270.1413303337</v>
      </c>
      <c r="AM126" s="156"/>
      <c r="AN126" s="157">
        <v>-27502.324661659502</v>
      </c>
      <c r="AO126" s="158"/>
      <c r="AP126" s="158">
        <f t="shared" si="16"/>
        <v>11829787.606703619</v>
      </c>
      <c r="AQ126" s="159">
        <f t="shared" si="17"/>
        <v>4592.308853534013</v>
      </c>
    </row>
    <row r="127" spans="1:43" x14ac:dyDescent="0.25">
      <c r="A127" s="6">
        <v>320</v>
      </c>
      <c r="B127" s="6" t="s">
        <v>113</v>
      </c>
      <c r="C127" s="7">
        <v>7191</v>
      </c>
      <c r="D127" s="7">
        <v>26143959.461518966</v>
      </c>
      <c r="E127" s="48">
        <v>4549663.2826434169</v>
      </c>
      <c r="F127" s="48">
        <v>-474707</v>
      </c>
      <c r="H127" s="34">
        <f t="shared" si="11"/>
        <v>25669252.461518966</v>
      </c>
      <c r="I127" s="82"/>
      <c r="J127" s="56">
        <v>4188837.7027154062</v>
      </c>
      <c r="K127" s="82"/>
      <c r="L127" s="56">
        <v>-35447.576816166562</v>
      </c>
      <c r="M127" s="84"/>
      <c r="N127" s="84">
        <f t="shared" si="12"/>
        <v>29822642.587418202</v>
      </c>
      <c r="O127" s="101">
        <f t="shared" si="13"/>
        <v>4147.2177148405235</v>
      </c>
      <c r="P127" s="82"/>
      <c r="R127" s="62">
        <f t="shared" si="9"/>
        <v>1752254.6673763506</v>
      </c>
      <c r="S127" s="31">
        <f t="shared" si="14"/>
        <v>6.2423600000385673E-2</v>
      </c>
      <c r="T127" s="56">
        <f t="shared" si="10"/>
        <v>243.67329542154786</v>
      </c>
      <c r="V127" s="45"/>
      <c r="W127" s="46"/>
      <c r="X127" s="47"/>
      <c r="Z127" s="45"/>
      <c r="AA127" s="47"/>
      <c r="AB127" s="46"/>
      <c r="AC127" s="129">
        <v>320</v>
      </c>
      <c r="AD127" s="129" t="s">
        <v>113</v>
      </c>
      <c r="AE127" s="154">
        <v>7274</v>
      </c>
      <c r="AF127" s="154">
        <v>24702249.747727778</v>
      </c>
      <c r="AG127" s="154">
        <v>4466908.3688184964</v>
      </c>
      <c r="AH127" s="154">
        <v>-474707</v>
      </c>
      <c r="AJ127" s="155">
        <f t="shared" si="15"/>
        <v>24227542.747727778</v>
      </c>
      <c r="AK127" s="156"/>
      <c r="AL127" s="157">
        <v>3958060.6092535141</v>
      </c>
      <c r="AM127" s="156"/>
      <c r="AN127" s="157">
        <v>-115215.43693943933</v>
      </c>
      <c r="AO127" s="158"/>
      <c r="AP127" s="158">
        <f t="shared" si="16"/>
        <v>28070387.920041852</v>
      </c>
      <c r="AQ127" s="159">
        <f t="shared" si="17"/>
        <v>3859.003013478396</v>
      </c>
    </row>
    <row r="128" spans="1:43" x14ac:dyDescent="0.25">
      <c r="A128" s="6">
        <v>322</v>
      </c>
      <c r="B128" s="6" t="s">
        <v>114</v>
      </c>
      <c r="C128" s="7">
        <v>6609</v>
      </c>
      <c r="D128" s="7">
        <v>21421560.802042011</v>
      </c>
      <c r="E128" s="48">
        <v>5143495.2658385905</v>
      </c>
      <c r="F128" s="48">
        <v>-999697</v>
      </c>
      <c r="H128" s="34">
        <f t="shared" si="11"/>
        <v>20421863.802042011</v>
      </c>
      <c r="I128" s="82"/>
      <c r="J128" s="56">
        <v>3904437.0400092071</v>
      </c>
      <c r="K128" s="82"/>
      <c r="L128" s="56">
        <v>-27464.980270145083</v>
      </c>
      <c r="M128" s="84"/>
      <c r="N128" s="84">
        <f t="shared" si="12"/>
        <v>24298835.861781076</v>
      </c>
      <c r="O128" s="101">
        <f t="shared" si="13"/>
        <v>3676.6282133123127</v>
      </c>
      <c r="P128" s="82"/>
      <c r="R128" s="62">
        <f t="shared" si="9"/>
        <v>1421569.8467316255</v>
      </c>
      <c r="S128" s="31">
        <f t="shared" si="14"/>
        <v>6.2138974377290893E-2</v>
      </c>
      <c r="T128" s="56">
        <f t="shared" si="10"/>
        <v>215.09605791067114</v>
      </c>
      <c r="V128" s="45"/>
      <c r="W128" s="46"/>
      <c r="X128" s="47"/>
      <c r="Z128" s="45"/>
      <c r="AA128" s="47"/>
      <c r="AB128" s="46"/>
      <c r="AC128" s="129">
        <v>322</v>
      </c>
      <c r="AD128" s="129" t="s">
        <v>114</v>
      </c>
      <c r="AE128" s="154">
        <v>6640</v>
      </c>
      <c r="AF128" s="154">
        <v>20310430.303098112</v>
      </c>
      <c r="AG128" s="154">
        <v>5081543.8157423791</v>
      </c>
      <c r="AH128" s="154">
        <v>-999697</v>
      </c>
      <c r="AJ128" s="155">
        <f t="shared" si="15"/>
        <v>19310733.303098112</v>
      </c>
      <c r="AK128" s="156"/>
      <c r="AL128" s="157">
        <v>3655852.225205204</v>
      </c>
      <c r="AM128" s="156"/>
      <c r="AN128" s="157">
        <v>-89319.513253868965</v>
      </c>
      <c r="AO128" s="158"/>
      <c r="AP128" s="158">
        <f t="shared" si="16"/>
        <v>22877266.01504945</v>
      </c>
      <c r="AQ128" s="159">
        <f t="shared" si="17"/>
        <v>3445.3713878086523</v>
      </c>
    </row>
    <row r="129" spans="1:43" ht="13.05" customHeight="1" x14ac:dyDescent="0.25">
      <c r="A129" s="6">
        <v>398</v>
      </c>
      <c r="B129" s="6" t="s">
        <v>115</v>
      </c>
      <c r="C129" s="7">
        <v>119984</v>
      </c>
      <c r="D129" s="7">
        <v>188235847.51751012</v>
      </c>
      <c r="E129" s="48">
        <v>30998865.844093755</v>
      </c>
      <c r="F129" s="48">
        <v>-5821904</v>
      </c>
      <c r="H129" s="34">
        <f t="shared" si="11"/>
        <v>182413943.51751012</v>
      </c>
      <c r="I129" s="82"/>
      <c r="J129" s="56">
        <v>56727441.541346118</v>
      </c>
      <c r="K129" s="82"/>
      <c r="L129" s="56">
        <v>-575030.25603700359</v>
      </c>
      <c r="M129" s="84"/>
      <c r="N129" s="84">
        <f t="shared" si="12"/>
        <v>238566354.80281925</v>
      </c>
      <c r="O129" s="101">
        <f t="shared" si="13"/>
        <v>1988.3180657655957</v>
      </c>
      <c r="P129" s="82"/>
      <c r="R129" s="62">
        <f t="shared" si="9"/>
        <v>15637370.750356406</v>
      </c>
      <c r="S129" s="31">
        <f t="shared" si="14"/>
        <v>7.0145076993112732E-2</v>
      </c>
      <c r="T129" s="56">
        <f t="shared" si="10"/>
        <v>130.32880009298245</v>
      </c>
      <c r="V129" s="45"/>
      <c r="W129" s="46"/>
      <c r="X129" s="47"/>
      <c r="Z129" s="45"/>
      <c r="AA129" s="47"/>
      <c r="AB129" s="46"/>
      <c r="AC129" s="129">
        <v>398</v>
      </c>
      <c r="AD129" s="129" t="s">
        <v>115</v>
      </c>
      <c r="AE129" s="154">
        <v>119823</v>
      </c>
      <c r="AF129" s="154">
        <v>177677890.69867766</v>
      </c>
      <c r="AG129" s="154">
        <v>29237873.768306416</v>
      </c>
      <c r="AH129" s="154">
        <v>-5821904</v>
      </c>
      <c r="AJ129" s="155">
        <f t="shared" si="15"/>
        <v>171855986.69867766</v>
      </c>
      <c r="AK129" s="156"/>
      <c r="AL129" s="157">
        <v>52938778.911145605</v>
      </c>
      <c r="AM129" s="156"/>
      <c r="AN129" s="157">
        <v>-1865781.5573604093</v>
      </c>
      <c r="AO129" s="158"/>
      <c r="AP129" s="158">
        <f t="shared" si="16"/>
        <v>222928984.05246285</v>
      </c>
      <c r="AQ129" s="159">
        <f t="shared" si="17"/>
        <v>1860.4857502521456</v>
      </c>
    </row>
    <row r="130" spans="1:43" s="91" customFormat="1" x14ac:dyDescent="0.25">
      <c r="A130" s="91">
        <v>399</v>
      </c>
      <c r="B130" s="91" t="s">
        <v>116</v>
      </c>
      <c r="C130" s="92">
        <v>7996</v>
      </c>
      <c r="D130" s="92">
        <v>15234621.663122863</v>
      </c>
      <c r="E130" s="93">
        <v>3605560.3506637616</v>
      </c>
      <c r="F130" s="93">
        <v>-497058</v>
      </c>
      <c r="H130" s="34">
        <f t="shared" si="11"/>
        <v>14737563.663122863</v>
      </c>
      <c r="I130" s="82"/>
      <c r="J130" s="56">
        <v>4085801.0162359565</v>
      </c>
      <c r="K130" s="82"/>
      <c r="L130" s="56">
        <v>-37085.7561082623</v>
      </c>
      <c r="M130" s="84"/>
      <c r="N130" s="84">
        <f t="shared" si="12"/>
        <v>18786278.923250556</v>
      </c>
      <c r="O130" s="101">
        <f t="shared" si="13"/>
        <v>2349.4595952039213</v>
      </c>
      <c r="P130" s="82"/>
      <c r="R130" s="62">
        <f t="shared" si="9"/>
        <v>1191777.3812697381</v>
      </c>
      <c r="S130" s="31">
        <f t="shared" si="14"/>
        <v>6.7735785434224122E-2</v>
      </c>
      <c r="T130" s="56">
        <f t="shared" si="10"/>
        <v>149.04669600672062</v>
      </c>
      <c r="V130" s="94"/>
      <c r="W130" s="95"/>
      <c r="X130" s="47"/>
      <c r="Z130" s="94"/>
      <c r="AA130" s="47"/>
      <c r="AB130" s="95"/>
      <c r="AC130" s="160">
        <v>399</v>
      </c>
      <c r="AD130" s="160" t="s">
        <v>116</v>
      </c>
      <c r="AE130" s="161">
        <v>8017</v>
      </c>
      <c r="AF130" s="161">
        <v>14387798.873694446</v>
      </c>
      <c r="AG130" s="161">
        <v>3509864.0567030446</v>
      </c>
      <c r="AH130" s="161">
        <v>-497058</v>
      </c>
      <c r="AI130" s="160"/>
      <c r="AJ130" s="155">
        <f t="shared" si="15"/>
        <v>13890740.873694446</v>
      </c>
      <c r="AK130" s="156"/>
      <c r="AL130" s="157">
        <v>3823276.9630198264</v>
      </c>
      <c r="AM130" s="156"/>
      <c r="AN130" s="157">
        <v>-119516.29473345264</v>
      </c>
      <c r="AO130" s="158"/>
      <c r="AP130" s="158">
        <f t="shared" si="16"/>
        <v>17594501.541980818</v>
      </c>
      <c r="AQ130" s="159">
        <f t="shared" si="17"/>
        <v>2194.6490634876909</v>
      </c>
    </row>
    <row r="131" spans="1:43" x14ac:dyDescent="0.25">
      <c r="A131" s="6">
        <v>400</v>
      </c>
      <c r="B131" s="6" t="s">
        <v>117</v>
      </c>
      <c r="C131" s="7">
        <v>8468</v>
      </c>
      <c r="D131" s="7">
        <v>19160797.90800016</v>
      </c>
      <c r="E131" s="48">
        <v>5247303.599051741</v>
      </c>
      <c r="F131" s="48">
        <v>857304</v>
      </c>
      <c r="H131" s="34">
        <f t="shared" si="11"/>
        <v>20018101.90800016</v>
      </c>
      <c r="I131" s="82"/>
      <c r="J131" s="56">
        <v>5080554.9323329851</v>
      </c>
      <c r="K131" s="82"/>
      <c r="L131" s="56">
        <v>-35253.070541890273</v>
      </c>
      <c r="M131" s="84"/>
      <c r="N131" s="84">
        <f t="shared" si="12"/>
        <v>25063403.769791257</v>
      </c>
      <c r="O131" s="101">
        <f t="shared" si="13"/>
        <v>2959.778432899298</v>
      </c>
      <c r="P131" s="82"/>
      <c r="R131" s="62">
        <f t="shared" si="9"/>
        <v>1418492.2031503953</v>
      </c>
      <c r="S131" s="31">
        <f t="shared" si="14"/>
        <v>5.9991436176553857E-2</v>
      </c>
      <c r="T131" s="56">
        <f t="shared" si="10"/>
        <v>167.51206933755259</v>
      </c>
      <c r="V131" s="45"/>
      <c r="W131" s="46"/>
      <c r="X131" s="47"/>
      <c r="Z131" s="45"/>
      <c r="AA131" s="47"/>
      <c r="AB131" s="46"/>
      <c r="AC131" s="129">
        <v>400</v>
      </c>
      <c r="AD131" s="129" t="s">
        <v>117</v>
      </c>
      <c r="AE131" s="154">
        <v>8588</v>
      </c>
      <c r="AF131" s="154">
        <v>18136363.370947339</v>
      </c>
      <c r="AG131" s="154">
        <v>5054832.6659202222</v>
      </c>
      <c r="AH131" s="154">
        <v>857304</v>
      </c>
      <c r="AJ131" s="155">
        <f t="shared" si="15"/>
        <v>18993667.370947339</v>
      </c>
      <c r="AK131" s="156"/>
      <c r="AL131" s="157">
        <v>4765551.8961486379</v>
      </c>
      <c r="AM131" s="156"/>
      <c r="AN131" s="157">
        <v>-114307.70045511523</v>
      </c>
      <c r="AO131" s="158"/>
      <c r="AP131" s="158">
        <f t="shared" si="16"/>
        <v>23644911.566640861</v>
      </c>
      <c r="AQ131" s="159">
        <f t="shared" si="17"/>
        <v>2753.2500659805382</v>
      </c>
    </row>
    <row r="132" spans="1:43" x14ac:dyDescent="0.25">
      <c r="A132" s="6">
        <v>402</v>
      </c>
      <c r="B132" s="6" t="s">
        <v>118</v>
      </c>
      <c r="C132" s="7">
        <v>9358</v>
      </c>
      <c r="D132" s="7">
        <v>27425460.814631641</v>
      </c>
      <c r="E132" s="48">
        <v>8421513.9616448805</v>
      </c>
      <c r="F132" s="48">
        <v>-384710</v>
      </c>
      <c r="H132" s="34">
        <f t="shared" si="11"/>
        <v>27040750.814631641</v>
      </c>
      <c r="I132" s="82"/>
      <c r="J132" s="56">
        <v>5765014.6236194866</v>
      </c>
      <c r="K132" s="82"/>
      <c r="L132" s="56">
        <v>-36043.541520663777</v>
      </c>
      <c r="M132" s="84"/>
      <c r="N132" s="84">
        <f t="shared" si="12"/>
        <v>32769721.896730464</v>
      </c>
      <c r="O132" s="101">
        <f t="shared" si="13"/>
        <v>3501.7869092466835</v>
      </c>
      <c r="P132" s="82"/>
      <c r="R132" s="62">
        <f t="shared" si="9"/>
        <v>526663.57622174546</v>
      </c>
      <c r="S132" s="31">
        <f t="shared" si="14"/>
        <v>1.6334169388849587E-2</v>
      </c>
      <c r="T132" s="56">
        <f t="shared" si="10"/>
        <v>56.279501626602425</v>
      </c>
      <c r="V132" s="45"/>
      <c r="W132" s="46"/>
      <c r="X132" s="47"/>
      <c r="Z132" s="45"/>
      <c r="AA132" s="47"/>
      <c r="AB132" s="46"/>
      <c r="AC132" s="129">
        <v>402</v>
      </c>
      <c r="AD132" s="129" t="s">
        <v>118</v>
      </c>
      <c r="AE132" s="154">
        <v>9485</v>
      </c>
      <c r="AF132" s="154">
        <v>27317931.623141691</v>
      </c>
      <c r="AG132" s="154">
        <v>8731021.2124372553</v>
      </c>
      <c r="AH132" s="154">
        <v>-384710</v>
      </c>
      <c r="AJ132" s="155">
        <f t="shared" si="15"/>
        <v>26933221.623141691</v>
      </c>
      <c r="AK132" s="156"/>
      <c r="AL132" s="157">
        <v>5426623.3358531585</v>
      </c>
      <c r="AM132" s="156"/>
      <c r="AN132" s="157">
        <v>-116786.63848613172</v>
      </c>
      <c r="AO132" s="158"/>
      <c r="AP132" s="158">
        <f t="shared" si="16"/>
        <v>32243058.320508718</v>
      </c>
      <c r="AQ132" s="159">
        <f t="shared" si="17"/>
        <v>3399.3735709550574</v>
      </c>
    </row>
    <row r="133" spans="1:43" x14ac:dyDescent="0.25">
      <c r="A133" s="6">
        <v>403</v>
      </c>
      <c r="B133" s="6" t="s">
        <v>119</v>
      </c>
      <c r="C133" s="7">
        <v>2925</v>
      </c>
      <c r="D133" s="7">
        <v>10421607.515843082</v>
      </c>
      <c r="E133" s="48">
        <v>3022108.8024621299</v>
      </c>
      <c r="F133" s="48">
        <v>-96180</v>
      </c>
      <c r="H133" s="34">
        <f t="shared" si="11"/>
        <v>10325427.515843082</v>
      </c>
      <c r="I133" s="82"/>
      <c r="J133" s="56">
        <v>2105262.1477823029</v>
      </c>
      <c r="K133" s="82"/>
      <c r="L133" s="56">
        <v>-11181.25592882268</v>
      </c>
      <c r="M133" s="84"/>
      <c r="N133" s="84">
        <f t="shared" si="12"/>
        <v>12419508.407696564</v>
      </c>
      <c r="O133" s="101">
        <f t="shared" si="13"/>
        <v>4245.9857804090816</v>
      </c>
      <c r="P133" s="82"/>
      <c r="R133" s="62">
        <f t="shared" si="9"/>
        <v>754977.55289263651</v>
      </c>
      <c r="S133" s="31">
        <f t="shared" si="14"/>
        <v>6.4724210711115407E-2</v>
      </c>
      <c r="T133" s="56">
        <f t="shared" si="10"/>
        <v>258.11198389491847</v>
      </c>
      <c r="V133" s="45"/>
      <c r="W133" s="46"/>
      <c r="X133" s="47"/>
      <c r="Z133" s="45"/>
      <c r="AA133" s="47"/>
      <c r="AB133" s="46"/>
      <c r="AC133" s="129">
        <v>403</v>
      </c>
      <c r="AD133" s="129" t="s">
        <v>119</v>
      </c>
      <c r="AE133" s="154">
        <v>2996</v>
      </c>
      <c r="AF133" s="154">
        <v>9804071.9512611609</v>
      </c>
      <c r="AG133" s="154">
        <v>3075386.2973232982</v>
      </c>
      <c r="AH133" s="154">
        <v>-96180</v>
      </c>
      <c r="AJ133" s="155">
        <f t="shared" si="15"/>
        <v>9707891.9512611609</v>
      </c>
      <c r="AK133" s="156"/>
      <c r="AL133" s="157">
        <v>1992954.0774742807</v>
      </c>
      <c r="AM133" s="156"/>
      <c r="AN133" s="157">
        <v>-36315.173931515601</v>
      </c>
      <c r="AO133" s="158"/>
      <c r="AP133" s="158">
        <f t="shared" si="16"/>
        <v>11664530.854803927</v>
      </c>
      <c r="AQ133" s="159">
        <f t="shared" si="17"/>
        <v>3893.3681090800824</v>
      </c>
    </row>
    <row r="134" spans="1:43" x14ac:dyDescent="0.25">
      <c r="A134" s="6">
        <v>405</v>
      </c>
      <c r="B134" s="6" t="s">
        <v>120</v>
      </c>
      <c r="C134" s="7">
        <v>72662</v>
      </c>
      <c r="D134" s="7">
        <v>101214507.41452366</v>
      </c>
      <c r="E134" s="48">
        <v>16277335.489919735</v>
      </c>
      <c r="F134" s="48">
        <v>-5617783</v>
      </c>
      <c r="H134" s="34">
        <f t="shared" si="11"/>
        <v>95596724.414523661</v>
      </c>
      <c r="I134" s="82"/>
      <c r="J134" s="56">
        <v>36001490.594162777</v>
      </c>
      <c r="K134" s="82"/>
      <c r="L134" s="56">
        <v>-353593.80825109367</v>
      </c>
      <c r="M134" s="84"/>
      <c r="N134" s="84">
        <f t="shared" si="12"/>
        <v>131244621.20043534</v>
      </c>
      <c r="O134" s="101">
        <f t="shared" si="13"/>
        <v>1806.2346370927767</v>
      </c>
      <c r="P134" s="82"/>
      <c r="R134" s="62">
        <f t="shared" si="9"/>
        <v>1254763.770996809</v>
      </c>
      <c r="S134" s="31">
        <f t="shared" si="14"/>
        <v>9.6527821155425412E-3</v>
      </c>
      <c r="T134" s="56">
        <f t="shared" si="10"/>
        <v>17.268500330252525</v>
      </c>
      <c r="V134" s="45"/>
      <c r="W134" s="46"/>
      <c r="X134" s="47"/>
      <c r="Z134" s="45"/>
      <c r="AA134" s="47"/>
      <c r="AB134" s="46"/>
      <c r="AC134" s="129">
        <v>405</v>
      </c>
      <c r="AD134" s="129" t="s">
        <v>120</v>
      </c>
      <c r="AE134" s="154">
        <v>72634</v>
      </c>
      <c r="AF134" s="154">
        <v>103138451.99930538</v>
      </c>
      <c r="AG134" s="154">
        <v>19581299.862931471</v>
      </c>
      <c r="AH134" s="154">
        <v>-5617783</v>
      </c>
      <c r="AJ134" s="155">
        <f t="shared" si="15"/>
        <v>97520668.999305382</v>
      </c>
      <c r="AK134" s="156"/>
      <c r="AL134" s="157">
        <v>33619357.472241357</v>
      </c>
      <c r="AM134" s="156"/>
      <c r="AN134" s="157">
        <v>-1150169.0421082105</v>
      </c>
      <c r="AO134" s="158"/>
      <c r="AP134" s="158">
        <f t="shared" si="16"/>
        <v>129989857.42943853</v>
      </c>
      <c r="AQ134" s="159">
        <f t="shared" si="17"/>
        <v>1789.6557731838882</v>
      </c>
    </row>
    <row r="135" spans="1:43" x14ac:dyDescent="0.25">
      <c r="A135" s="6">
        <v>407</v>
      </c>
      <c r="B135" s="6" t="s">
        <v>121</v>
      </c>
      <c r="C135" s="7">
        <v>2621</v>
      </c>
      <c r="D135" s="7">
        <v>7043494.0974283544</v>
      </c>
      <c r="E135" s="48">
        <v>1920302.8259039093</v>
      </c>
      <c r="F135" s="48">
        <v>-644025</v>
      </c>
      <c r="H135" s="34">
        <f t="shared" si="11"/>
        <v>6399469.0974283544</v>
      </c>
      <c r="I135" s="82"/>
      <c r="J135" s="56">
        <v>1765917.8460041774</v>
      </c>
      <c r="K135" s="82"/>
      <c r="L135" s="56">
        <v>-10281.887403429595</v>
      </c>
      <c r="M135" s="84"/>
      <c r="N135" s="84">
        <f t="shared" si="12"/>
        <v>8155105.0560291028</v>
      </c>
      <c r="O135" s="101">
        <f t="shared" si="13"/>
        <v>3111.4479420179714</v>
      </c>
      <c r="P135" s="82"/>
      <c r="R135" s="62">
        <f t="shared" si="9"/>
        <v>221638.44239662588</v>
      </c>
      <c r="S135" s="31">
        <f t="shared" si="14"/>
        <v>2.793714944432656E-2</v>
      </c>
      <c r="T135" s="56">
        <f t="shared" si="10"/>
        <v>84.56254955994882</v>
      </c>
      <c r="V135" s="45"/>
      <c r="W135" s="46"/>
      <c r="X135" s="47"/>
      <c r="Z135" s="45"/>
      <c r="AA135" s="47"/>
      <c r="AB135" s="46"/>
      <c r="AC135" s="129">
        <v>407</v>
      </c>
      <c r="AD135" s="129" t="s">
        <v>121</v>
      </c>
      <c r="AE135" s="154">
        <v>2606</v>
      </c>
      <c r="AF135" s="154">
        <v>6950099.6505635409</v>
      </c>
      <c r="AG135" s="154">
        <v>1963775.727420884</v>
      </c>
      <c r="AH135" s="154">
        <v>-644025</v>
      </c>
      <c r="AJ135" s="155">
        <f t="shared" si="15"/>
        <v>6306074.6505635409</v>
      </c>
      <c r="AK135" s="156"/>
      <c r="AL135" s="157">
        <v>1660721.0531347694</v>
      </c>
      <c r="AM135" s="156"/>
      <c r="AN135" s="157">
        <v>-33329.090065833327</v>
      </c>
      <c r="AO135" s="158"/>
      <c r="AP135" s="158">
        <f t="shared" si="16"/>
        <v>7933466.6136324769</v>
      </c>
      <c r="AQ135" s="159">
        <f t="shared" si="17"/>
        <v>3044.3079868121554</v>
      </c>
    </row>
    <row r="136" spans="1:43" x14ac:dyDescent="0.25">
      <c r="A136" s="6">
        <v>408</v>
      </c>
      <c r="B136" s="6" t="s">
        <v>122</v>
      </c>
      <c r="C136" s="7">
        <v>14221</v>
      </c>
      <c r="D136" s="7">
        <v>34758022.184300438</v>
      </c>
      <c r="E136" s="48">
        <v>10063909.897063844</v>
      </c>
      <c r="F136" s="48">
        <v>-282344</v>
      </c>
      <c r="H136" s="34">
        <f t="shared" si="11"/>
        <v>34475678.184300438</v>
      </c>
      <c r="I136" s="82"/>
      <c r="J136" s="56">
        <v>7927967.2556851078</v>
      </c>
      <c r="K136" s="82"/>
      <c r="L136" s="56">
        <v>-59045.653777652842</v>
      </c>
      <c r="M136" s="84"/>
      <c r="N136" s="84">
        <f t="shared" si="12"/>
        <v>42344599.786207892</v>
      </c>
      <c r="O136" s="101">
        <f t="shared" si="13"/>
        <v>2977.6105608753178</v>
      </c>
      <c r="P136" s="82"/>
      <c r="R136" s="62">
        <f t="shared" si="9"/>
        <v>1125520.9430105537</v>
      </c>
      <c r="S136" s="31">
        <f t="shared" si="14"/>
        <v>2.7305824744220504E-2</v>
      </c>
      <c r="T136" s="56">
        <f t="shared" si="10"/>
        <v>79.144992828250736</v>
      </c>
      <c r="V136" s="45"/>
      <c r="W136" s="46"/>
      <c r="X136" s="47"/>
      <c r="Z136" s="45"/>
      <c r="AA136" s="47"/>
      <c r="AB136" s="46"/>
      <c r="AC136" s="129">
        <v>408</v>
      </c>
      <c r="AD136" s="129" t="s">
        <v>122</v>
      </c>
      <c r="AE136" s="154">
        <v>14278</v>
      </c>
      <c r="AF136" s="154">
        <v>34258870.490293831</v>
      </c>
      <c r="AG136" s="154">
        <v>9857432.1709469799</v>
      </c>
      <c r="AH136" s="154">
        <v>-282344</v>
      </c>
      <c r="AJ136" s="155">
        <f t="shared" si="15"/>
        <v>33976526.490293831</v>
      </c>
      <c r="AK136" s="156"/>
      <c r="AL136" s="157">
        <v>7433329.711121357</v>
      </c>
      <c r="AM136" s="156"/>
      <c r="AN136" s="157">
        <v>-190777.35821784748</v>
      </c>
      <c r="AO136" s="158"/>
      <c r="AP136" s="158">
        <f t="shared" si="16"/>
        <v>41219078.843197338</v>
      </c>
      <c r="AQ136" s="159">
        <f t="shared" si="17"/>
        <v>2886.8944420225057</v>
      </c>
    </row>
    <row r="137" spans="1:43" x14ac:dyDescent="0.25">
      <c r="A137" s="6">
        <v>410</v>
      </c>
      <c r="B137" s="6" t="s">
        <v>123</v>
      </c>
      <c r="C137" s="7">
        <v>18823</v>
      </c>
      <c r="D137" s="7">
        <v>38774907.729661614</v>
      </c>
      <c r="E137" s="48">
        <v>11487148.420087013</v>
      </c>
      <c r="F137" s="48">
        <v>-2175278</v>
      </c>
      <c r="H137" s="34">
        <f t="shared" si="11"/>
        <v>36599629.729661614</v>
      </c>
      <c r="I137" s="82"/>
      <c r="J137" s="56">
        <v>8395805.5886404682</v>
      </c>
      <c r="K137" s="82"/>
      <c r="L137" s="56">
        <v>-82613.936288354336</v>
      </c>
      <c r="M137" s="84"/>
      <c r="N137" s="84">
        <f t="shared" si="12"/>
        <v>44912821.382013723</v>
      </c>
      <c r="O137" s="101">
        <f t="shared" si="13"/>
        <v>2386.0607438779007</v>
      </c>
      <c r="P137" s="82"/>
      <c r="R137" s="62">
        <f t="shared" si="9"/>
        <v>2175351.8035277203</v>
      </c>
      <c r="S137" s="31">
        <f t="shared" si="14"/>
        <v>5.0900341666994482E-2</v>
      </c>
      <c r="T137" s="56">
        <f t="shared" si="10"/>
        <v>115.5688149353302</v>
      </c>
      <c r="V137" s="45"/>
      <c r="W137" s="46"/>
      <c r="X137" s="47"/>
      <c r="Z137" s="45"/>
      <c r="AA137" s="47"/>
      <c r="AB137" s="46"/>
      <c r="AC137" s="129">
        <v>410</v>
      </c>
      <c r="AD137" s="129" t="s">
        <v>123</v>
      </c>
      <c r="AE137" s="154">
        <v>18903</v>
      </c>
      <c r="AF137" s="154">
        <v>37346358.576169647</v>
      </c>
      <c r="AG137" s="154">
        <v>11068446.376815723</v>
      </c>
      <c r="AH137" s="154">
        <v>-2175278</v>
      </c>
      <c r="AJ137" s="155">
        <f t="shared" si="15"/>
        <v>35171080.576169647</v>
      </c>
      <c r="AK137" s="156"/>
      <c r="AL137" s="157">
        <v>7833303.5713624191</v>
      </c>
      <c r="AM137" s="156"/>
      <c r="AN137" s="157">
        <v>-266914.56904606876</v>
      </c>
      <c r="AO137" s="158"/>
      <c r="AP137" s="158">
        <f t="shared" si="16"/>
        <v>42737469.578486003</v>
      </c>
      <c r="AQ137" s="159">
        <f t="shared" si="17"/>
        <v>2260.882906336878</v>
      </c>
    </row>
    <row r="138" spans="1:43" x14ac:dyDescent="0.25">
      <c r="A138" s="6">
        <v>416</v>
      </c>
      <c r="B138" s="6" t="s">
        <v>124</v>
      </c>
      <c r="C138" s="7">
        <v>2964</v>
      </c>
      <c r="D138" s="7">
        <v>6101645.5712746959</v>
      </c>
      <c r="E138" s="48">
        <v>1952125.0610579373</v>
      </c>
      <c r="F138" s="48">
        <v>-757164</v>
      </c>
      <c r="H138" s="34">
        <f t="shared" si="11"/>
        <v>5344481.5712746959</v>
      </c>
      <c r="I138" s="82"/>
      <c r="J138" s="56">
        <v>1598060.5240985353</v>
      </c>
      <c r="K138" s="82"/>
      <c r="L138" s="56">
        <v>-13210.344685424439</v>
      </c>
      <c r="M138" s="84"/>
      <c r="N138" s="84">
        <f t="shared" si="12"/>
        <v>6929331.7506878069</v>
      </c>
      <c r="O138" s="101">
        <f t="shared" si="13"/>
        <v>2337.8312249284099</v>
      </c>
      <c r="P138" s="82"/>
      <c r="R138" s="62">
        <f t="shared" si="9"/>
        <v>281473.77398155443</v>
      </c>
      <c r="S138" s="31">
        <f t="shared" si="14"/>
        <v>4.2340521558646989E-2</v>
      </c>
      <c r="T138" s="56">
        <f t="shared" si="10"/>
        <v>94.964161262332809</v>
      </c>
      <c r="V138" s="45"/>
      <c r="W138" s="46"/>
      <c r="X138" s="47"/>
      <c r="Z138" s="45"/>
      <c r="AA138" s="47"/>
      <c r="AB138" s="46"/>
      <c r="AC138" s="129">
        <v>416</v>
      </c>
      <c r="AD138" s="129" t="s">
        <v>124</v>
      </c>
      <c r="AE138" s="154">
        <v>2971</v>
      </c>
      <c r="AF138" s="154">
        <v>5943576.1242965646</v>
      </c>
      <c r="AG138" s="154">
        <v>2171309.3039978505</v>
      </c>
      <c r="AH138" s="154">
        <v>-757164</v>
      </c>
      <c r="AJ138" s="155">
        <f t="shared" si="15"/>
        <v>5186412.1242965646</v>
      </c>
      <c r="AK138" s="156"/>
      <c r="AL138" s="157">
        <v>1504142.0308066614</v>
      </c>
      <c r="AM138" s="156"/>
      <c r="AN138" s="157">
        <v>-42696.178396973795</v>
      </c>
      <c r="AO138" s="158"/>
      <c r="AP138" s="158">
        <f t="shared" si="16"/>
        <v>6647857.9767062524</v>
      </c>
      <c r="AQ138" s="159">
        <f t="shared" si="17"/>
        <v>2237.5826242700277</v>
      </c>
    </row>
    <row r="139" spans="1:43" x14ac:dyDescent="0.25">
      <c r="A139" s="6">
        <v>418</v>
      </c>
      <c r="B139" s="6" t="s">
        <v>125</v>
      </c>
      <c r="C139" s="7">
        <v>23828</v>
      </c>
      <c r="D139" s="7">
        <v>23968435.464515414</v>
      </c>
      <c r="E139" s="48">
        <v>-130868.24117781245</v>
      </c>
      <c r="F139" s="48">
        <v>-2587354</v>
      </c>
      <c r="H139" s="34">
        <f t="shared" si="11"/>
        <v>21381081.464515414</v>
      </c>
      <c r="I139" s="82"/>
      <c r="J139" s="56">
        <v>8757662.527431082</v>
      </c>
      <c r="K139" s="82"/>
      <c r="L139" s="56">
        <v>-116384.25810655633</v>
      </c>
      <c r="M139" s="84"/>
      <c r="N139" s="84">
        <f t="shared" si="12"/>
        <v>30022359.73383994</v>
      </c>
      <c r="O139" s="101">
        <f t="shared" si="13"/>
        <v>1259.9613787913354</v>
      </c>
      <c r="P139" s="82"/>
      <c r="R139" s="62">
        <f t="shared" si="9"/>
        <v>1540867.0080213845</v>
      </c>
      <c r="S139" s="31">
        <f t="shared" si="14"/>
        <v>5.4100640821560034E-2</v>
      </c>
      <c r="T139" s="56">
        <f t="shared" si="10"/>
        <v>64.666233339826448</v>
      </c>
      <c r="V139" s="45"/>
      <c r="W139" s="46"/>
      <c r="X139" s="47"/>
      <c r="Z139" s="45"/>
      <c r="AA139" s="47"/>
      <c r="AB139" s="46"/>
      <c r="AC139" s="129">
        <v>418</v>
      </c>
      <c r="AD139" s="129" t="s">
        <v>125</v>
      </c>
      <c r="AE139" s="154">
        <v>23523</v>
      </c>
      <c r="AF139" s="154">
        <v>23310696.119667128</v>
      </c>
      <c r="AG139" s="154">
        <v>229152.01392498217</v>
      </c>
      <c r="AH139" s="154">
        <v>-2587354</v>
      </c>
      <c r="AJ139" s="155">
        <f t="shared" si="15"/>
        <v>20723342.119667128</v>
      </c>
      <c r="AK139" s="156"/>
      <c r="AL139" s="157">
        <v>8134285.1958563859</v>
      </c>
      <c r="AM139" s="156"/>
      <c r="AN139" s="157">
        <v>-376134.58970495802</v>
      </c>
      <c r="AO139" s="158"/>
      <c r="AP139" s="158">
        <f t="shared" si="16"/>
        <v>28481492.725818556</v>
      </c>
      <c r="AQ139" s="159">
        <f t="shared" si="17"/>
        <v>1210.7933820438957</v>
      </c>
    </row>
    <row r="140" spans="1:43" x14ac:dyDescent="0.25">
      <c r="A140" s="6">
        <v>420</v>
      </c>
      <c r="B140" s="6" t="s">
        <v>126</v>
      </c>
      <c r="C140" s="7">
        <v>9402</v>
      </c>
      <c r="D140" s="7">
        <v>24021896.294000003</v>
      </c>
      <c r="E140" s="48">
        <v>4480295.4363452429</v>
      </c>
      <c r="F140" s="48">
        <v>-1006642</v>
      </c>
      <c r="H140" s="34">
        <f t="shared" si="11"/>
        <v>23015254.294000003</v>
      </c>
      <c r="I140" s="82"/>
      <c r="J140" s="56">
        <v>5334550.3051978741</v>
      </c>
      <c r="K140" s="82"/>
      <c r="L140" s="56">
        <v>-41271.355256610252</v>
      </c>
      <c r="M140" s="84"/>
      <c r="N140" s="84">
        <f t="shared" si="12"/>
        <v>28308533.24394127</v>
      </c>
      <c r="O140" s="101">
        <f t="shared" si="13"/>
        <v>3010.9054715955403</v>
      </c>
      <c r="P140" s="82"/>
      <c r="R140" s="62">
        <f t="shared" si="9"/>
        <v>819657.77092261612</v>
      </c>
      <c r="S140" s="31">
        <f t="shared" si="14"/>
        <v>2.98177992667303E-2</v>
      </c>
      <c r="T140" s="56">
        <f t="shared" si="10"/>
        <v>87.179086462733054</v>
      </c>
      <c r="V140" s="45"/>
      <c r="W140" s="46"/>
      <c r="X140" s="47"/>
      <c r="Z140" s="45"/>
      <c r="AA140" s="47"/>
      <c r="AB140" s="46"/>
      <c r="AC140" s="129">
        <v>420</v>
      </c>
      <c r="AD140" s="129" t="s">
        <v>126</v>
      </c>
      <c r="AE140" s="154">
        <v>9454</v>
      </c>
      <c r="AF140" s="154">
        <v>23595272.93941088</v>
      </c>
      <c r="AG140" s="154">
        <v>5247880.8618670823</v>
      </c>
      <c r="AH140" s="154">
        <v>-1006642</v>
      </c>
      <c r="AJ140" s="155">
        <f t="shared" si="15"/>
        <v>22588630.93941088</v>
      </c>
      <c r="AK140" s="156"/>
      <c r="AL140" s="157">
        <v>5034419.1436204799</v>
      </c>
      <c r="AM140" s="156"/>
      <c r="AN140" s="157">
        <v>-134174.61001270614</v>
      </c>
      <c r="AO140" s="158"/>
      <c r="AP140" s="158">
        <f t="shared" si="16"/>
        <v>27488875.473018654</v>
      </c>
      <c r="AQ140" s="159">
        <f t="shared" si="17"/>
        <v>2907.6449622401792</v>
      </c>
    </row>
    <row r="141" spans="1:43" x14ac:dyDescent="0.25">
      <c r="A141" s="6">
        <v>421</v>
      </c>
      <c r="B141" s="6" t="s">
        <v>127</v>
      </c>
      <c r="C141" s="7">
        <v>722</v>
      </c>
      <c r="D141" s="7">
        <v>2489464.0496660606</v>
      </c>
      <c r="E141" s="48">
        <v>501120.38771439332</v>
      </c>
      <c r="F141" s="48">
        <v>-190793</v>
      </c>
      <c r="H141" s="34">
        <f t="shared" si="11"/>
        <v>2298671.0496660606</v>
      </c>
      <c r="I141" s="82"/>
      <c r="J141" s="56">
        <v>543997.5457045408</v>
      </c>
      <c r="K141" s="82"/>
      <c r="L141" s="56">
        <v>-2627.4075630571115</v>
      </c>
      <c r="M141" s="84"/>
      <c r="N141" s="84">
        <f t="shared" si="12"/>
        <v>2840041.1878075441</v>
      </c>
      <c r="O141" s="101">
        <f t="shared" si="13"/>
        <v>3933.5750523650195</v>
      </c>
      <c r="P141" s="82"/>
      <c r="R141" s="62">
        <f t="shared" si="9"/>
        <v>-89206.55827295268</v>
      </c>
      <c r="S141" s="31">
        <f t="shared" si="14"/>
        <v>-3.045374307868504E-2</v>
      </c>
      <c r="T141" s="56">
        <f t="shared" si="10"/>
        <v>-123.55478985173501</v>
      </c>
      <c r="V141" s="45"/>
      <c r="W141" s="46"/>
      <c r="X141" s="47"/>
      <c r="Z141" s="45"/>
      <c r="AA141" s="47"/>
      <c r="AB141" s="46"/>
      <c r="AC141" s="129">
        <v>421</v>
      </c>
      <c r="AD141" s="129" t="s">
        <v>127</v>
      </c>
      <c r="AE141" s="154">
        <v>719</v>
      </c>
      <c r="AF141" s="154">
        <v>2613948.05615013</v>
      </c>
      <c r="AG141" s="154">
        <v>635671.7115857841</v>
      </c>
      <c r="AH141" s="154">
        <v>-190793</v>
      </c>
      <c r="AJ141" s="155">
        <f t="shared" si="15"/>
        <v>2423155.05615013</v>
      </c>
      <c r="AK141" s="156"/>
      <c r="AL141" s="157">
        <v>514776.61284384556</v>
      </c>
      <c r="AM141" s="156"/>
      <c r="AN141" s="157">
        <v>-8683.9229134787201</v>
      </c>
      <c r="AO141" s="158"/>
      <c r="AP141" s="158">
        <f t="shared" si="16"/>
        <v>2929247.7460804968</v>
      </c>
      <c r="AQ141" s="159">
        <f t="shared" si="17"/>
        <v>4074.0580613080624</v>
      </c>
    </row>
    <row r="142" spans="1:43" x14ac:dyDescent="0.25">
      <c r="A142" s="6">
        <v>422</v>
      </c>
      <c r="B142" s="6" t="s">
        <v>128</v>
      </c>
      <c r="C142" s="6">
        <v>10719</v>
      </c>
      <c r="D142" s="7">
        <v>36075525.27700083</v>
      </c>
      <c r="E142" s="48">
        <v>6748311.0030669998</v>
      </c>
      <c r="F142" s="48">
        <v>-673343</v>
      </c>
      <c r="H142" s="34">
        <f t="shared" si="11"/>
        <v>35402182.27700083</v>
      </c>
      <c r="I142" s="82"/>
      <c r="J142" s="56">
        <v>6585155.3970040567</v>
      </c>
      <c r="K142" s="82"/>
      <c r="L142" s="56">
        <v>-44900.253993046921</v>
      </c>
      <c r="M142" s="84"/>
      <c r="N142" s="84">
        <f t="shared" si="12"/>
        <v>41942437.420011833</v>
      </c>
      <c r="O142" s="101">
        <f t="shared" si="13"/>
        <v>3912.9058139762883</v>
      </c>
      <c r="P142" s="82"/>
      <c r="R142" s="62">
        <f t="shared" ref="R142:R205" si="18">N142-AP142</f>
        <v>1859630.9099383056</v>
      </c>
      <c r="S142" s="31">
        <f t="shared" si="14"/>
        <v>4.6394728110441742E-2</v>
      </c>
      <c r="T142" s="56">
        <f t="shared" ref="T142:T205" si="19">R142/C142</f>
        <v>173.48921633905266</v>
      </c>
      <c r="V142" s="45"/>
      <c r="W142" s="46"/>
      <c r="X142" s="47"/>
      <c r="Z142" s="45"/>
      <c r="AA142" s="47"/>
      <c r="AB142" s="46"/>
      <c r="AC142" s="129">
        <v>422</v>
      </c>
      <c r="AD142" s="129" t="s">
        <v>128</v>
      </c>
      <c r="AE142" s="129">
        <v>10884</v>
      </c>
      <c r="AF142" s="154">
        <v>34649654.08773832</v>
      </c>
      <c r="AG142" s="154">
        <v>7410520.1122676237</v>
      </c>
      <c r="AH142" s="154">
        <v>-673343</v>
      </c>
      <c r="AJ142" s="155">
        <f t="shared" si="15"/>
        <v>33976311.08773832</v>
      </c>
      <c r="AK142" s="156"/>
      <c r="AL142" s="157">
        <v>6253154.5952566899</v>
      </c>
      <c r="AM142" s="156"/>
      <c r="AN142" s="157">
        <v>-146659.17292147854</v>
      </c>
      <c r="AO142" s="158"/>
      <c r="AP142" s="158">
        <f t="shared" si="16"/>
        <v>40082806.510073528</v>
      </c>
      <c r="AQ142" s="159">
        <f t="shared" si="17"/>
        <v>3682.72753675795</v>
      </c>
    </row>
    <row r="143" spans="1:43" x14ac:dyDescent="0.25">
      <c r="A143" s="6">
        <v>423</v>
      </c>
      <c r="B143" s="6" t="s">
        <v>129</v>
      </c>
      <c r="C143" s="7">
        <v>20146</v>
      </c>
      <c r="D143" s="7">
        <v>20061588.267659951</v>
      </c>
      <c r="E143" s="48">
        <v>-67265.171636190193</v>
      </c>
      <c r="F143" s="48">
        <v>-2645361</v>
      </c>
      <c r="H143" s="34">
        <f t="shared" ref="H143:H206" si="20">D143+F143</f>
        <v>17416227.267659951</v>
      </c>
      <c r="I143" s="82"/>
      <c r="J143" s="56">
        <v>7755623.5569759989</v>
      </c>
      <c r="K143" s="82"/>
      <c r="L143" s="56">
        <v>-93450.142330207484</v>
      </c>
      <c r="M143" s="84"/>
      <c r="N143" s="84">
        <f t="shared" ref="N143:N206" si="21">H143+J143+L143</f>
        <v>25078400.682305742</v>
      </c>
      <c r="O143" s="101">
        <f t="shared" ref="O143:O206" si="22">N143/C143</f>
        <v>1244.8327550037598</v>
      </c>
      <c r="P143" s="82"/>
      <c r="R143" s="62">
        <f t="shared" si="18"/>
        <v>1856517.973350931</v>
      </c>
      <c r="S143" s="31">
        <f t="shared" ref="S143:S206" si="23">R143/$AP143</f>
        <v>7.9946918887632709E-2</v>
      </c>
      <c r="T143" s="56">
        <f t="shared" si="19"/>
        <v>92.153180450259654</v>
      </c>
      <c r="V143" s="45"/>
      <c r="W143" s="46"/>
      <c r="X143" s="47"/>
      <c r="Z143" s="45"/>
      <c r="AA143" s="47"/>
      <c r="AB143" s="46"/>
      <c r="AC143" s="129">
        <v>423</v>
      </c>
      <c r="AD143" s="129" t="s">
        <v>129</v>
      </c>
      <c r="AE143" s="154">
        <v>19994</v>
      </c>
      <c r="AF143" s="154">
        <v>18957494.77352944</v>
      </c>
      <c r="AG143" s="154">
        <v>-214861.50212150242</v>
      </c>
      <c r="AH143" s="154">
        <v>-2645361</v>
      </c>
      <c r="AJ143" s="155">
        <f t="shared" ref="AJ143:AJ206" si="24">AF143+AH143</f>
        <v>16312133.77352944</v>
      </c>
      <c r="AK143" s="156"/>
      <c r="AL143" s="157">
        <v>7211513.9194804253</v>
      </c>
      <c r="AM143" s="156"/>
      <c r="AN143" s="157">
        <v>-301764.9840550549</v>
      </c>
      <c r="AO143" s="158"/>
      <c r="AP143" s="158">
        <f t="shared" ref="AP143:AP206" si="25">AJ143+AL143+AN143</f>
        <v>23221882.708954811</v>
      </c>
      <c r="AQ143" s="159">
        <f t="shared" ref="AQ143:AQ206" si="26">AP143/AE143</f>
        <v>1161.4425682182059</v>
      </c>
    </row>
    <row r="144" spans="1:43" x14ac:dyDescent="0.25">
      <c r="A144" s="6">
        <v>425</v>
      </c>
      <c r="B144" s="6" t="s">
        <v>130</v>
      </c>
      <c r="C144" s="7">
        <v>10238</v>
      </c>
      <c r="D144" s="7">
        <v>24416601.299098503</v>
      </c>
      <c r="E144" s="48">
        <v>7456382.1151233325</v>
      </c>
      <c r="F144" s="48">
        <v>-208724</v>
      </c>
      <c r="H144" s="34">
        <f t="shared" si="20"/>
        <v>24207877.299098503</v>
      </c>
      <c r="I144" s="82"/>
      <c r="J144" s="56">
        <v>3628559.724567262</v>
      </c>
      <c r="K144" s="82"/>
      <c r="L144" s="56">
        <v>-40542.917427118307</v>
      </c>
      <c r="M144" s="84"/>
      <c r="N144" s="84">
        <f t="shared" si="21"/>
        <v>27795894.106238645</v>
      </c>
      <c r="O144" s="101">
        <f t="shared" si="22"/>
        <v>2714.9730519865839</v>
      </c>
      <c r="P144" s="82"/>
      <c r="R144" s="62">
        <f t="shared" si="18"/>
        <v>1260210.0367508531</v>
      </c>
      <c r="S144" s="31">
        <f t="shared" si="23"/>
        <v>4.7491145638107475E-2</v>
      </c>
      <c r="T144" s="56">
        <f t="shared" si="19"/>
        <v>123.09142769592235</v>
      </c>
      <c r="V144" s="45"/>
      <c r="W144" s="46"/>
      <c r="X144" s="47"/>
      <c r="Z144" s="45"/>
      <c r="AA144" s="47"/>
      <c r="AB144" s="46"/>
      <c r="AC144" s="129">
        <v>425</v>
      </c>
      <c r="AD144" s="129" t="s">
        <v>130</v>
      </c>
      <c r="AE144" s="154">
        <v>10191</v>
      </c>
      <c r="AF144" s="154">
        <v>23517369.297770895</v>
      </c>
      <c r="AG144" s="154">
        <v>7252428.2465717783</v>
      </c>
      <c r="AH144" s="154">
        <v>-208724</v>
      </c>
      <c r="AJ144" s="155">
        <f t="shared" si="24"/>
        <v>23308645.297770895</v>
      </c>
      <c r="AK144" s="156"/>
      <c r="AL144" s="157">
        <v>3357509.2190660234</v>
      </c>
      <c r="AM144" s="156"/>
      <c r="AN144" s="157">
        <v>-130470.44734912791</v>
      </c>
      <c r="AO144" s="158"/>
      <c r="AP144" s="158">
        <f t="shared" si="25"/>
        <v>26535684.069487792</v>
      </c>
      <c r="AQ144" s="159">
        <f t="shared" si="26"/>
        <v>2603.8351554791279</v>
      </c>
    </row>
    <row r="145" spans="1:43" x14ac:dyDescent="0.25">
      <c r="A145" s="6">
        <v>426</v>
      </c>
      <c r="B145" s="6" t="s">
        <v>131</v>
      </c>
      <c r="C145" s="7">
        <v>11994</v>
      </c>
      <c r="D145" s="7">
        <v>27091574.6526508</v>
      </c>
      <c r="E145" s="48">
        <v>9451184.8537720554</v>
      </c>
      <c r="F145" s="48">
        <v>-2767092</v>
      </c>
      <c r="H145" s="34">
        <f t="shared" si="20"/>
        <v>24324482.6526508</v>
      </c>
      <c r="I145" s="82"/>
      <c r="J145" s="56">
        <v>6511506.1874077544</v>
      </c>
      <c r="K145" s="82"/>
      <c r="L145" s="56">
        <v>-48823.381271640617</v>
      </c>
      <c r="M145" s="84"/>
      <c r="N145" s="84">
        <f t="shared" si="21"/>
        <v>30787165.458786912</v>
      </c>
      <c r="O145" s="101">
        <f t="shared" si="22"/>
        <v>2566.8805618464994</v>
      </c>
      <c r="P145" s="82"/>
      <c r="R145" s="62">
        <f t="shared" si="18"/>
        <v>1287913.2454596013</v>
      </c>
      <c r="S145" s="31">
        <f t="shared" si="23"/>
        <v>4.3659182820835772E-2</v>
      </c>
      <c r="T145" s="56">
        <f t="shared" si="19"/>
        <v>107.37979368514267</v>
      </c>
      <c r="V145" s="45"/>
      <c r="W145" s="46"/>
      <c r="X145" s="47"/>
      <c r="Z145" s="45"/>
      <c r="AA145" s="47"/>
      <c r="AB145" s="46"/>
      <c r="AC145" s="129">
        <v>426</v>
      </c>
      <c r="AD145" s="129" t="s">
        <v>131</v>
      </c>
      <c r="AE145" s="154">
        <v>12084</v>
      </c>
      <c r="AF145" s="154">
        <v>26323101.410650302</v>
      </c>
      <c r="AG145" s="154">
        <v>9263074.8119188435</v>
      </c>
      <c r="AH145" s="154">
        <v>-2767092</v>
      </c>
      <c r="AJ145" s="155">
        <f t="shared" si="24"/>
        <v>23556009.410650302</v>
      </c>
      <c r="AK145" s="156"/>
      <c r="AL145" s="157">
        <v>6100746.9160779631</v>
      </c>
      <c r="AM145" s="156"/>
      <c r="AN145" s="157">
        <v>-157504.11340095388</v>
      </c>
      <c r="AO145" s="158"/>
      <c r="AP145" s="158">
        <f t="shared" si="25"/>
        <v>29499252.213327311</v>
      </c>
      <c r="AQ145" s="159">
        <f t="shared" si="26"/>
        <v>2441.1827386070267</v>
      </c>
    </row>
    <row r="146" spans="1:43" x14ac:dyDescent="0.25">
      <c r="A146" s="6">
        <v>430</v>
      </c>
      <c r="B146" s="6" t="s">
        <v>132</v>
      </c>
      <c r="C146" s="7">
        <v>15770</v>
      </c>
      <c r="D146" s="7">
        <v>40024743.556918681</v>
      </c>
      <c r="E146" s="48">
        <v>10771242.375142807</v>
      </c>
      <c r="F146" s="48">
        <v>-2247193</v>
      </c>
      <c r="H146" s="34">
        <f t="shared" si="20"/>
        <v>37777550.556918681</v>
      </c>
      <c r="I146" s="82"/>
      <c r="J146" s="56">
        <v>9690312.2191901654</v>
      </c>
      <c r="K146" s="82"/>
      <c r="L146" s="56">
        <v>-64667.67954653866</v>
      </c>
      <c r="M146" s="84"/>
      <c r="N146" s="84">
        <f t="shared" si="21"/>
        <v>47403195.096562311</v>
      </c>
      <c r="O146" s="101">
        <f t="shared" si="22"/>
        <v>3005.9096446773819</v>
      </c>
      <c r="P146" s="82"/>
      <c r="R146" s="62">
        <f t="shared" si="18"/>
        <v>2512567.0223674625</v>
      </c>
      <c r="S146" s="31">
        <f t="shared" si="23"/>
        <v>5.5970859178328114E-2</v>
      </c>
      <c r="T146" s="56">
        <f t="shared" si="19"/>
        <v>159.32574650396086</v>
      </c>
      <c r="V146" s="45"/>
      <c r="W146" s="46"/>
      <c r="X146" s="47"/>
      <c r="Z146" s="45"/>
      <c r="AA146" s="47"/>
      <c r="AB146" s="46"/>
      <c r="AC146" s="129">
        <v>430</v>
      </c>
      <c r="AD146" s="129" t="s">
        <v>132</v>
      </c>
      <c r="AE146" s="154">
        <v>15875</v>
      </c>
      <c r="AF146" s="154">
        <v>38243217.579381958</v>
      </c>
      <c r="AG146" s="154">
        <v>11102350.840812404</v>
      </c>
      <c r="AH146" s="154">
        <v>-2247193</v>
      </c>
      <c r="AJ146" s="155">
        <f t="shared" si="24"/>
        <v>35996024.579381958</v>
      </c>
      <c r="AK146" s="156"/>
      <c r="AL146" s="157">
        <v>9104331.8458854016</v>
      </c>
      <c r="AM146" s="156"/>
      <c r="AN146" s="157">
        <v>-209728.35107251204</v>
      </c>
      <c r="AO146" s="158"/>
      <c r="AP146" s="158">
        <f t="shared" si="25"/>
        <v>44890628.074194849</v>
      </c>
      <c r="AQ146" s="159">
        <f t="shared" si="26"/>
        <v>2827.7560991618802</v>
      </c>
    </row>
    <row r="147" spans="1:43" x14ac:dyDescent="0.25">
      <c r="A147" s="6">
        <v>433</v>
      </c>
      <c r="B147" s="6" t="s">
        <v>133</v>
      </c>
      <c r="C147" s="7">
        <v>7853</v>
      </c>
      <c r="D147" s="7">
        <v>14350279.422153968</v>
      </c>
      <c r="E147" s="48">
        <v>4052047.3792104777</v>
      </c>
      <c r="F147" s="48">
        <v>-901681</v>
      </c>
      <c r="H147" s="34">
        <f t="shared" si="20"/>
        <v>13448598.422153968</v>
      </c>
      <c r="I147" s="82"/>
      <c r="J147" s="56">
        <v>4394427.0951337479</v>
      </c>
      <c r="K147" s="82"/>
      <c r="L147" s="56">
        <v>-33534.507240957362</v>
      </c>
      <c r="M147" s="84"/>
      <c r="N147" s="84">
        <f t="shared" si="21"/>
        <v>17809491.010046758</v>
      </c>
      <c r="O147" s="101">
        <f t="shared" si="22"/>
        <v>2267.8582720039167</v>
      </c>
      <c r="P147" s="82"/>
      <c r="R147" s="62">
        <f t="shared" si="18"/>
        <v>512612.54710286111</v>
      </c>
      <c r="S147" s="31">
        <f t="shared" si="23"/>
        <v>2.9636130484529948E-2</v>
      </c>
      <c r="T147" s="56">
        <f t="shared" si="19"/>
        <v>65.276015166542862</v>
      </c>
      <c r="V147" s="45"/>
      <c r="W147" s="46"/>
      <c r="X147" s="47"/>
      <c r="Z147" s="45"/>
      <c r="AA147" s="47"/>
      <c r="AB147" s="46"/>
      <c r="AC147" s="129">
        <v>433</v>
      </c>
      <c r="AD147" s="129" t="s">
        <v>133</v>
      </c>
      <c r="AE147" s="154">
        <v>7828</v>
      </c>
      <c r="AF147" s="154">
        <v>14191711.39288388</v>
      </c>
      <c r="AG147" s="154">
        <v>4305581.9680700134</v>
      </c>
      <c r="AH147" s="154">
        <v>-901681</v>
      </c>
      <c r="AJ147" s="155">
        <f t="shared" si="24"/>
        <v>13290030.39288388</v>
      </c>
      <c r="AK147" s="156"/>
      <c r="AL147" s="157">
        <v>4115498.3481359701</v>
      </c>
      <c r="AM147" s="156"/>
      <c r="AN147" s="157">
        <v>-108650.27807595045</v>
      </c>
      <c r="AO147" s="158"/>
      <c r="AP147" s="158">
        <f t="shared" si="25"/>
        <v>17296878.462943897</v>
      </c>
      <c r="AQ147" s="159">
        <f t="shared" si="26"/>
        <v>2209.6165639938549</v>
      </c>
    </row>
    <row r="148" spans="1:43" x14ac:dyDescent="0.25">
      <c r="A148" s="6">
        <v>434</v>
      </c>
      <c r="B148" s="6" t="s">
        <v>134</v>
      </c>
      <c r="C148" s="7">
        <v>14745</v>
      </c>
      <c r="D148" s="7">
        <v>27243403.426557623</v>
      </c>
      <c r="E148" s="48">
        <v>3464227.0008238312</v>
      </c>
      <c r="F148" s="48">
        <v>-1084397</v>
      </c>
      <c r="H148" s="34">
        <f t="shared" si="20"/>
        <v>26159006.426557623</v>
      </c>
      <c r="I148" s="82"/>
      <c r="J148" s="56">
        <v>7910529.6454613013</v>
      </c>
      <c r="K148" s="82"/>
      <c r="L148" s="56">
        <v>-70409.232180485735</v>
      </c>
      <c r="M148" s="84"/>
      <c r="N148" s="84">
        <f t="shared" si="21"/>
        <v>33999126.839838438</v>
      </c>
      <c r="O148" s="101">
        <f t="shared" si="22"/>
        <v>2305.8071780154924</v>
      </c>
      <c r="P148" s="82"/>
      <c r="R148" s="62">
        <f t="shared" si="18"/>
        <v>2022317.2020049207</v>
      </c>
      <c r="S148" s="31">
        <f t="shared" si="23"/>
        <v>6.3243244867436876E-2</v>
      </c>
      <c r="T148" s="56">
        <f t="shared" si="19"/>
        <v>137.15274343878744</v>
      </c>
      <c r="V148" s="45"/>
      <c r="W148" s="46"/>
      <c r="X148" s="47"/>
      <c r="Z148" s="45"/>
      <c r="AA148" s="47"/>
      <c r="AB148" s="46"/>
      <c r="AC148" s="129">
        <v>434</v>
      </c>
      <c r="AD148" s="129" t="s">
        <v>134</v>
      </c>
      <c r="AE148" s="154">
        <v>14772</v>
      </c>
      <c r="AF148" s="154">
        <v>25892921.321599308</v>
      </c>
      <c r="AG148" s="154">
        <v>3392431.9658825365</v>
      </c>
      <c r="AH148" s="154">
        <v>-1084397</v>
      </c>
      <c r="AJ148" s="155">
        <f t="shared" si="24"/>
        <v>24808524.321599308</v>
      </c>
      <c r="AK148" s="156"/>
      <c r="AL148" s="157">
        <v>7397254.5801872518</v>
      </c>
      <c r="AM148" s="156"/>
      <c r="AN148" s="157">
        <v>-228969.26395304239</v>
      </c>
      <c r="AO148" s="158"/>
      <c r="AP148" s="158">
        <f t="shared" si="25"/>
        <v>31976809.637833517</v>
      </c>
      <c r="AQ148" s="159">
        <f t="shared" si="26"/>
        <v>2164.6906064062764</v>
      </c>
    </row>
    <row r="149" spans="1:43" x14ac:dyDescent="0.25">
      <c r="A149" s="6">
        <v>435</v>
      </c>
      <c r="B149" s="6" t="s">
        <v>135</v>
      </c>
      <c r="C149" s="7">
        <v>699</v>
      </c>
      <c r="D149" s="7">
        <v>2215045.2992955982</v>
      </c>
      <c r="E149" s="48">
        <v>345232.67439845571</v>
      </c>
      <c r="F149" s="48">
        <v>-174753</v>
      </c>
      <c r="H149" s="34">
        <f t="shared" si="20"/>
        <v>2040292.2992955982</v>
      </c>
      <c r="I149" s="82"/>
      <c r="J149" s="56">
        <v>472922.38447282405</v>
      </c>
      <c r="K149" s="82"/>
      <c r="L149" s="56">
        <v>-2842.4800471075978</v>
      </c>
      <c r="M149" s="84"/>
      <c r="N149" s="84">
        <f t="shared" si="21"/>
        <v>2510372.2037213147</v>
      </c>
      <c r="O149" s="101">
        <f t="shared" si="22"/>
        <v>3591.376543235071</v>
      </c>
      <c r="P149" s="82"/>
      <c r="R149" s="62">
        <f t="shared" si="18"/>
        <v>-128286.45663642604</v>
      </c>
      <c r="S149" s="31">
        <f t="shared" si="23"/>
        <v>-4.8618056804298204E-2</v>
      </c>
      <c r="T149" s="56">
        <f t="shared" si="19"/>
        <v>-183.52855026670392</v>
      </c>
      <c r="V149" s="45"/>
      <c r="W149" s="46"/>
      <c r="X149" s="47"/>
      <c r="Z149" s="45"/>
      <c r="AA149" s="47"/>
      <c r="AB149" s="46"/>
      <c r="AC149" s="129">
        <v>435</v>
      </c>
      <c r="AD149" s="129" t="s">
        <v>135</v>
      </c>
      <c r="AE149" s="154">
        <v>690</v>
      </c>
      <c r="AF149" s="154">
        <v>2371670.268270419</v>
      </c>
      <c r="AG149" s="154">
        <v>470338.04127351654</v>
      </c>
      <c r="AH149" s="154">
        <v>-174753</v>
      </c>
      <c r="AJ149" s="155">
        <f t="shared" si="24"/>
        <v>2196917.268270419</v>
      </c>
      <c r="AK149" s="156"/>
      <c r="AL149" s="157">
        <v>451148.23025319795</v>
      </c>
      <c r="AM149" s="156"/>
      <c r="AN149" s="157">
        <v>-9406.8381658763938</v>
      </c>
      <c r="AO149" s="158"/>
      <c r="AP149" s="158">
        <f t="shared" si="25"/>
        <v>2638658.6603577407</v>
      </c>
      <c r="AQ149" s="159">
        <f t="shared" si="26"/>
        <v>3824.1429860257113</v>
      </c>
    </row>
    <row r="150" spans="1:43" x14ac:dyDescent="0.25">
      <c r="A150" s="6">
        <v>436</v>
      </c>
      <c r="B150" s="6" t="s">
        <v>136</v>
      </c>
      <c r="C150" s="6">
        <v>2036</v>
      </c>
      <c r="D150" s="7">
        <v>6198354.3977678334</v>
      </c>
      <c r="E150" s="48">
        <v>2119793.0658224165</v>
      </c>
      <c r="F150" s="48">
        <v>-324770</v>
      </c>
      <c r="H150" s="34">
        <f t="shared" si="20"/>
        <v>5873584.3977678334</v>
      </c>
      <c r="I150" s="82"/>
      <c r="J150" s="56">
        <v>992403.80870637356</v>
      </c>
      <c r="K150" s="82"/>
      <c r="L150" s="56">
        <v>-6976.2636973615063</v>
      </c>
      <c r="M150" s="84"/>
      <c r="N150" s="84">
        <f t="shared" si="21"/>
        <v>6859011.9427768458</v>
      </c>
      <c r="O150" s="101">
        <f t="shared" si="22"/>
        <v>3368.8663766094528</v>
      </c>
      <c r="P150" s="82"/>
      <c r="R150" s="62">
        <f t="shared" si="18"/>
        <v>224667.22023093887</v>
      </c>
      <c r="S150" s="31">
        <f t="shared" si="23"/>
        <v>3.3864266875888775E-2</v>
      </c>
      <c r="T150" s="56">
        <f t="shared" si="19"/>
        <v>110.34735767727842</v>
      </c>
      <c r="V150" s="45"/>
      <c r="W150" s="46"/>
      <c r="X150" s="47"/>
      <c r="Z150" s="45"/>
      <c r="AA150" s="47"/>
      <c r="AB150" s="46"/>
      <c r="AC150" s="129">
        <v>436</v>
      </c>
      <c r="AD150" s="129" t="s">
        <v>136</v>
      </c>
      <c r="AE150" s="129">
        <v>2020</v>
      </c>
      <c r="AF150" s="154">
        <v>6053278.792282748</v>
      </c>
      <c r="AG150" s="154">
        <v>2169064.0973157445</v>
      </c>
      <c r="AH150" s="154">
        <v>-324770</v>
      </c>
      <c r="AJ150" s="155">
        <f t="shared" si="24"/>
        <v>5728508.792282748</v>
      </c>
      <c r="AK150" s="156"/>
      <c r="AL150" s="157">
        <v>928316.632035724</v>
      </c>
      <c r="AM150" s="156"/>
      <c r="AN150" s="157">
        <v>-22480.701772564626</v>
      </c>
      <c r="AO150" s="158"/>
      <c r="AP150" s="158">
        <f t="shared" si="25"/>
        <v>6634344.7225459069</v>
      </c>
      <c r="AQ150" s="159">
        <f t="shared" si="26"/>
        <v>3284.3290705672807</v>
      </c>
    </row>
    <row r="151" spans="1:43" x14ac:dyDescent="0.25">
      <c r="A151" s="6">
        <v>440</v>
      </c>
      <c r="B151" s="6" t="s">
        <v>137</v>
      </c>
      <c r="C151" s="7">
        <v>5534</v>
      </c>
      <c r="D151" s="7">
        <v>15261424.861082356</v>
      </c>
      <c r="E151" s="48">
        <v>4675212.6941813733</v>
      </c>
      <c r="F151" s="48">
        <v>-1313604</v>
      </c>
      <c r="H151" s="34">
        <f t="shared" si="20"/>
        <v>13947820.861082356</v>
      </c>
      <c r="I151" s="82"/>
      <c r="J151" s="56">
        <v>2391995.6145375888</v>
      </c>
      <c r="K151" s="82"/>
      <c r="L151" s="56">
        <v>-19120.626203029409</v>
      </c>
      <c r="M151" s="84"/>
      <c r="N151" s="84">
        <f t="shared" si="21"/>
        <v>16320695.849416917</v>
      </c>
      <c r="O151" s="101">
        <f t="shared" si="22"/>
        <v>2949.168024831391</v>
      </c>
      <c r="P151" s="82"/>
      <c r="R151" s="62">
        <f t="shared" si="18"/>
        <v>1335423.8044233005</v>
      </c>
      <c r="S151" s="31">
        <f t="shared" si="23"/>
        <v>8.9115753148402019E-2</v>
      </c>
      <c r="T151" s="56">
        <f t="shared" si="19"/>
        <v>241.31257759727151</v>
      </c>
      <c r="V151" s="45"/>
      <c r="W151" s="46"/>
      <c r="X151" s="47"/>
      <c r="Z151" s="45"/>
      <c r="AA151" s="47"/>
      <c r="AB151" s="46"/>
      <c r="AC151" s="129">
        <v>440</v>
      </c>
      <c r="AD151" s="129" t="s">
        <v>137</v>
      </c>
      <c r="AE151" s="154">
        <v>5417</v>
      </c>
      <c r="AF151" s="154">
        <v>14145847.536341827</v>
      </c>
      <c r="AG151" s="154">
        <v>4359517.3516111309</v>
      </c>
      <c r="AH151" s="154">
        <v>-1313604</v>
      </c>
      <c r="AJ151" s="155">
        <f t="shared" si="24"/>
        <v>12832243.536341827</v>
      </c>
      <c r="AK151" s="156"/>
      <c r="AL151" s="157">
        <v>2214700.5570100523</v>
      </c>
      <c r="AM151" s="156"/>
      <c r="AN151" s="157">
        <v>-61672.048358263564</v>
      </c>
      <c r="AO151" s="158"/>
      <c r="AP151" s="158">
        <f t="shared" si="25"/>
        <v>14985272.044993617</v>
      </c>
      <c r="AQ151" s="159">
        <f t="shared" si="26"/>
        <v>2766.3415257510828</v>
      </c>
    </row>
    <row r="152" spans="1:43" x14ac:dyDescent="0.25">
      <c r="A152" s="6">
        <v>441</v>
      </c>
      <c r="B152" s="6" t="s">
        <v>138</v>
      </c>
      <c r="C152" s="7">
        <v>4543</v>
      </c>
      <c r="D152" s="7">
        <v>11263791.994645042</v>
      </c>
      <c r="E152" s="48">
        <v>2065056.8840018341</v>
      </c>
      <c r="F152" s="48">
        <v>-563926</v>
      </c>
      <c r="H152" s="34">
        <f t="shared" si="20"/>
        <v>10699865.994645042</v>
      </c>
      <c r="I152" s="82"/>
      <c r="J152" s="56">
        <v>2814487.4737141235</v>
      </c>
      <c r="K152" s="82"/>
      <c r="L152" s="56">
        <v>-19308.934731873829</v>
      </c>
      <c r="M152" s="84"/>
      <c r="N152" s="84">
        <f t="shared" si="21"/>
        <v>13495044.53362729</v>
      </c>
      <c r="O152" s="101">
        <f t="shared" si="22"/>
        <v>2970.5138748904446</v>
      </c>
      <c r="P152" s="82"/>
      <c r="R152" s="62">
        <f t="shared" si="18"/>
        <v>-7517.340243909508</v>
      </c>
      <c r="S152" s="31">
        <f t="shared" si="23"/>
        <v>-5.5673436745780141E-4</v>
      </c>
      <c r="T152" s="56">
        <f t="shared" si="19"/>
        <v>-1.6547083961940365</v>
      </c>
      <c r="V152" s="45"/>
      <c r="W152" s="46"/>
      <c r="X152" s="47"/>
      <c r="Z152" s="45"/>
      <c r="AA152" s="47"/>
      <c r="AB152" s="46"/>
      <c r="AC152" s="129">
        <v>441</v>
      </c>
      <c r="AD152" s="129" t="s">
        <v>138</v>
      </c>
      <c r="AE152" s="154">
        <v>4636</v>
      </c>
      <c r="AF152" s="154">
        <v>11475708.271390077</v>
      </c>
      <c r="AG152" s="154">
        <v>2413454.8113751169</v>
      </c>
      <c r="AH152" s="154">
        <v>-563926</v>
      </c>
      <c r="AJ152" s="155">
        <f t="shared" si="24"/>
        <v>10911782.271390077</v>
      </c>
      <c r="AK152" s="156"/>
      <c r="AL152" s="157">
        <v>2654003.3853152818</v>
      </c>
      <c r="AM152" s="156"/>
      <c r="AN152" s="157">
        <v>-63223.782834158432</v>
      </c>
      <c r="AO152" s="158"/>
      <c r="AP152" s="158">
        <f t="shared" si="25"/>
        <v>13502561.8738712</v>
      </c>
      <c r="AQ152" s="159">
        <f t="shared" si="26"/>
        <v>2912.5457018704055</v>
      </c>
    </row>
    <row r="153" spans="1:43" x14ac:dyDescent="0.25">
      <c r="A153" s="6">
        <v>444</v>
      </c>
      <c r="B153" s="6" t="s">
        <v>139</v>
      </c>
      <c r="C153" s="7">
        <v>45886</v>
      </c>
      <c r="D153" s="7">
        <v>65446439.205942832</v>
      </c>
      <c r="E153" s="48">
        <v>3860580.135698074</v>
      </c>
      <c r="F153" s="48">
        <v>-1397369</v>
      </c>
      <c r="H153" s="34">
        <f t="shared" si="20"/>
        <v>64049070.205942832</v>
      </c>
      <c r="I153" s="82"/>
      <c r="J153" s="56">
        <v>21564839.425004162</v>
      </c>
      <c r="K153" s="82"/>
      <c r="L153" s="56">
        <v>-228903.44923808548</v>
      </c>
      <c r="M153" s="84"/>
      <c r="N153" s="84">
        <f t="shared" si="21"/>
        <v>85385006.181708902</v>
      </c>
      <c r="O153" s="101">
        <f t="shared" si="22"/>
        <v>1860.8073526066535</v>
      </c>
      <c r="P153" s="82"/>
      <c r="R153" s="62">
        <f t="shared" si="18"/>
        <v>5989692.4722617269</v>
      </c>
      <c r="S153" s="31">
        <f t="shared" si="23"/>
        <v>7.5441385548036685E-2</v>
      </c>
      <c r="T153" s="56">
        <f t="shared" si="19"/>
        <v>130.53420372797208</v>
      </c>
      <c r="V153" s="45"/>
      <c r="W153" s="46"/>
      <c r="X153" s="47"/>
      <c r="Z153" s="45"/>
      <c r="AA153" s="47"/>
      <c r="AB153" s="46"/>
      <c r="AC153" s="129">
        <v>444</v>
      </c>
      <c r="AD153" s="129" t="s">
        <v>139</v>
      </c>
      <c r="AE153" s="154">
        <v>45965</v>
      </c>
      <c r="AF153" s="154">
        <v>61452318.598398954</v>
      </c>
      <c r="AG153" s="154">
        <v>4031721.2784075402</v>
      </c>
      <c r="AH153" s="154">
        <v>-1397369</v>
      </c>
      <c r="AJ153" s="155">
        <f t="shared" si="24"/>
        <v>60054949.598398954</v>
      </c>
      <c r="AK153" s="156"/>
      <c r="AL153" s="157">
        <v>20079912.39158944</v>
      </c>
      <c r="AM153" s="156"/>
      <c r="AN153" s="157">
        <v>-739548.28054121754</v>
      </c>
      <c r="AO153" s="158"/>
      <c r="AP153" s="158">
        <f t="shared" si="25"/>
        <v>79395313.709447175</v>
      </c>
      <c r="AQ153" s="159">
        <f t="shared" si="26"/>
        <v>1727.2993301304728</v>
      </c>
    </row>
    <row r="154" spans="1:43" x14ac:dyDescent="0.25">
      <c r="A154" s="6">
        <v>445</v>
      </c>
      <c r="B154" s="6" t="s">
        <v>140</v>
      </c>
      <c r="C154" s="7">
        <v>15105</v>
      </c>
      <c r="D154" s="7">
        <v>28397977.809715517</v>
      </c>
      <c r="E154" s="48">
        <v>1090960.965301841</v>
      </c>
      <c r="F154" s="48">
        <v>-482439</v>
      </c>
      <c r="H154" s="34">
        <f t="shared" si="20"/>
        <v>27915538.809715517</v>
      </c>
      <c r="I154" s="82"/>
      <c r="J154" s="56">
        <v>6855284.2155523049</v>
      </c>
      <c r="K154" s="82"/>
      <c r="L154" s="56">
        <v>-81064.476367842784</v>
      </c>
      <c r="M154" s="84"/>
      <c r="N154" s="84">
        <f t="shared" si="21"/>
        <v>34689758.548899978</v>
      </c>
      <c r="O154" s="101">
        <f t="shared" si="22"/>
        <v>2296.574548090035</v>
      </c>
      <c r="P154" s="82"/>
      <c r="R154" s="62">
        <f t="shared" si="18"/>
        <v>3016870.4394666515</v>
      </c>
      <c r="S154" s="31">
        <f t="shared" si="23"/>
        <v>9.5250879207574343E-2</v>
      </c>
      <c r="T154" s="56">
        <f t="shared" si="19"/>
        <v>199.72660969656746</v>
      </c>
      <c r="V154" s="45"/>
      <c r="W154" s="46"/>
      <c r="X154" s="47"/>
      <c r="Z154" s="45"/>
      <c r="AA154" s="47"/>
      <c r="AB154" s="46"/>
      <c r="AC154" s="129">
        <v>445</v>
      </c>
      <c r="AD154" s="129" t="s">
        <v>140</v>
      </c>
      <c r="AE154" s="154">
        <v>15132</v>
      </c>
      <c r="AF154" s="154">
        <v>26033699.553565972</v>
      </c>
      <c r="AG154" s="154">
        <v>430352.02448558557</v>
      </c>
      <c r="AH154" s="154">
        <v>-482439</v>
      </c>
      <c r="AJ154" s="155">
        <f t="shared" si="24"/>
        <v>25551260.553565972</v>
      </c>
      <c r="AK154" s="156"/>
      <c r="AL154" s="157">
        <v>6384630.9526816467</v>
      </c>
      <c r="AM154" s="156"/>
      <c r="AN154" s="157">
        <v>-263003.3968142891</v>
      </c>
      <c r="AO154" s="158"/>
      <c r="AP154" s="158">
        <f t="shared" si="25"/>
        <v>31672888.109433327</v>
      </c>
      <c r="AQ154" s="159">
        <f t="shared" si="26"/>
        <v>2093.1065364415363</v>
      </c>
    </row>
    <row r="155" spans="1:43" x14ac:dyDescent="0.25">
      <c r="A155" s="6">
        <v>475</v>
      </c>
      <c r="B155" s="6" t="s">
        <v>141</v>
      </c>
      <c r="C155" s="7">
        <v>5451</v>
      </c>
      <c r="D155" s="7">
        <v>15664909.027374875</v>
      </c>
      <c r="E155" s="48">
        <v>3423478.973995294</v>
      </c>
      <c r="F155" s="48">
        <v>-202568</v>
      </c>
      <c r="H155" s="34">
        <f t="shared" si="20"/>
        <v>15462341.027374875</v>
      </c>
      <c r="I155" s="82"/>
      <c r="J155" s="56">
        <v>3496745.8227433064</v>
      </c>
      <c r="K155" s="82"/>
      <c r="L155" s="56">
        <v>-23443.006885512063</v>
      </c>
      <c r="M155" s="84"/>
      <c r="N155" s="84">
        <f t="shared" si="21"/>
        <v>18935643.843232669</v>
      </c>
      <c r="O155" s="101">
        <f t="shared" si="22"/>
        <v>3473.7926698280444</v>
      </c>
      <c r="P155" s="82"/>
      <c r="R155" s="62">
        <f t="shared" si="18"/>
        <v>1256649.7168134265</v>
      </c>
      <c r="S155" s="31">
        <f t="shared" si="23"/>
        <v>7.1081516732646385E-2</v>
      </c>
      <c r="T155" s="56">
        <f t="shared" si="19"/>
        <v>230.53562957501862</v>
      </c>
      <c r="V155" s="45"/>
      <c r="W155" s="46"/>
      <c r="X155" s="47"/>
      <c r="Z155" s="45"/>
      <c r="AA155" s="47"/>
      <c r="AB155" s="46"/>
      <c r="AC155" s="129">
        <v>475</v>
      </c>
      <c r="AD155" s="129" t="s">
        <v>141</v>
      </c>
      <c r="AE155" s="154">
        <v>5475</v>
      </c>
      <c r="AF155" s="154">
        <v>14678231.775611522</v>
      </c>
      <c r="AG155" s="154">
        <v>3291572.095096882</v>
      </c>
      <c r="AH155" s="154">
        <v>-202568</v>
      </c>
      <c r="AJ155" s="155">
        <f t="shared" si="24"/>
        <v>14475663.775611522</v>
      </c>
      <c r="AK155" s="156"/>
      <c r="AL155" s="157">
        <v>3279240.4843349541</v>
      </c>
      <c r="AM155" s="156"/>
      <c r="AN155" s="157">
        <v>-75910.133527235885</v>
      </c>
      <c r="AO155" s="158"/>
      <c r="AP155" s="158">
        <f t="shared" si="25"/>
        <v>17678994.126419242</v>
      </c>
      <c r="AQ155" s="159">
        <f t="shared" si="26"/>
        <v>3229.0400230902724</v>
      </c>
    </row>
    <row r="156" spans="1:43" x14ac:dyDescent="0.25">
      <c r="A156" s="6">
        <v>480</v>
      </c>
      <c r="B156" s="6" t="s">
        <v>142</v>
      </c>
      <c r="C156" s="7">
        <v>1999</v>
      </c>
      <c r="D156" s="7">
        <v>4350101.1798664853</v>
      </c>
      <c r="E156" s="48">
        <v>1455685.7118952572</v>
      </c>
      <c r="F156" s="48">
        <v>-504192</v>
      </c>
      <c r="H156" s="34">
        <f t="shared" si="20"/>
        <v>3845909.1798664853</v>
      </c>
      <c r="I156" s="82"/>
      <c r="J156" s="56">
        <v>1263807.233948865</v>
      </c>
      <c r="K156" s="82"/>
      <c r="L156" s="56">
        <v>-7946.4248202792478</v>
      </c>
      <c r="M156" s="84"/>
      <c r="N156" s="84">
        <f t="shared" si="21"/>
        <v>5101769.9889950706</v>
      </c>
      <c r="O156" s="101">
        <f t="shared" si="22"/>
        <v>2552.1610750350528</v>
      </c>
      <c r="P156" s="82"/>
      <c r="R156" s="62">
        <f t="shared" si="18"/>
        <v>352539.38315358106</v>
      </c>
      <c r="S156" s="31">
        <f t="shared" si="23"/>
        <v>7.4230841248256588E-2</v>
      </c>
      <c r="T156" s="56">
        <f t="shared" si="19"/>
        <v>176.35787051204656</v>
      </c>
      <c r="V156" s="45"/>
      <c r="W156" s="46"/>
      <c r="X156" s="47"/>
      <c r="Z156" s="45"/>
      <c r="AA156" s="47"/>
      <c r="AB156" s="46"/>
      <c r="AC156" s="129">
        <v>480</v>
      </c>
      <c r="AD156" s="129" t="s">
        <v>142</v>
      </c>
      <c r="AE156" s="154">
        <v>2013</v>
      </c>
      <c r="AF156" s="154">
        <v>4092119.9413324473</v>
      </c>
      <c r="AG156" s="154">
        <v>1445814.6599803846</v>
      </c>
      <c r="AH156" s="154">
        <v>-504192</v>
      </c>
      <c r="AJ156" s="155">
        <f t="shared" si="24"/>
        <v>3587927.9413324473</v>
      </c>
      <c r="AK156" s="156"/>
      <c r="AL156" s="157">
        <v>1186971.6814515141</v>
      </c>
      <c r="AM156" s="156"/>
      <c r="AN156" s="157">
        <v>-25669.016942471804</v>
      </c>
      <c r="AO156" s="158"/>
      <c r="AP156" s="158">
        <f t="shared" si="25"/>
        <v>4749230.6058414895</v>
      </c>
      <c r="AQ156" s="159">
        <f t="shared" si="26"/>
        <v>2359.2799830310428</v>
      </c>
    </row>
    <row r="157" spans="1:43" x14ac:dyDescent="0.25">
      <c r="A157" s="6">
        <v>481</v>
      </c>
      <c r="B157" s="6" t="s">
        <v>143</v>
      </c>
      <c r="C157" s="7">
        <v>9543</v>
      </c>
      <c r="D157" s="7">
        <v>8078119.0498152291</v>
      </c>
      <c r="E157" s="48">
        <v>-307978.56162151077</v>
      </c>
      <c r="F157" s="48">
        <v>-2344815</v>
      </c>
      <c r="H157" s="34">
        <f t="shared" si="20"/>
        <v>5733304.0498152291</v>
      </c>
      <c r="I157" s="82"/>
      <c r="J157" s="56">
        <v>3904509.6635230151</v>
      </c>
      <c r="K157" s="82"/>
      <c r="L157" s="56">
        <v>-48203.647670182698</v>
      </c>
      <c r="M157" s="84"/>
      <c r="N157" s="84">
        <f t="shared" si="21"/>
        <v>9589610.0656680614</v>
      </c>
      <c r="O157" s="101">
        <f t="shared" si="22"/>
        <v>1004.8842152015154</v>
      </c>
      <c r="P157" s="82"/>
      <c r="R157" s="62">
        <f t="shared" si="18"/>
        <v>468545.76540868357</v>
      </c>
      <c r="S157" s="31">
        <f t="shared" si="23"/>
        <v>5.1369637356394847E-2</v>
      </c>
      <c r="T157" s="56">
        <f t="shared" si="19"/>
        <v>49.098372148033491</v>
      </c>
      <c r="V157" s="45"/>
      <c r="W157" s="46"/>
      <c r="X157" s="47"/>
      <c r="Z157" s="45"/>
      <c r="AA157" s="47"/>
      <c r="AB157" s="46"/>
      <c r="AC157" s="129">
        <v>481</v>
      </c>
      <c r="AD157" s="129" t="s">
        <v>143</v>
      </c>
      <c r="AE157" s="154">
        <v>9534</v>
      </c>
      <c r="AF157" s="154">
        <v>8001165.8071975773</v>
      </c>
      <c r="AG157" s="154">
        <v>-335423.69510470715</v>
      </c>
      <c r="AH157" s="154">
        <v>-2344815</v>
      </c>
      <c r="AJ157" s="155">
        <f t="shared" si="24"/>
        <v>5656350.8071975773</v>
      </c>
      <c r="AK157" s="156"/>
      <c r="AL157" s="157">
        <v>3620304.8766092905</v>
      </c>
      <c r="AM157" s="156"/>
      <c r="AN157" s="157">
        <v>-155591.3835474904</v>
      </c>
      <c r="AO157" s="158"/>
      <c r="AP157" s="158">
        <f t="shared" si="25"/>
        <v>9121064.3002593778</v>
      </c>
      <c r="AQ157" s="159">
        <f t="shared" si="26"/>
        <v>956.68809526530083</v>
      </c>
    </row>
    <row r="158" spans="1:43" x14ac:dyDescent="0.25">
      <c r="A158" s="6">
        <v>483</v>
      </c>
      <c r="B158" s="6" t="s">
        <v>144</v>
      </c>
      <c r="C158" s="7">
        <v>1078</v>
      </c>
      <c r="D158" s="7">
        <v>4146085.3417954911</v>
      </c>
      <c r="E158" s="48">
        <v>1658123.3547583863</v>
      </c>
      <c r="F158" s="48">
        <v>-276472</v>
      </c>
      <c r="H158" s="34">
        <f t="shared" si="20"/>
        <v>3869613.3417954911</v>
      </c>
      <c r="I158" s="82"/>
      <c r="J158" s="56">
        <v>720452.37328073138</v>
      </c>
      <c r="K158" s="82"/>
      <c r="L158" s="56">
        <v>-3163.5612327578292</v>
      </c>
      <c r="M158" s="84"/>
      <c r="N158" s="84">
        <f t="shared" si="21"/>
        <v>4586902.1538434643</v>
      </c>
      <c r="O158" s="101">
        <f t="shared" si="22"/>
        <v>4255.0112744373509</v>
      </c>
      <c r="P158" s="82"/>
      <c r="R158" s="62">
        <f t="shared" si="18"/>
        <v>74012.200060741045</v>
      </c>
      <c r="S158" s="31">
        <f t="shared" si="23"/>
        <v>1.6400178337764186E-2</v>
      </c>
      <c r="T158" s="56">
        <f t="shared" si="19"/>
        <v>68.656957384731953</v>
      </c>
      <c r="V158" s="45"/>
      <c r="W158" s="46"/>
      <c r="X158" s="47"/>
      <c r="Z158" s="45"/>
      <c r="AA158" s="47"/>
      <c r="AB158" s="46"/>
      <c r="AC158" s="129">
        <v>483</v>
      </c>
      <c r="AD158" s="129" t="s">
        <v>144</v>
      </c>
      <c r="AE158" s="154">
        <v>1089</v>
      </c>
      <c r="AF158" s="154">
        <v>4121103.1716097407</v>
      </c>
      <c r="AG158" s="154">
        <v>1707068.0399396652</v>
      </c>
      <c r="AH158" s="154">
        <v>-276472</v>
      </c>
      <c r="AJ158" s="155">
        <f t="shared" si="24"/>
        <v>3844631.1716097407</v>
      </c>
      <c r="AK158" s="156"/>
      <c r="AL158" s="157">
        <v>678531.00708014157</v>
      </c>
      <c r="AM158" s="156"/>
      <c r="AN158" s="157">
        <v>-10272.224907158869</v>
      </c>
      <c r="AO158" s="158"/>
      <c r="AP158" s="158">
        <f t="shared" si="25"/>
        <v>4512889.9537827233</v>
      </c>
      <c r="AQ158" s="159">
        <f t="shared" si="26"/>
        <v>4144.0679098096634</v>
      </c>
    </row>
    <row r="159" spans="1:43" x14ac:dyDescent="0.25">
      <c r="A159" s="6">
        <v>484</v>
      </c>
      <c r="B159" s="6" t="s">
        <v>145</v>
      </c>
      <c r="C159" s="7">
        <v>3066</v>
      </c>
      <c r="D159" s="7">
        <v>9256334.0210620537</v>
      </c>
      <c r="E159" s="48">
        <v>1594218.6834565853</v>
      </c>
      <c r="F159" s="48">
        <v>172387</v>
      </c>
      <c r="H159" s="34">
        <f t="shared" si="20"/>
        <v>9428721.0210620537</v>
      </c>
      <c r="I159" s="82"/>
      <c r="J159" s="56">
        <v>1860683.5404962788</v>
      </c>
      <c r="K159" s="82"/>
      <c r="L159" s="56">
        <v>-12355.081841906755</v>
      </c>
      <c r="M159" s="84"/>
      <c r="N159" s="84">
        <f t="shared" si="21"/>
        <v>11277049.479716426</v>
      </c>
      <c r="O159" s="101">
        <f t="shared" si="22"/>
        <v>3678.0983299792647</v>
      </c>
      <c r="P159" s="82"/>
      <c r="R159" s="62">
        <f t="shared" si="18"/>
        <v>-532955.28576373868</v>
      </c>
      <c r="S159" s="31">
        <f t="shared" si="23"/>
        <v>-4.5127440364929446E-2</v>
      </c>
      <c r="T159" s="56">
        <f t="shared" si="19"/>
        <v>-173.82755569593564</v>
      </c>
      <c r="V159" s="45"/>
      <c r="W159" s="46"/>
      <c r="X159" s="47"/>
      <c r="Z159" s="45"/>
      <c r="AA159" s="47"/>
      <c r="AB159" s="46"/>
      <c r="AC159" s="129">
        <v>484</v>
      </c>
      <c r="AD159" s="129" t="s">
        <v>145</v>
      </c>
      <c r="AE159" s="154">
        <v>3067</v>
      </c>
      <c r="AF159" s="154">
        <v>9915629.8622051682</v>
      </c>
      <c r="AG159" s="154">
        <v>2580951.0492963898</v>
      </c>
      <c r="AH159" s="154">
        <v>172387</v>
      </c>
      <c r="AJ159" s="155">
        <f t="shared" si="24"/>
        <v>10088016.862205168</v>
      </c>
      <c r="AK159" s="156"/>
      <c r="AL159" s="157">
        <v>1762768.0024054667</v>
      </c>
      <c r="AM159" s="156"/>
      <c r="AN159" s="157">
        <v>-40780.099130469614</v>
      </c>
      <c r="AO159" s="158"/>
      <c r="AP159" s="158">
        <f t="shared" si="25"/>
        <v>11810004.765480164</v>
      </c>
      <c r="AQ159" s="159">
        <f t="shared" si="26"/>
        <v>3850.6699594001188</v>
      </c>
    </row>
    <row r="160" spans="1:43" x14ac:dyDescent="0.25">
      <c r="A160" s="6">
        <v>489</v>
      </c>
      <c r="B160" s="6" t="s">
        <v>146</v>
      </c>
      <c r="C160" s="7">
        <v>1868</v>
      </c>
      <c r="D160" s="7">
        <v>7117360.414542051</v>
      </c>
      <c r="E160" s="48">
        <v>1669479.5590103974</v>
      </c>
      <c r="F160" s="48">
        <v>-405745</v>
      </c>
      <c r="H160" s="34">
        <f t="shared" si="20"/>
        <v>6711615.414542051</v>
      </c>
      <c r="I160" s="82"/>
      <c r="J160" s="56">
        <v>1320723.2171419654</v>
      </c>
      <c r="K160" s="82"/>
      <c r="L160" s="56">
        <v>-6550.2823121105348</v>
      </c>
      <c r="M160" s="84"/>
      <c r="N160" s="84">
        <f t="shared" si="21"/>
        <v>8025788.3493719054</v>
      </c>
      <c r="O160" s="101">
        <f t="shared" si="22"/>
        <v>4296.4605724689</v>
      </c>
      <c r="P160" s="82"/>
      <c r="R160" s="62">
        <f t="shared" si="18"/>
        <v>66593.949680996127</v>
      </c>
      <c r="S160" s="31">
        <f t="shared" si="23"/>
        <v>8.3669208636972438E-3</v>
      </c>
      <c r="T160" s="56">
        <f t="shared" si="19"/>
        <v>35.649865996250604</v>
      </c>
      <c r="V160" s="45"/>
      <c r="W160" s="46"/>
      <c r="X160" s="47"/>
      <c r="Z160" s="45"/>
      <c r="AA160" s="47"/>
      <c r="AB160" s="46"/>
      <c r="AC160" s="129">
        <v>489</v>
      </c>
      <c r="AD160" s="129" t="s">
        <v>146</v>
      </c>
      <c r="AE160" s="154">
        <v>1857</v>
      </c>
      <c r="AF160" s="154">
        <v>7131070.9603143893</v>
      </c>
      <c r="AG160" s="154">
        <v>1838064.5317286693</v>
      </c>
      <c r="AH160" s="154">
        <v>-405745</v>
      </c>
      <c r="AJ160" s="155">
        <f t="shared" si="24"/>
        <v>6725325.9603143893</v>
      </c>
      <c r="AK160" s="156"/>
      <c r="AL160" s="157">
        <v>1255347.2312166602</v>
      </c>
      <c r="AM160" s="156"/>
      <c r="AN160" s="157">
        <v>-21478.791840139853</v>
      </c>
      <c r="AO160" s="158"/>
      <c r="AP160" s="158">
        <f t="shared" si="25"/>
        <v>7959194.3996909093</v>
      </c>
      <c r="AQ160" s="159">
        <f t="shared" si="26"/>
        <v>4286.0497575072213</v>
      </c>
    </row>
    <row r="161" spans="1:43" x14ac:dyDescent="0.25">
      <c r="A161" s="6">
        <v>491</v>
      </c>
      <c r="B161" s="6" t="s">
        <v>147</v>
      </c>
      <c r="C161" s="7">
        <v>52583</v>
      </c>
      <c r="D161" s="7">
        <v>103684949.63791545</v>
      </c>
      <c r="E161" s="48">
        <v>20226631.70389754</v>
      </c>
      <c r="F161" s="48">
        <v>669015</v>
      </c>
      <c r="H161" s="34">
        <f t="shared" si="20"/>
        <v>104353964.63791545</v>
      </c>
      <c r="I161" s="82"/>
      <c r="J161" s="56">
        <v>28145076.57992018</v>
      </c>
      <c r="K161" s="82"/>
      <c r="L161" s="56">
        <v>-259232.61642114187</v>
      </c>
      <c r="M161" s="84"/>
      <c r="N161" s="84">
        <f t="shared" si="21"/>
        <v>132239808.60141449</v>
      </c>
      <c r="O161" s="101">
        <f t="shared" si="22"/>
        <v>2514.8775954474731</v>
      </c>
      <c r="P161" s="82"/>
      <c r="R161" s="62">
        <f t="shared" si="18"/>
        <v>4189764.678093344</v>
      </c>
      <c r="S161" s="31">
        <f t="shared" si="23"/>
        <v>3.2719744169726769E-2</v>
      </c>
      <c r="T161" s="56">
        <f t="shared" si="19"/>
        <v>79.679072667845958</v>
      </c>
      <c r="V161" s="45"/>
      <c r="W161" s="46"/>
      <c r="X161" s="47"/>
      <c r="Z161" s="45"/>
      <c r="AA161" s="47"/>
      <c r="AB161" s="46"/>
      <c r="AC161" s="129">
        <v>491</v>
      </c>
      <c r="AD161" s="129" t="s">
        <v>147</v>
      </c>
      <c r="AE161" s="154">
        <v>53134</v>
      </c>
      <c r="AF161" s="154">
        <v>101864416.90762608</v>
      </c>
      <c r="AG161" s="154">
        <v>21928781.52764383</v>
      </c>
      <c r="AH161" s="154">
        <v>669015</v>
      </c>
      <c r="AJ161" s="155">
        <f t="shared" si="24"/>
        <v>102533431.90762608</v>
      </c>
      <c r="AK161" s="156"/>
      <c r="AL161" s="157">
        <v>26359014.500931378</v>
      </c>
      <c r="AM161" s="156"/>
      <c r="AN161" s="157">
        <v>-842402.48523631319</v>
      </c>
      <c r="AO161" s="158"/>
      <c r="AP161" s="158">
        <f t="shared" si="25"/>
        <v>128050043.92332114</v>
      </c>
      <c r="AQ161" s="159">
        <f t="shared" si="26"/>
        <v>2409.9454948492707</v>
      </c>
    </row>
    <row r="162" spans="1:43" x14ac:dyDescent="0.25">
      <c r="A162" s="6">
        <v>494</v>
      </c>
      <c r="B162" s="6" t="s">
        <v>148</v>
      </c>
      <c r="C162" s="7">
        <v>8903</v>
      </c>
      <c r="D162" s="7">
        <v>24581249.864679784</v>
      </c>
      <c r="E162" s="48">
        <v>7834363.2164096087</v>
      </c>
      <c r="F162" s="48">
        <v>-207218</v>
      </c>
      <c r="H162" s="34">
        <f t="shared" si="20"/>
        <v>24374031.864679784</v>
      </c>
      <c r="I162" s="82"/>
      <c r="J162" s="56">
        <v>4116391.0442959592</v>
      </c>
      <c r="K162" s="82"/>
      <c r="L162" s="56">
        <v>-36813.90113456863</v>
      </c>
      <c r="M162" s="84"/>
      <c r="N162" s="84">
        <f t="shared" si="21"/>
        <v>28453609.007841174</v>
      </c>
      <c r="O162" s="101">
        <f t="shared" si="22"/>
        <v>3195.9574309604823</v>
      </c>
      <c r="P162" s="82"/>
      <c r="R162" s="62">
        <f t="shared" si="18"/>
        <v>917541.92186169699</v>
      </c>
      <c r="S162" s="31">
        <f t="shared" si="23"/>
        <v>3.3321458688952761E-2</v>
      </c>
      <c r="T162" s="56">
        <f t="shared" si="19"/>
        <v>103.0598586837804</v>
      </c>
      <c r="V162" s="45"/>
      <c r="W162" s="46"/>
      <c r="X162" s="47"/>
      <c r="Z162" s="45"/>
      <c r="AA162" s="47"/>
      <c r="AB162" s="46"/>
      <c r="AC162" s="129">
        <v>494</v>
      </c>
      <c r="AD162" s="129" t="s">
        <v>148</v>
      </c>
      <c r="AE162" s="154">
        <v>8908</v>
      </c>
      <c r="AF162" s="154">
        <v>24018363.137083709</v>
      </c>
      <c r="AG162" s="154">
        <v>7607758.2453551488</v>
      </c>
      <c r="AH162" s="154">
        <v>-207218</v>
      </c>
      <c r="AJ162" s="155">
        <f t="shared" si="24"/>
        <v>23811145.137083709</v>
      </c>
      <c r="AK162" s="156"/>
      <c r="AL162" s="157">
        <v>3844045.1392024355</v>
      </c>
      <c r="AM162" s="156"/>
      <c r="AN162" s="157">
        <v>-119123.19030666654</v>
      </c>
      <c r="AO162" s="158"/>
      <c r="AP162" s="158">
        <f t="shared" si="25"/>
        <v>27536067.085979477</v>
      </c>
      <c r="AQ162" s="159">
        <f t="shared" si="26"/>
        <v>3091.161549840534</v>
      </c>
    </row>
    <row r="163" spans="1:43" x14ac:dyDescent="0.25">
      <c r="A163" s="6">
        <v>495</v>
      </c>
      <c r="B163" s="6" t="s">
        <v>149</v>
      </c>
      <c r="C163" s="7">
        <v>1558</v>
      </c>
      <c r="D163" s="7">
        <v>5229554.5493088663</v>
      </c>
      <c r="E163" s="48">
        <v>873859.77625526639</v>
      </c>
      <c r="F163" s="48">
        <v>-470520</v>
      </c>
      <c r="H163" s="34">
        <f t="shared" si="20"/>
        <v>4759034.5493088663</v>
      </c>
      <c r="I163" s="82"/>
      <c r="J163" s="56">
        <v>1061085.861945546</v>
      </c>
      <c r="K163" s="82"/>
      <c r="L163" s="56">
        <v>-5942.7454190449162</v>
      </c>
      <c r="M163" s="84"/>
      <c r="N163" s="84">
        <f t="shared" si="21"/>
        <v>5814177.6658353675</v>
      </c>
      <c r="O163" s="101">
        <f t="shared" si="22"/>
        <v>3731.8213516273217</v>
      </c>
      <c r="P163" s="82"/>
      <c r="R163" s="62">
        <f t="shared" si="18"/>
        <v>122960.27829838637</v>
      </c>
      <c r="S163" s="31">
        <f t="shared" si="23"/>
        <v>2.1605268245007341E-2</v>
      </c>
      <c r="T163" s="56">
        <f t="shared" si="19"/>
        <v>78.921873105511153</v>
      </c>
      <c r="V163" s="45"/>
      <c r="W163" s="46"/>
      <c r="X163" s="47"/>
      <c r="Z163" s="45"/>
      <c r="AA163" s="47"/>
      <c r="AB163" s="46"/>
      <c r="AC163" s="129">
        <v>495</v>
      </c>
      <c r="AD163" s="129" t="s">
        <v>149</v>
      </c>
      <c r="AE163" s="154">
        <v>1566</v>
      </c>
      <c r="AF163" s="154">
        <v>5173288.5324280877</v>
      </c>
      <c r="AG163" s="154">
        <v>1082530.5616503411</v>
      </c>
      <c r="AH163" s="154">
        <v>-470520</v>
      </c>
      <c r="AJ163" s="155">
        <f t="shared" si="24"/>
        <v>4702768.5324280877</v>
      </c>
      <c r="AK163" s="156"/>
      <c r="AL163" s="157">
        <v>1008171.2874217592</v>
      </c>
      <c r="AM163" s="156"/>
      <c r="AN163" s="157">
        <v>-19722.432312865516</v>
      </c>
      <c r="AO163" s="158"/>
      <c r="AP163" s="158">
        <f t="shared" si="25"/>
        <v>5691217.3875369811</v>
      </c>
      <c r="AQ163" s="159">
        <f t="shared" si="26"/>
        <v>3634.2384339316609</v>
      </c>
    </row>
    <row r="164" spans="1:43" x14ac:dyDescent="0.25">
      <c r="A164" s="6">
        <v>498</v>
      </c>
      <c r="B164" s="6" t="s">
        <v>150</v>
      </c>
      <c r="C164" s="7">
        <v>2297</v>
      </c>
      <c r="D164" s="7">
        <v>8693090.3316512052</v>
      </c>
      <c r="E164" s="48">
        <v>808623.44237956335</v>
      </c>
      <c r="F164" s="48">
        <v>-8863</v>
      </c>
      <c r="H164" s="34">
        <f t="shared" si="20"/>
        <v>8684227.3316512052</v>
      </c>
      <c r="I164" s="82"/>
      <c r="J164" s="56">
        <v>1421934.5760604597</v>
      </c>
      <c r="K164" s="82"/>
      <c r="L164" s="56">
        <v>-10510.139033505326</v>
      </c>
      <c r="M164" s="84"/>
      <c r="N164" s="84">
        <f t="shared" si="21"/>
        <v>10095651.768678159</v>
      </c>
      <c r="O164" s="101">
        <f t="shared" si="22"/>
        <v>4395.146612397979</v>
      </c>
      <c r="P164" s="82"/>
      <c r="R164" s="62">
        <f t="shared" si="18"/>
        <v>418403.54158820398</v>
      </c>
      <c r="S164" s="31">
        <f t="shared" si="23"/>
        <v>4.3235797178060205E-2</v>
      </c>
      <c r="T164" s="56">
        <f t="shared" si="19"/>
        <v>182.15217309020636</v>
      </c>
      <c r="V164" s="45"/>
      <c r="W164" s="46"/>
      <c r="X164" s="47"/>
      <c r="Z164" s="45"/>
      <c r="AA164" s="47"/>
      <c r="AB164" s="46"/>
      <c r="AC164" s="129">
        <v>498</v>
      </c>
      <c r="AD164" s="129" t="s">
        <v>150</v>
      </c>
      <c r="AE164" s="154">
        <v>2308</v>
      </c>
      <c r="AF164" s="154">
        <v>8394539.6045163944</v>
      </c>
      <c r="AG164" s="154">
        <v>966712.98951617139</v>
      </c>
      <c r="AH164" s="154">
        <v>-8863</v>
      </c>
      <c r="AJ164" s="155">
        <f t="shared" si="24"/>
        <v>8385676.6045163944</v>
      </c>
      <c r="AK164" s="156"/>
      <c r="AL164" s="157">
        <v>1325943.4460798607</v>
      </c>
      <c r="AM164" s="156"/>
      <c r="AN164" s="157">
        <v>-34371.823506301858</v>
      </c>
      <c r="AO164" s="158"/>
      <c r="AP164" s="158">
        <f t="shared" si="25"/>
        <v>9677248.2270899545</v>
      </c>
      <c r="AQ164" s="159">
        <f t="shared" si="26"/>
        <v>4192.9151763821292</v>
      </c>
    </row>
    <row r="165" spans="1:43" x14ac:dyDescent="0.25">
      <c r="A165" s="6">
        <v>499</v>
      </c>
      <c r="B165" s="6" t="s">
        <v>151</v>
      </c>
      <c r="C165" s="7">
        <v>19453</v>
      </c>
      <c r="D165" s="7">
        <v>35069678.787839316</v>
      </c>
      <c r="E165" s="48">
        <v>4552919.1137026967</v>
      </c>
      <c r="F165" s="48">
        <v>-1736658</v>
      </c>
      <c r="H165" s="34">
        <f t="shared" si="20"/>
        <v>33333020.787839316</v>
      </c>
      <c r="I165" s="82"/>
      <c r="J165" s="56">
        <v>9015089.748465335</v>
      </c>
      <c r="K165" s="82"/>
      <c r="L165" s="56">
        <v>-93995.129412862356</v>
      </c>
      <c r="M165" s="84"/>
      <c r="N165" s="84">
        <f t="shared" si="21"/>
        <v>42254115.406891793</v>
      </c>
      <c r="O165" s="101">
        <f t="shared" si="22"/>
        <v>2172.113062606888</v>
      </c>
      <c r="P165" s="82"/>
      <c r="R165" s="62">
        <f t="shared" si="18"/>
        <v>2903977.0189259872</v>
      </c>
      <c r="S165" s="31">
        <f t="shared" si="23"/>
        <v>7.3798394056324115E-2</v>
      </c>
      <c r="T165" s="56">
        <f t="shared" si="19"/>
        <v>149.28170559430356</v>
      </c>
      <c r="V165" s="45"/>
      <c r="W165" s="46"/>
      <c r="X165" s="47"/>
      <c r="Z165" s="45"/>
      <c r="AA165" s="47"/>
      <c r="AB165" s="46"/>
      <c r="AC165" s="129">
        <v>499</v>
      </c>
      <c r="AD165" s="129" t="s">
        <v>151</v>
      </c>
      <c r="AE165" s="154">
        <v>19448</v>
      </c>
      <c r="AF165" s="154">
        <v>32998968.808335144</v>
      </c>
      <c r="AG165" s="154">
        <v>4244224.577615452</v>
      </c>
      <c r="AH165" s="154">
        <v>-1736658</v>
      </c>
      <c r="AJ165" s="155">
        <f t="shared" si="24"/>
        <v>31262310.808335144</v>
      </c>
      <c r="AK165" s="156"/>
      <c r="AL165" s="157">
        <v>8391200.3476858288</v>
      </c>
      <c r="AM165" s="156"/>
      <c r="AN165" s="157">
        <v>-303372.76805516152</v>
      </c>
      <c r="AO165" s="158"/>
      <c r="AP165" s="158">
        <f t="shared" si="25"/>
        <v>39350138.387965806</v>
      </c>
      <c r="AQ165" s="159">
        <f t="shared" si="26"/>
        <v>2023.3514185502779</v>
      </c>
    </row>
    <row r="166" spans="1:43" x14ac:dyDescent="0.25">
      <c r="A166" s="6">
        <v>500</v>
      </c>
      <c r="B166" s="6" t="s">
        <v>152</v>
      </c>
      <c r="C166" s="7">
        <v>10267</v>
      </c>
      <c r="D166" s="7">
        <v>11813237.747486824</v>
      </c>
      <c r="E166" s="48">
        <v>435125.20288319688</v>
      </c>
      <c r="F166" s="48">
        <v>-825503</v>
      </c>
      <c r="H166" s="34">
        <f t="shared" si="20"/>
        <v>10987734.747486824</v>
      </c>
      <c r="I166" s="82"/>
      <c r="J166" s="56">
        <v>3298502.8705854951</v>
      </c>
      <c r="K166" s="82"/>
      <c r="L166" s="56">
        <v>-48079.772643546814</v>
      </c>
      <c r="M166" s="84"/>
      <c r="N166" s="84">
        <f t="shared" si="21"/>
        <v>14238157.845428772</v>
      </c>
      <c r="O166" s="101">
        <f t="shared" si="22"/>
        <v>1386.7885307712841</v>
      </c>
      <c r="P166" s="82"/>
      <c r="R166" s="62">
        <f t="shared" si="18"/>
        <v>916314.02218430117</v>
      </c>
      <c r="S166" s="31">
        <f t="shared" si="23"/>
        <v>6.8782822734003296E-2</v>
      </c>
      <c r="T166" s="56">
        <f t="shared" si="19"/>
        <v>89.248468119635845</v>
      </c>
      <c r="V166" s="45"/>
      <c r="W166" s="46"/>
      <c r="X166" s="47"/>
      <c r="Z166" s="45"/>
      <c r="AA166" s="47"/>
      <c r="AB166" s="46"/>
      <c r="AC166" s="129">
        <v>500</v>
      </c>
      <c r="AD166" s="129" t="s">
        <v>152</v>
      </c>
      <c r="AE166" s="154">
        <v>10164</v>
      </c>
      <c r="AF166" s="154">
        <v>11272375.738494679</v>
      </c>
      <c r="AG166" s="154">
        <v>56218.569387800948</v>
      </c>
      <c r="AH166" s="154">
        <v>-825503</v>
      </c>
      <c r="AJ166" s="155">
        <f t="shared" si="24"/>
        <v>10446872.738494679</v>
      </c>
      <c r="AK166" s="156"/>
      <c r="AL166" s="157">
        <v>3030337.7209396577</v>
      </c>
      <c r="AM166" s="156"/>
      <c r="AN166" s="157">
        <v>-155366.63618986681</v>
      </c>
      <c r="AO166" s="158"/>
      <c r="AP166" s="158">
        <f t="shared" si="25"/>
        <v>13321843.823244471</v>
      </c>
      <c r="AQ166" s="159">
        <f t="shared" si="26"/>
        <v>1310.6890813896568</v>
      </c>
    </row>
    <row r="167" spans="1:43" x14ac:dyDescent="0.25">
      <c r="A167" s="6">
        <v>503</v>
      </c>
      <c r="B167" s="6" t="s">
        <v>153</v>
      </c>
      <c r="C167" s="7">
        <v>7645</v>
      </c>
      <c r="D167" s="7">
        <v>15053714.3479778</v>
      </c>
      <c r="E167" s="48">
        <v>4241118.4653594736</v>
      </c>
      <c r="F167" s="48">
        <v>-97779</v>
      </c>
      <c r="H167" s="34">
        <f t="shared" si="20"/>
        <v>14955935.3479778</v>
      </c>
      <c r="I167" s="82"/>
      <c r="J167" s="56">
        <v>4374877.7574669505</v>
      </c>
      <c r="K167" s="82"/>
      <c r="L167" s="56">
        <v>-33140.673359193301</v>
      </c>
      <c r="M167" s="84"/>
      <c r="N167" s="84">
        <f t="shared" si="21"/>
        <v>19297672.432085559</v>
      </c>
      <c r="O167" s="101">
        <f t="shared" si="22"/>
        <v>2524.2213776436311</v>
      </c>
      <c r="P167" s="82"/>
      <c r="R167" s="62">
        <f t="shared" si="18"/>
        <v>1275511.9400607944</v>
      </c>
      <c r="S167" s="31">
        <f t="shared" si="23"/>
        <v>7.0774641066216157E-2</v>
      </c>
      <c r="T167" s="56">
        <f t="shared" si="19"/>
        <v>166.84263440952182</v>
      </c>
      <c r="V167" s="45"/>
      <c r="W167" s="46"/>
      <c r="X167" s="47"/>
      <c r="Z167" s="45"/>
      <c r="AA167" s="47"/>
      <c r="AB167" s="46"/>
      <c r="AC167" s="129">
        <v>503</v>
      </c>
      <c r="AD167" s="129" t="s">
        <v>153</v>
      </c>
      <c r="AE167" s="154">
        <v>7654</v>
      </c>
      <c r="AF167" s="154">
        <v>14126791.946370652</v>
      </c>
      <c r="AG167" s="154">
        <v>4221568.0936756749</v>
      </c>
      <c r="AH167" s="154">
        <v>-97779</v>
      </c>
      <c r="AJ167" s="155">
        <f t="shared" si="24"/>
        <v>14029012.946370652</v>
      </c>
      <c r="AK167" s="156"/>
      <c r="AL167" s="157">
        <v>4100118.0855155755</v>
      </c>
      <c r="AM167" s="156"/>
      <c r="AN167" s="157">
        <v>-106970.53986146262</v>
      </c>
      <c r="AO167" s="158"/>
      <c r="AP167" s="158">
        <f t="shared" si="25"/>
        <v>18022160.492024764</v>
      </c>
      <c r="AQ167" s="159">
        <f t="shared" si="26"/>
        <v>2354.6068058563842</v>
      </c>
    </row>
    <row r="168" spans="1:43" x14ac:dyDescent="0.25">
      <c r="A168" s="6">
        <v>504</v>
      </c>
      <c r="B168" s="6" t="s">
        <v>154</v>
      </c>
      <c r="C168" s="7">
        <v>1871</v>
      </c>
      <c r="D168" s="7">
        <v>4550351.7382655339</v>
      </c>
      <c r="E168" s="48">
        <v>1225294.5673384974</v>
      </c>
      <c r="F168" s="48">
        <v>-474976</v>
      </c>
      <c r="H168" s="34">
        <f t="shared" si="20"/>
        <v>4075375.7382655339</v>
      </c>
      <c r="I168" s="82"/>
      <c r="J168" s="56">
        <v>1203119.6861227583</v>
      </c>
      <c r="K168" s="82"/>
      <c r="L168" s="56">
        <v>-7510.314357583271</v>
      </c>
      <c r="M168" s="84"/>
      <c r="N168" s="84">
        <f t="shared" si="21"/>
        <v>5270985.1100307088</v>
      </c>
      <c r="O168" s="101">
        <f t="shared" si="22"/>
        <v>2817.2020898079686</v>
      </c>
      <c r="P168" s="82"/>
      <c r="R168" s="62">
        <f t="shared" si="18"/>
        <v>132617.96010585129</v>
      </c>
      <c r="S168" s="31">
        <f t="shared" si="23"/>
        <v>2.580935854453115E-2</v>
      </c>
      <c r="T168" s="56">
        <f t="shared" si="19"/>
        <v>70.88079107741919</v>
      </c>
      <c r="V168" s="45"/>
      <c r="W168" s="46"/>
      <c r="X168" s="47"/>
      <c r="Z168" s="45"/>
      <c r="AA168" s="47"/>
      <c r="AB168" s="46"/>
      <c r="AC168" s="129">
        <v>504</v>
      </c>
      <c r="AD168" s="129" t="s">
        <v>154</v>
      </c>
      <c r="AE168" s="154">
        <v>1882</v>
      </c>
      <c r="AF168" s="154">
        <v>4512865.4173700772</v>
      </c>
      <c r="AG168" s="154">
        <v>1395384.5046377494</v>
      </c>
      <c r="AH168" s="154">
        <v>-474976</v>
      </c>
      <c r="AJ168" s="155">
        <f t="shared" si="24"/>
        <v>4037889.4173700772</v>
      </c>
      <c r="AK168" s="156"/>
      <c r="AL168" s="157">
        <v>1124841.1715975821</v>
      </c>
      <c r="AM168" s="156"/>
      <c r="AN168" s="157">
        <v>-24363.439042801943</v>
      </c>
      <c r="AO168" s="158"/>
      <c r="AP168" s="158">
        <f t="shared" si="25"/>
        <v>5138367.1499248575</v>
      </c>
      <c r="AQ168" s="159">
        <f t="shared" si="26"/>
        <v>2730.2694739239414</v>
      </c>
    </row>
    <row r="169" spans="1:43" x14ac:dyDescent="0.25">
      <c r="A169" s="6">
        <v>505</v>
      </c>
      <c r="B169" s="6" t="s">
        <v>155</v>
      </c>
      <c r="C169" s="7">
        <v>20783</v>
      </c>
      <c r="D169" s="7">
        <v>27298232.144206315</v>
      </c>
      <c r="E169" s="48">
        <v>3637042.7317938129</v>
      </c>
      <c r="F169" s="48">
        <v>-2750190</v>
      </c>
      <c r="H169" s="34">
        <f t="shared" si="20"/>
        <v>24548042.144206315</v>
      </c>
      <c r="I169" s="82"/>
      <c r="J169" s="56">
        <v>9340031.6779099088</v>
      </c>
      <c r="K169" s="82"/>
      <c r="L169" s="56">
        <v>-98369.842684133415</v>
      </c>
      <c r="M169" s="84"/>
      <c r="N169" s="84">
        <f t="shared" si="21"/>
        <v>33789703.979432091</v>
      </c>
      <c r="O169" s="101">
        <f t="shared" si="22"/>
        <v>1625.8338054867966</v>
      </c>
      <c r="P169" s="82"/>
      <c r="R169" s="62">
        <f t="shared" si="18"/>
        <v>1322596.1874584071</v>
      </c>
      <c r="S169" s="31">
        <f t="shared" si="23"/>
        <v>4.0736495407372598E-2</v>
      </c>
      <c r="T169" s="56">
        <f t="shared" si="19"/>
        <v>63.638367293384356</v>
      </c>
      <c r="V169" s="45"/>
      <c r="W169" s="46"/>
      <c r="X169" s="47"/>
      <c r="Z169" s="45"/>
      <c r="AA169" s="47"/>
      <c r="AB169" s="46"/>
      <c r="AC169" s="129">
        <v>505</v>
      </c>
      <c r="AD169" s="129" t="s">
        <v>155</v>
      </c>
      <c r="AE169" s="154">
        <v>20721</v>
      </c>
      <c r="AF169" s="154">
        <v>26859120.169547249</v>
      </c>
      <c r="AG169" s="154">
        <v>3940254.6948773111</v>
      </c>
      <c r="AH169" s="154">
        <v>-2750190</v>
      </c>
      <c r="AJ169" s="155">
        <f t="shared" si="24"/>
        <v>24108930.169547249</v>
      </c>
      <c r="AK169" s="156"/>
      <c r="AL169" s="157">
        <v>8676856.0274458006</v>
      </c>
      <c r="AM169" s="156"/>
      <c r="AN169" s="157">
        <v>-318678.4050193642</v>
      </c>
      <c r="AO169" s="158"/>
      <c r="AP169" s="158">
        <f t="shared" si="25"/>
        <v>32467107.791973684</v>
      </c>
      <c r="AQ169" s="159">
        <f t="shared" si="26"/>
        <v>1566.8697356292498</v>
      </c>
    </row>
    <row r="170" spans="1:43" x14ac:dyDescent="0.25">
      <c r="A170" s="6">
        <v>507</v>
      </c>
      <c r="B170" s="6" t="s">
        <v>156</v>
      </c>
      <c r="C170" s="7">
        <v>5676</v>
      </c>
      <c r="D170" s="7">
        <v>16548026.553415775</v>
      </c>
      <c r="E170" s="48">
        <v>3172615.417730689</v>
      </c>
      <c r="F170" s="48">
        <v>-203881</v>
      </c>
      <c r="H170" s="34">
        <f t="shared" si="20"/>
        <v>16344145.553415775</v>
      </c>
      <c r="I170" s="82"/>
      <c r="J170" s="56">
        <v>3576802.6580223148</v>
      </c>
      <c r="K170" s="82"/>
      <c r="L170" s="56">
        <v>-24619.314781673871</v>
      </c>
      <c r="M170" s="84"/>
      <c r="N170" s="84">
        <f t="shared" si="21"/>
        <v>19896328.896656416</v>
      </c>
      <c r="O170" s="101">
        <f t="shared" si="22"/>
        <v>3505.3433574095166</v>
      </c>
      <c r="P170" s="82"/>
      <c r="R170" s="62">
        <f t="shared" si="18"/>
        <v>365782.46861682832</v>
      </c>
      <c r="S170" s="31">
        <f t="shared" si="23"/>
        <v>1.8728737056311045E-2</v>
      </c>
      <c r="T170" s="56">
        <f t="shared" si="19"/>
        <v>64.443704830308022</v>
      </c>
      <c r="V170" s="45"/>
      <c r="W170" s="46"/>
      <c r="X170" s="47"/>
      <c r="Z170" s="45"/>
      <c r="AA170" s="47"/>
      <c r="AB170" s="46"/>
      <c r="AC170" s="129">
        <v>507</v>
      </c>
      <c r="AD170" s="129" t="s">
        <v>156</v>
      </c>
      <c r="AE170" s="154">
        <v>5791</v>
      </c>
      <c r="AF170" s="154">
        <v>16422300.786405703</v>
      </c>
      <c r="AG170" s="154">
        <v>3645790.4947450929</v>
      </c>
      <c r="AH170" s="154">
        <v>-203881</v>
      </c>
      <c r="AJ170" s="155">
        <f t="shared" si="24"/>
        <v>16218419.786405703</v>
      </c>
      <c r="AK170" s="156"/>
      <c r="AL170" s="157">
        <v>3392932.6003595982</v>
      </c>
      <c r="AM170" s="156"/>
      <c r="AN170" s="157">
        <v>-80805.958725713004</v>
      </c>
      <c r="AO170" s="158"/>
      <c r="AP170" s="158">
        <f t="shared" si="25"/>
        <v>19530546.428039588</v>
      </c>
      <c r="AQ170" s="159">
        <f t="shared" si="26"/>
        <v>3372.5688875910187</v>
      </c>
    </row>
    <row r="171" spans="1:43" x14ac:dyDescent="0.25">
      <c r="A171" s="6">
        <v>508</v>
      </c>
      <c r="B171" s="6" t="s">
        <v>157</v>
      </c>
      <c r="C171" s="7">
        <v>9673</v>
      </c>
      <c r="D171" s="7">
        <v>22086836.839416634</v>
      </c>
      <c r="E171" s="48">
        <v>2910589.6267062402</v>
      </c>
      <c r="F171" s="48">
        <v>-1216093</v>
      </c>
      <c r="H171" s="34">
        <f t="shared" si="20"/>
        <v>20870743.839416634</v>
      </c>
      <c r="I171" s="82"/>
      <c r="J171" s="56">
        <v>5271933.210193688</v>
      </c>
      <c r="K171" s="82"/>
      <c r="L171" s="56">
        <v>-48086.175688795345</v>
      </c>
      <c r="M171" s="84"/>
      <c r="N171" s="84">
        <f t="shared" si="21"/>
        <v>26094590.873921528</v>
      </c>
      <c r="O171" s="101">
        <f t="shared" si="22"/>
        <v>2697.6729943059577</v>
      </c>
      <c r="P171" s="82"/>
      <c r="R171" s="62">
        <f t="shared" si="18"/>
        <v>516806.53418273106</v>
      </c>
      <c r="S171" s="31">
        <f t="shared" si="23"/>
        <v>2.0205289376054248E-2</v>
      </c>
      <c r="T171" s="56">
        <f t="shared" si="19"/>
        <v>53.427740533725945</v>
      </c>
      <c r="V171" s="45"/>
      <c r="W171" s="46"/>
      <c r="X171" s="47"/>
      <c r="Z171" s="45"/>
      <c r="AA171" s="47"/>
      <c r="AB171" s="46"/>
      <c r="AC171" s="129">
        <v>508</v>
      </c>
      <c r="AD171" s="129" t="s">
        <v>157</v>
      </c>
      <c r="AE171" s="154">
        <v>9855</v>
      </c>
      <c r="AF171" s="154">
        <v>21973222.540976301</v>
      </c>
      <c r="AG171" s="154">
        <v>4107222.0650631208</v>
      </c>
      <c r="AH171" s="154">
        <v>-1216093</v>
      </c>
      <c r="AJ171" s="155">
        <f t="shared" si="24"/>
        <v>20757129.540976301</v>
      </c>
      <c r="AK171" s="156"/>
      <c r="AL171" s="157">
        <v>4977205.196137283</v>
      </c>
      <c r="AM171" s="156"/>
      <c r="AN171" s="157">
        <v>-156550.39737478716</v>
      </c>
      <c r="AO171" s="158"/>
      <c r="AP171" s="158">
        <f t="shared" si="25"/>
        <v>25577784.339738797</v>
      </c>
      <c r="AQ171" s="159">
        <f t="shared" si="26"/>
        <v>2595.4119066198678</v>
      </c>
    </row>
    <row r="172" spans="1:43" x14ac:dyDescent="0.25">
      <c r="A172" s="6">
        <v>529</v>
      </c>
      <c r="B172" s="6" t="s">
        <v>158</v>
      </c>
      <c r="C172" s="7">
        <v>19427</v>
      </c>
      <c r="D172" s="7">
        <v>14617369.992659491</v>
      </c>
      <c r="E172" s="48">
        <v>-5465217.6662373841</v>
      </c>
      <c r="F172" s="48">
        <v>-1792814</v>
      </c>
      <c r="H172" s="34">
        <f t="shared" si="20"/>
        <v>12824555.992659491</v>
      </c>
      <c r="I172" s="82"/>
      <c r="J172" s="56">
        <v>7170632.3013335206</v>
      </c>
      <c r="K172" s="82"/>
      <c r="L172" s="56">
        <v>-105918.72397989352</v>
      </c>
      <c r="M172" s="84"/>
      <c r="N172" s="84">
        <f t="shared" si="21"/>
        <v>19889269.570013117</v>
      </c>
      <c r="O172" s="101">
        <f t="shared" si="22"/>
        <v>1023.7952113045307</v>
      </c>
      <c r="P172" s="82"/>
      <c r="R172" s="62">
        <f t="shared" si="18"/>
        <v>1890115.9561796449</v>
      </c>
      <c r="S172" s="31">
        <f t="shared" si="23"/>
        <v>0.10501137979771298</v>
      </c>
      <c r="T172" s="56">
        <f t="shared" si="19"/>
        <v>97.293249404418845</v>
      </c>
      <c r="V172" s="45"/>
      <c r="W172" s="46"/>
      <c r="X172" s="47"/>
      <c r="Z172" s="45"/>
      <c r="AA172" s="47"/>
      <c r="AB172" s="46"/>
      <c r="AC172" s="129">
        <v>529</v>
      </c>
      <c r="AD172" s="129" t="s">
        <v>158</v>
      </c>
      <c r="AE172" s="154">
        <v>19314</v>
      </c>
      <c r="AF172" s="154">
        <v>13507241.516385732</v>
      </c>
      <c r="AG172" s="154">
        <v>-5263312.5128931608</v>
      </c>
      <c r="AH172" s="154">
        <v>-1792814</v>
      </c>
      <c r="AJ172" s="155">
        <f t="shared" si="24"/>
        <v>11714427.516385732</v>
      </c>
      <c r="AK172" s="156"/>
      <c r="AL172" s="157">
        <v>6630148.9617772885</v>
      </c>
      <c r="AM172" s="156"/>
      <c r="AN172" s="157">
        <v>-345422.86432954611</v>
      </c>
      <c r="AO172" s="158"/>
      <c r="AP172" s="158">
        <f t="shared" si="25"/>
        <v>17999153.613833472</v>
      </c>
      <c r="AQ172" s="159">
        <f t="shared" si="26"/>
        <v>931.92262679059093</v>
      </c>
    </row>
    <row r="173" spans="1:43" x14ac:dyDescent="0.25">
      <c r="A173" s="6">
        <v>531</v>
      </c>
      <c r="B173" s="6" t="s">
        <v>159</v>
      </c>
      <c r="C173" s="7">
        <v>5256</v>
      </c>
      <c r="D173" s="7">
        <v>10689732.38540059</v>
      </c>
      <c r="E173" s="48">
        <v>3372191.2021284644</v>
      </c>
      <c r="F173" s="48">
        <v>-480038</v>
      </c>
      <c r="H173" s="34">
        <f t="shared" si="20"/>
        <v>10209694.38540059</v>
      </c>
      <c r="I173" s="82"/>
      <c r="J173" s="56">
        <v>2783960.9462693599</v>
      </c>
      <c r="K173" s="82"/>
      <c r="L173" s="56">
        <v>-23126.81437787196</v>
      </c>
      <c r="M173" s="84"/>
      <c r="N173" s="84">
        <f t="shared" si="21"/>
        <v>12970528.517292077</v>
      </c>
      <c r="O173" s="101">
        <f t="shared" si="22"/>
        <v>2467.7565672169094</v>
      </c>
      <c r="P173" s="82"/>
      <c r="R173" s="62">
        <f t="shared" si="18"/>
        <v>465956.85438654386</v>
      </c>
      <c r="S173" s="31">
        <f t="shared" si="23"/>
        <v>3.7262920070168577E-2</v>
      </c>
      <c r="T173" s="56">
        <f t="shared" si="19"/>
        <v>88.652369556039545</v>
      </c>
      <c r="V173" s="45"/>
      <c r="W173" s="46"/>
      <c r="X173" s="47"/>
      <c r="Z173" s="45"/>
      <c r="AA173" s="47"/>
      <c r="AB173" s="46"/>
      <c r="AC173" s="129">
        <v>531</v>
      </c>
      <c r="AD173" s="129" t="s">
        <v>159</v>
      </c>
      <c r="AE173" s="154">
        <v>5329</v>
      </c>
      <c r="AF173" s="154">
        <v>10446523.617904522</v>
      </c>
      <c r="AG173" s="154">
        <v>3283610.8812251608</v>
      </c>
      <c r="AH173" s="154">
        <v>-480038</v>
      </c>
      <c r="AJ173" s="155">
        <f t="shared" si="24"/>
        <v>9966485.6179045215</v>
      </c>
      <c r="AK173" s="156"/>
      <c r="AL173" s="157">
        <v>2612677.9841253478</v>
      </c>
      <c r="AM173" s="156"/>
      <c r="AN173" s="157">
        <v>-74591.93912433731</v>
      </c>
      <c r="AO173" s="158"/>
      <c r="AP173" s="158">
        <f t="shared" si="25"/>
        <v>12504571.662905533</v>
      </c>
      <c r="AQ173" s="159">
        <f t="shared" si="26"/>
        <v>2346.5137291997621</v>
      </c>
    </row>
    <row r="174" spans="1:43" x14ac:dyDescent="0.25">
      <c r="A174" s="6">
        <v>535</v>
      </c>
      <c r="B174" s="6" t="s">
        <v>160</v>
      </c>
      <c r="C174" s="7">
        <v>10500</v>
      </c>
      <c r="D174" s="7">
        <v>37921119.608029269</v>
      </c>
      <c r="E174" s="48">
        <v>11078079.351798898</v>
      </c>
      <c r="F174" s="48">
        <v>-954032</v>
      </c>
      <c r="H174" s="34">
        <f t="shared" si="20"/>
        <v>36967087.608029269</v>
      </c>
      <c r="I174" s="82"/>
      <c r="J174" s="56">
        <v>6133317.6251563355</v>
      </c>
      <c r="K174" s="82"/>
      <c r="L174" s="56">
        <v>-38524.105340807553</v>
      </c>
      <c r="M174" s="84"/>
      <c r="N174" s="84">
        <f t="shared" si="21"/>
        <v>43061881.127844796</v>
      </c>
      <c r="O174" s="101">
        <f t="shared" si="22"/>
        <v>4101.1315359852188</v>
      </c>
      <c r="P174" s="82"/>
      <c r="R174" s="62">
        <f t="shared" si="18"/>
        <v>2095708.5872406587</v>
      </c>
      <c r="S174" s="31">
        <f t="shared" si="23"/>
        <v>5.1157051227167266E-2</v>
      </c>
      <c r="T174" s="56">
        <f t="shared" si="19"/>
        <v>199.59129402291987</v>
      </c>
      <c r="V174" s="45"/>
      <c r="W174" s="46"/>
      <c r="X174" s="47"/>
      <c r="Z174" s="45"/>
      <c r="AA174" s="47"/>
      <c r="AB174" s="46"/>
      <c r="AC174" s="129">
        <v>535</v>
      </c>
      <c r="AD174" s="129" t="s">
        <v>160</v>
      </c>
      <c r="AE174" s="154">
        <v>10639</v>
      </c>
      <c r="AF174" s="154">
        <v>36280764.63184239</v>
      </c>
      <c r="AG174" s="154">
        <v>11185383.722535076</v>
      </c>
      <c r="AH174" s="154">
        <v>-954032</v>
      </c>
      <c r="AJ174" s="155">
        <f t="shared" si="24"/>
        <v>35326732.63184239</v>
      </c>
      <c r="AK174" s="156"/>
      <c r="AL174" s="157">
        <v>5764052.1106191613</v>
      </c>
      <c r="AM174" s="156"/>
      <c r="AN174" s="157">
        <v>-124612.20185741107</v>
      </c>
      <c r="AO174" s="158"/>
      <c r="AP174" s="158">
        <f t="shared" si="25"/>
        <v>40966172.540604137</v>
      </c>
      <c r="AQ174" s="159">
        <f t="shared" si="26"/>
        <v>3850.5660814554126</v>
      </c>
    </row>
    <row r="175" spans="1:43" x14ac:dyDescent="0.25">
      <c r="A175" s="6">
        <v>536</v>
      </c>
      <c r="B175" s="6" t="s">
        <v>161</v>
      </c>
      <c r="C175" s="7">
        <v>34476</v>
      </c>
      <c r="D175" s="7">
        <v>39676253.039571621</v>
      </c>
      <c r="E175" s="48">
        <v>2766985.7797738998</v>
      </c>
      <c r="F175" s="48">
        <v>-3672600</v>
      </c>
      <c r="H175" s="34">
        <f t="shared" si="20"/>
        <v>36003653.039571621</v>
      </c>
      <c r="I175" s="82"/>
      <c r="J175" s="56">
        <v>13328759.983533932</v>
      </c>
      <c r="K175" s="82"/>
      <c r="L175" s="56">
        <v>-170085.89447632874</v>
      </c>
      <c r="M175" s="84"/>
      <c r="N175" s="84">
        <f t="shared" si="21"/>
        <v>49162327.128629223</v>
      </c>
      <c r="O175" s="101">
        <f t="shared" si="22"/>
        <v>1425.9869801783625</v>
      </c>
      <c r="P175" s="82"/>
      <c r="R175" s="62">
        <f t="shared" si="18"/>
        <v>3782470.8145481795</v>
      </c>
      <c r="S175" s="31">
        <f t="shared" si="23"/>
        <v>8.3351317561895982E-2</v>
      </c>
      <c r="T175" s="56">
        <f t="shared" si="19"/>
        <v>109.71315740074775</v>
      </c>
      <c r="V175" s="45"/>
      <c r="W175" s="46"/>
      <c r="X175" s="47"/>
      <c r="Z175" s="45"/>
      <c r="AA175" s="47"/>
      <c r="AB175" s="46"/>
      <c r="AC175" s="129">
        <v>536</v>
      </c>
      <c r="AD175" s="129" t="s">
        <v>161</v>
      </c>
      <c r="AE175" s="154">
        <v>33929</v>
      </c>
      <c r="AF175" s="154">
        <v>37191867.080769651</v>
      </c>
      <c r="AG175" s="154">
        <v>1789065.8166217385</v>
      </c>
      <c r="AH175" s="154">
        <v>-3672600</v>
      </c>
      <c r="AJ175" s="155">
        <f t="shared" si="24"/>
        <v>33519267.080769651</v>
      </c>
      <c r="AK175" s="156"/>
      <c r="AL175" s="157">
        <v>12411350.235273827</v>
      </c>
      <c r="AM175" s="156"/>
      <c r="AN175" s="157">
        <v>-550761.00196244125</v>
      </c>
      <c r="AO175" s="158"/>
      <c r="AP175" s="158">
        <f t="shared" si="25"/>
        <v>45379856.314081043</v>
      </c>
      <c r="AQ175" s="159">
        <f t="shared" si="26"/>
        <v>1337.4946598508957</v>
      </c>
    </row>
    <row r="176" spans="1:43" x14ac:dyDescent="0.25">
      <c r="A176" s="6">
        <v>538</v>
      </c>
      <c r="B176" s="6" t="s">
        <v>162</v>
      </c>
      <c r="C176" s="7">
        <v>4693</v>
      </c>
      <c r="D176" s="7">
        <v>7732661.9234188916</v>
      </c>
      <c r="E176" s="48">
        <v>2116283.5731723085</v>
      </c>
      <c r="F176" s="48">
        <v>674348</v>
      </c>
      <c r="H176" s="34">
        <f t="shared" si="20"/>
        <v>8407009.9234188907</v>
      </c>
      <c r="I176" s="82"/>
      <c r="J176" s="56">
        <v>2408379.4356942023</v>
      </c>
      <c r="K176" s="82"/>
      <c r="L176" s="56">
        <v>-21267.278332092123</v>
      </c>
      <c r="M176" s="84"/>
      <c r="N176" s="84">
        <f t="shared" si="21"/>
        <v>10794122.080781002</v>
      </c>
      <c r="O176" s="101">
        <f t="shared" si="22"/>
        <v>2300.0473217091417</v>
      </c>
      <c r="P176" s="82"/>
      <c r="R176" s="62">
        <f t="shared" si="18"/>
        <v>698673.89552127011</v>
      </c>
      <c r="S176" s="31">
        <f t="shared" si="23"/>
        <v>6.9206822985966809E-2</v>
      </c>
      <c r="T176" s="56">
        <f t="shared" si="19"/>
        <v>148.87575016434479</v>
      </c>
      <c r="V176" s="45"/>
      <c r="W176" s="46"/>
      <c r="X176" s="47"/>
      <c r="Z176" s="45"/>
      <c r="AA176" s="47"/>
      <c r="AB176" s="46"/>
      <c r="AC176" s="129">
        <v>538</v>
      </c>
      <c r="AD176" s="129" t="s">
        <v>162</v>
      </c>
      <c r="AE176" s="154">
        <v>4715</v>
      </c>
      <c r="AF176" s="154">
        <v>7242013.5289027039</v>
      </c>
      <c r="AG176" s="154">
        <v>1968069.9830660732</v>
      </c>
      <c r="AH176" s="154">
        <v>674348</v>
      </c>
      <c r="AJ176" s="155">
        <f t="shared" si="24"/>
        <v>7916361.5289027039</v>
      </c>
      <c r="AK176" s="156"/>
      <c r="AL176" s="157">
        <v>2247531.6592605198</v>
      </c>
      <c r="AM176" s="156"/>
      <c r="AN176" s="157">
        <v>-68445.002903492888</v>
      </c>
      <c r="AO176" s="158"/>
      <c r="AP176" s="158">
        <f t="shared" si="25"/>
        <v>10095448.185259731</v>
      </c>
      <c r="AQ176" s="159">
        <f t="shared" si="26"/>
        <v>2141.1342916775675</v>
      </c>
    </row>
    <row r="177" spans="1:43" x14ac:dyDescent="0.25">
      <c r="A177" s="6">
        <v>541</v>
      </c>
      <c r="B177" s="6" t="s">
        <v>163</v>
      </c>
      <c r="C177" s="7">
        <v>9501</v>
      </c>
      <c r="D177" s="7">
        <v>38118512.686762124</v>
      </c>
      <c r="E177" s="48">
        <v>8414820.5922721885</v>
      </c>
      <c r="F177" s="48">
        <v>-988214</v>
      </c>
      <c r="H177" s="34">
        <f t="shared" si="20"/>
        <v>37130298.686762124</v>
      </c>
      <c r="I177" s="82"/>
      <c r="J177" s="56">
        <v>6331338.222522785</v>
      </c>
      <c r="K177" s="82"/>
      <c r="L177" s="56">
        <v>-34698.322895895093</v>
      </c>
      <c r="M177" s="84"/>
      <c r="N177" s="84">
        <f t="shared" si="21"/>
        <v>43426938.58638902</v>
      </c>
      <c r="O177" s="101">
        <f t="shared" si="22"/>
        <v>4570.7755590347351</v>
      </c>
      <c r="P177" s="82"/>
      <c r="R177" s="62">
        <f t="shared" si="18"/>
        <v>1988673.0347637311</v>
      </c>
      <c r="S177" s="31">
        <f t="shared" si="23"/>
        <v>4.7991222805553249E-2</v>
      </c>
      <c r="T177" s="56">
        <f t="shared" si="19"/>
        <v>209.31197082030639</v>
      </c>
      <c r="V177" s="45"/>
      <c r="W177" s="46"/>
      <c r="X177" s="47"/>
      <c r="Z177" s="45"/>
      <c r="AA177" s="47"/>
      <c r="AB177" s="46"/>
      <c r="AC177" s="129">
        <v>541</v>
      </c>
      <c r="AD177" s="129" t="s">
        <v>163</v>
      </c>
      <c r="AE177" s="154">
        <v>9552</v>
      </c>
      <c r="AF177" s="154">
        <v>36559914.082944781</v>
      </c>
      <c r="AG177" s="154">
        <v>8829452.3886723053</v>
      </c>
      <c r="AH177" s="154">
        <v>-988214</v>
      </c>
      <c r="AJ177" s="155">
        <f t="shared" si="24"/>
        <v>35571700.082944781</v>
      </c>
      <c r="AK177" s="156"/>
      <c r="AL177" s="157">
        <v>5979721.6831076089</v>
      </c>
      <c r="AM177" s="156"/>
      <c r="AN177" s="157">
        <v>-113156.21442710186</v>
      </c>
      <c r="AO177" s="158"/>
      <c r="AP177" s="158">
        <f t="shared" si="25"/>
        <v>41438265.551625289</v>
      </c>
      <c r="AQ177" s="159">
        <f t="shared" si="26"/>
        <v>4338.1768793577567</v>
      </c>
    </row>
    <row r="178" spans="1:43" x14ac:dyDescent="0.25">
      <c r="A178" s="6">
        <v>543</v>
      </c>
      <c r="B178" s="6" t="s">
        <v>164</v>
      </c>
      <c r="C178" s="7">
        <v>43663</v>
      </c>
      <c r="D178" s="7">
        <v>34650216.749712907</v>
      </c>
      <c r="E178" s="48">
        <v>-6965772.8568089548</v>
      </c>
      <c r="F178" s="48">
        <v>-6641010</v>
      </c>
      <c r="H178" s="34">
        <f t="shared" si="20"/>
        <v>28009206.749712907</v>
      </c>
      <c r="I178" s="82"/>
      <c r="J178" s="56">
        <v>15483014.603514448</v>
      </c>
      <c r="K178" s="82"/>
      <c r="L178" s="56">
        <v>-230828.91882494729</v>
      </c>
      <c r="M178" s="84"/>
      <c r="N178" s="84">
        <f t="shared" si="21"/>
        <v>43261392.434402406</v>
      </c>
      <c r="O178" s="101">
        <f t="shared" si="22"/>
        <v>990.80210783506413</v>
      </c>
      <c r="P178" s="82"/>
      <c r="R178" s="62">
        <f t="shared" si="18"/>
        <v>1696840.7070031166</v>
      </c>
      <c r="S178" s="31">
        <f t="shared" si="23"/>
        <v>4.082422729184787E-2</v>
      </c>
      <c r="T178" s="56">
        <f t="shared" si="19"/>
        <v>38.862210727689728</v>
      </c>
      <c r="V178" s="45"/>
      <c r="W178" s="46"/>
      <c r="X178" s="47"/>
      <c r="Z178" s="45"/>
      <c r="AA178" s="47"/>
      <c r="AB178" s="46"/>
      <c r="AC178" s="129">
        <v>543</v>
      </c>
      <c r="AD178" s="129" t="s">
        <v>164</v>
      </c>
      <c r="AE178" s="154">
        <v>42993</v>
      </c>
      <c r="AF178" s="154">
        <v>34642304.935118042</v>
      </c>
      <c r="AG178" s="154">
        <v>-7128913.4519307753</v>
      </c>
      <c r="AH178" s="154">
        <v>-6641010</v>
      </c>
      <c r="AJ178" s="155">
        <f t="shared" si="24"/>
        <v>28001294.935118042</v>
      </c>
      <c r="AK178" s="156"/>
      <c r="AL178" s="157">
        <v>14308633.621581819</v>
      </c>
      <c r="AM178" s="156"/>
      <c r="AN178" s="157">
        <v>-745376.8293005689</v>
      </c>
      <c r="AO178" s="158"/>
      <c r="AP178" s="158">
        <f t="shared" si="25"/>
        <v>41564551.72739929</v>
      </c>
      <c r="AQ178" s="159">
        <f t="shared" si="26"/>
        <v>966.77486398714416</v>
      </c>
    </row>
    <row r="179" spans="1:43" x14ac:dyDescent="0.25">
      <c r="A179" s="6">
        <v>545</v>
      </c>
      <c r="B179" s="6" t="s">
        <v>165</v>
      </c>
      <c r="C179" s="7">
        <v>9558</v>
      </c>
      <c r="D179" s="7">
        <v>30157586.152264036</v>
      </c>
      <c r="E179" s="48">
        <v>7263640.2970791208</v>
      </c>
      <c r="F179" s="48">
        <v>110823</v>
      </c>
      <c r="H179" s="34">
        <f t="shared" si="20"/>
        <v>30268409.152264036</v>
      </c>
      <c r="I179" s="82"/>
      <c r="J179" s="56">
        <v>6781813.6076799808</v>
      </c>
      <c r="K179" s="82"/>
      <c r="L179" s="56">
        <v>-37306.320220447284</v>
      </c>
      <c r="M179" s="84"/>
      <c r="N179" s="84">
        <f t="shared" si="21"/>
        <v>37012916.439723566</v>
      </c>
      <c r="O179" s="101">
        <f t="shared" si="22"/>
        <v>3872.4541158949119</v>
      </c>
      <c r="P179" s="82"/>
      <c r="R179" s="62">
        <f t="shared" si="18"/>
        <v>2363526.1362904534</v>
      </c>
      <c r="S179" s="31">
        <f t="shared" si="23"/>
        <v>6.8212632764746567E-2</v>
      </c>
      <c r="T179" s="56">
        <f t="shared" si="19"/>
        <v>247.2825001350129</v>
      </c>
      <c r="V179" s="45"/>
      <c r="W179" s="46"/>
      <c r="X179" s="47"/>
      <c r="Z179" s="45"/>
      <c r="AA179" s="47"/>
      <c r="AB179" s="46"/>
      <c r="AC179" s="129">
        <v>545</v>
      </c>
      <c r="AD179" s="129" t="s">
        <v>165</v>
      </c>
      <c r="AE179" s="154">
        <v>9479</v>
      </c>
      <c r="AF179" s="154">
        <v>28325118.014401142</v>
      </c>
      <c r="AG179" s="154">
        <v>7480846.9033780731</v>
      </c>
      <c r="AH179" s="154">
        <v>110823</v>
      </c>
      <c r="AJ179" s="155">
        <f t="shared" si="24"/>
        <v>28435941.014401142</v>
      </c>
      <c r="AK179" s="156"/>
      <c r="AL179" s="157">
        <v>6334997.0667209476</v>
      </c>
      <c r="AM179" s="156"/>
      <c r="AN179" s="157">
        <v>-121547.77768897396</v>
      </c>
      <c r="AO179" s="158"/>
      <c r="AP179" s="158">
        <f t="shared" si="25"/>
        <v>34649390.303433113</v>
      </c>
      <c r="AQ179" s="159">
        <f t="shared" si="26"/>
        <v>3655.3845662446579</v>
      </c>
    </row>
    <row r="180" spans="1:43" x14ac:dyDescent="0.25">
      <c r="A180" s="6">
        <v>560</v>
      </c>
      <c r="B180" s="6" t="s">
        <v>166</v>
      </c>
      <c r="C180" s="7">
        <v>15882</v>
      </c>
      <c r="D180" s="7">
        <v>31098193.770251229</v>
      </c>
      <c r="E180" s="48">
        <v>9323222.8520668279</v>
      </c>
      <c r="F180" s="48">
        <v>-2121936</v>
      </c>
      <c r="H180" s="34">
        <f t="shared" si="20"/>
        <v>28976257.770251229</v>
      </c>
      <c r="I180" s="82"/>
      <c r="J180" s="56">
        <v>8631792.3606683537</v>
      </c>
      <c r="K180" s="82"/>
      <c r="L180" s="56">
        <v>-66948.356364280509</v>
      </c>
      <c r="M180" s="84"/>
      <c r="N180" s="84">
        <f t="shared" si="21"/>
        <v>37541101.774555303</v>
      </c>
      <c r="O180" s="101">
        <f t="shared" si="22"/>
        <v>2363.7515284318915</v>
      </c>
      <c r="P180" s="82"/>
      <c r="R180" s="62">
        <f t="shared" si="18"/>
        <v>1386507.0470959842</v>
      </c>
      <c r="S180" s="31">
        <f t="shared" si="23"/>
        <v>3.8349400886602547E-2</v>
      </c>
      <c r="T180" s="56">
        <f t="shared" si="19"/>
        <v>87.300531866010843</v>
      </c>
      <c r="V180" s="45"/>
      <c r="W180" s="46"/>
      <c r="X180" s="47"/>
      <c r="Z180" s="45"/>
      <c r="AA180" s="47"/>
      <c r="AB180" s="46"/>
      <c r="AC180" s="129">
        <v>560</v>
      </c>
      <c r="AD180" s="129" t="s">
        <v>166</v>
      </c>
      <c r="AE180" s="154">
        <v>16003</v>
      </c>
      <c r="AF180" s="154">
        <v>30420269.498034783</v>
      </c>
      <c r="AG180" s="154">
        <v>9184743.4299408123</v>
      </c>
      <c r="AH180" s="154">
        <v>-2121936</v>
      </c>
      <c r="AJ180" s="155">
        <f t="shared" si="24"/>
        <v>28298333.498034783</v>
      </c>
      <c r="AK180" s="156"/>
      <c r="AL180" s="157">
        <v>8072930.0754822316</v>
      </c>
      <c r="AM180" s="156"/>
      <c r="AN180" s="157">
        <v>-216668.84605769606</v>
      </c>
      <c r="AO180" s="158"/>
      <c r="AP180" s="158">
        <f t="shared" si="25"/>
        <v>36154594.727459319</v>
      </c>
      <c r="AQ180" s="159">
        <f t="shared" si="26"/>
        <v>2259.2385632356009</v>
      </c>
    </row>
    <row r="181" spans="1:43" x14ac:dyDescent="0.25">
      <c r="A181" s="6">
        <v>561</v>
      </c>
      <c r="B181" s="6" t="s">
        <v>167</v>
      </c>
      <c r="C181" s="7">
        <v>1334</v>
      </c>
      <c r="D181" s="7">
        <v>3518256.4371566544</v>
      </c>
      <c r="E181" s="48">
        <v>859502.12383476412</v>
      </c>
      <c r="F181" s="48">
        <v>-339970</v>
      </c>
      <c r="H181" s="34">
        <f t="shared" si="20"/>
        <v>3178286.4371566544</v>
      </c>
      <c r="I181" s="82"/>
      <c r="J181" s="56">
        <v>902671.30667860806</v>
      </c>
      <c r="K181" s="82"/>
      <c r="L181" s="56">
        <v>-5099.8217387204359</v>
      </c>
      <c r="M181" s="84"/>
      <c r="N181" s="84">
        <f t="shared" si="21"/>
        <v>4075857.9220965421</v>
      </c>
      <c r="O181" s="101">
        <f t="shared" si="22"/>
        <v>3055.3657586930599</v>
      </c>
      <c r="P181" s="82"/>
      <c r="R181" s="62">
        <f t="shared" si="18"/>
        <v>69022.419832236134</v>
      </c>
      <c r="S181" s="31">
        <f t="shared" si="23"/>
        <v>1.7226167581182412E-2</v>
      </c>
      <c r="T181" s="56">
        <f t="shared" si="19"/>
        <v>51.740944401976115</v>
      </c>
      <c r="V181" s="45"/>
      <c r="W181" s="46"/>
      <c r="X181" s="47"/>
      <c r="Z181" s="45"/>
      <c r="AA181" s="47"/>
      <c r="AB181" s="46"/>
      <c r="AC181" s="129">
        <v>561</v>
      </c>
      <c r="AD181" s="129" t="s">
        <v>167</v>
      </c>
      <c r="AE181" s="154">
        <v>1329</v>
      </c>
      <c r="AF181" s="154">
        <v>3519332.4896158944</v>
      </c>
      <c r="AG181" s="154">
        <v>956499.61954069335</v>
      </c>
      <c r="AH181" s="154">
        <v>-339970</v>
      </c>
      <c r="AJ181" s="155">
        <f t="shared" si="24"/>
        <v>3179362.4896158944</v>
      </c>
      <c r="AK181" s="156"/>
      <c r="AL181" s="157">
        <v>844136.09778278391</v>
      </c>
      <c r="AM181" s="156"/>
      <c r="AN181" s="157">
        <v>-16663.085134372217</v>
      </c>
      <c r="AO181" s="158"/>
      <c r="AP181" s="158">
        <f t="shared" si="25"/>
        <v>4006835.5022643059</v>
      </c>
      <c r="AQ181" s="159">
        <f t="shared" si="26"/>
        <v>3014.9251333817201</v>
      </c>
    </row>
    <row r="182" spans="1:43" x14ac:dyDescent="0.25">
      <c r="A182" s="6">
        <v>562</v>
      </c>
      <c r="B182" s="6" t="s">
        <v>168</v>
      </c>
      <c r="C182" s="7">
        <v>9008</v>
      </c>
      <c r="D182" s="7">
        <v>21496869.359034717</v>
      </c>
      <c r="E182" s="48">
        <v>5644234.2997671813</v>
      </c>
      <c r="F182" s="48">
        <v>-513162</v>
      </c>
      <c r="H182" s="34">
        <f t="shared" si="20"/>
        <v>20983707.359034717</v>
      </c>
      <c r="I182" s="82"/>
      <c r="J182" s="56">
        <v>5253707.1921772389</v>
      </c>
      <c r="K182" s="82"/>
      <c r="L182" s="56">
        <v>-39799.220769906926</v>
      </c>
      <c r="M182" s="84"/>
      <c r="N182" s="84">
        <f t="shared" si="21"/>
        <v>26197615.330442049</v>
      </c>
      <c r="O182" s="101">
        <f t="shared" si="22"/>
        <v>2908.2610269140819</v>
      </c>
      <c r="P182" s="82"/>
      <c r="R182" s="62">
        <f t="shared" si="18"/>
        <v>920141.72892501205</v>
      </c>
      <c r="S182" s="31">
        <f t="shared" si="23"/>
        <v>3.640164928783822E-2</v>
      </c>
      <c r="T182" s="56">
        <f t="shared" si="19"/>
        <v>102.14717239398446</v>
      </c>
      <c r="V182" s="45"/>
      <c r="W182" s="46"/>
      <c r="X182" s="47"/>
      <c r="Z182" s="45"/>
      <c r="AA182" s="47"/>
      <c r="AB182" s="46"/>
      <c r="AC182" s="129">
        <v>562</v>
      </c>
      <c r="AD182" s="129" t="s">
        <v>168</v>
      </c>
      <c r="AE182" s="154">
        <v>9158</v>
      </c>
      <c r="AF182" s="154">
        <v>20982128.374328189</v>
      </c>
      <c r="AG182" s="154">
        <v>5755885.6268370654</v>
      </c>
      <c r="AH182" s="154">
        <v>-513162</v>
      </c>
      <c r="AJ182" s="155">
        <f t="shared" si="24"/>
        <v>20468966.374328189</v>
      </c>
      <c r="AK182" s="156"/>
      <c r="AL182" s="157">
        <v>4937601.4112428138</v>
      </c>
      <c r="AM182" s="156"/>
      <c r="AN182" s="157">
        <v>-129094.18405396602</v>
      </c>
      <c r="AO182" s="158"/>
      <c r="AP182" s="158">
        <f t="shared" si="25"/>
        <v>25277473.601517037</v>
      </c>
      <c r="AQ182" s="159">
        <f t="shared" si="26"/>
        <v>2760.1521731291805</v>
      </c>
    </row>
    <row r="183" spans="1:43" x14ac:dyDescent="0.25">
      <c r="A183" s="6">
        <v>563</v>
      </c>
      <c r="B183" s="6" t="s">
        <v>169</v>
      </c>
      <c r="C183" s="7">
        <v>7155</v>
      </c>
      <c r="D183" s="7">
        <v>25104087.395040926</v>
      </c>
      <c r="E183" s="48">
        <v>5615271.1740363017</v>
      </c>
      <c r="F183" s="48">
        <v>-266385</v>
      </c>
      <c r="H183" s="34">
        <f t="shared" si="20"/>
        <v>24837702.395040926</v>
      </c>
      <c r="I183" s="82"/>
      <c r="J183" s="56">
        <v>4097583.8000484495</v>
      </c>
      <c r="K183" s="82"/>
      <c r="L183" s="56">
        <v>-30400.158540059176</v>
      </c>
      <c r="M183" s="84"/>
      <c r="N183" s="84">
        <f t="shared" si="21"/>
        <v>28904886.036549315</v>
      </c>
      <c r="O183" s="101">
        <f t="shared" si="22"/>
        <v>4039.816357309478</v>
      </c>
      <c r="P183" s="82"/>
      <c r="R183" s="62">
        <f t="shared" si="18"/>
        <v>1512932.1942510009</v>
      </c>
      <c r="S183" s="31">
        <f t="shared" si="23"/>
        <v>5.5232722826611583E-2</v>
      </c>
      <c r="T183" s="56">
        <f t="shared" si="19"/>
        <v>211.4510404264152</v>
      </c>
      <c r="V183" s="45"/>
      <c r="W183" s="46"/>
      <c r="X183" s="47"/>
      <c r="Z183" s="45"/>
      <c r="AA183" s="47"/>
      <c r="AB183" s="46"/>
      <c r="AC183" s="129">
        <v>563</v>
      </c>
      <c r="AD183" s="129" t="s">
        <v>169</v>
      </c>
      <c r="AE183" s="154">
        <v>7288</v>
      </c>
      <c r="AF183" s="154">
        <v>23901055.416770753</v>
      </c>
      <c r="AG183" s="154">
        <v>5802535.020808395</v>
      </c>
      <c r="AH183" s="154">
        <v>-266385</v>
      </c>
      <c r="AJ183" s="155">
        <f t="shared" si="24"/>
        <v>23634670.416770753</v>
      </c>
      <c r="AK183" s="156"/>
      <c r="AL183" s="157">
        <v>3855933.0588450874</v>
      </c>
      <c r="AM183" s="156"/>
      <c r="AN183" s="157">
        <v>-98649.633317528278</v>
      </c>
      <c r="AO183" s="158"/>
      <c r="AP183" s="158">
        <f t="shared" si="25"/>
        <v>27391953.842298314</v>
      </c>
      <c r="AQ183" s="159">
        <f t="shared" si="26"/>
        <v>3758.5008016325896</v>
      </c>
    </row>
    <row r="184" spans="1:43" x14ac:dyDescent="0.25">
      <c r="A184" s="6">
        <v>564</v>
      </c>
      <c r="B184" s="6" t="s">
        <v>170</v>
      </c>
      <c r="C184" s="7">
        <v>207327</v>
      </c>
      <c r="D184" s="7">
        <v>248453787.09011108</v>
      </c>
      <c r="E184" s="48">
        <v>44957757.706207469</v>
      </c>
      <c r="F184" s="48">
        <v>-3559865</v>
      </c>
      <c r="H184" s="34">
        <f t="shared" si="20"/>
        <v>244893922.09011108</v>
      </c>
      <c r="I184" s="82"/>
      <c r="J184" s="56">
        <v>91172973.797666892</v>
      </c>
      <c r="K184" s="82"/>
      <c r="L184" s="56">
        <v>-949352.15243914048</v>
      </c>
      <c r="M184" s="84"/>
      <c r="N184" s="84">
        <f t="shared" si="21"/>
        <v>335117543.73533887</v>
      </c>
      <c r="O184" s="101">
        <f t="shared" si="22"/>
        <v>1616.3719329143762</v>
      </c>
      <c r="P184" s="82"/>
      <c r="R184" s="62">
        <f t="shared" si="18"/>
        <v>13342340.434718609</v>
      </c>
      <c r="S184" s="31">
        <f t="shared" si="23"/>
        <v>4.1464787522031192E-2</v>
      </c>
      <c r="T184" s="56">
        <f t="shared" si="19"/>
        <v>64.354090083388115</v>
      </c>
      <c r="V184" s="45"/>
      <c r="W184" s="46"/>
      <c r="X184" s="47"/>
      <c r="Z184" s="45"/>
      <c r="AA184" s="47"/>
      <c r="AB184" s="46"/>
      <c r="AC184" s="129">
        <v>564</v>
      </c>
      <c r="AD184" s="129" t="s">
        <v>170</v>
      </c>
      <c r="AE184" s="154">
        <v>205489</v>
      </c>
      <c r="AF184" s="154">
        <v>243795527.26059341</v>
      </c>
      <c r="AG184" s="154">
        <v>40331845.50504452</v>
      </c>
      <c r="AH184" s="154">
        <v>-3559865</v>
      </c>
      <c r="AJ184" s="155">
        <f t="shared" si="24"/>
        <v>240235662.26059341</v>
      </c>
      <c r="AK184" s="156"/>
      <c r="AL184" s="157">
        <v>84613180.325882018</v>
      </c>
      <c r="AM184" s="156"/>
      <c r="AN184" s="157">
        <v>-3073639.2858551964</v>
      </c>
      <c r="AO184" s="158"/>
      <c r="AP184" s="158">
        <f t="shared" si="25"/>
        <v>321775203.30062026</v>
      </c>
      <c r="AQ184" s="159">
        <f t="shared" si="26"/>
        <v>1565.8998939146147</v>
      </c>
    </row>
    <row r="185" spans="1:43" x14ac:dyDescent="0.25">
      <c r="A185" s="6">
        <v>576</v>
      </c>
      <c r="B185" s="6" t="s">
        <v>171</v>
      </c>
      <c r="C185" s="7">
        <v>2861</v>
      </c>
      <c r="D185" s="7">
        <v>9221219.433226224</v>
      </c>
      <c r="E185" s="48">
        <v>1969274.8493639585</v>
      </c>
      <c r="F185" s="48">
        <v>-246992</v>
      </c>
      <c r="H185" s="34">
        <f t="shared" si="20"/>
        <v>8974227.433226224</v>
      </c>
      <c r="I185" s="82"/>
      <c r="J185" s="56">
        <v>1969084.9094472423</v>
      </c>
      <c r="K185" s="82"/>
      <c r="L185" s="56">
        <v>-12178.29479250588</v>
      </c>
      <c r="M185" s="84"/>
      <c r="N185" s="84">
        <f t="shared" si="21"/>
        <v>10931134.047880961</v>
      </c>
      <c r="O185" s="101">
        <f t="shared" si="22"/>
        <v>3820.7389192173928</v>
      </c>
      <c r="P185" s="82"/>
      <c r="R185" s="62">
        <f t="shared" si="18"/>
        <v>455471.19713262655</v>
      </c>
      <c r="S185" s="31">
        <f t="shared" si="23"/>
        <v>4.3478985876305644E-2</v>
      </c>
      <c r="T185" s="56">
        <f t="shared" si="19"/>
        <v>159.1999989977723</v>
      </c>
      <c r="V185" s="45"/>
      <c r="W185" s="46"/>
      <c r="X185" s="47"/>
      <c r="Z185" s="45"/>
      <c r="AA185" s="47"/>
      <c r="AB185" s="46"/>
      <c r="AC185" s="129">
        <v>576</v>
      </c>
      <c r="AD185" s="129" t="s">
        <v>171</v>
      </c>
      <c r="AE185" s="154">
        <v>2896</v>
      </c>
      <c r="AF185" s="154">
        <v>8899320.9339463506</v>
      </c>
      <c r="AG185" s="154">
        <v>2222842.7014588015</v>
      </c>
      <c r="AH185" s="154">
        <v>-246992</v>
      </c>
      <c r="AJ185" s="155">
        <f t="shared" si="24"/>
        <v>8652328.9339463506</v>
      </c>
      <c r="AK185" s="156"/>
      <c r="AL185" s="157">
        <v>1863284.3448500999</v>
      </c>
      <c r="AM185" s="156"/>
      <c r="AN185" s="157">
        <v>-39950.428048117086</v>
      </c>
      <c r="AO185" s="158"/>
      <c r="AP185" s="158">
        <f t="shared" si="25"/>
        <v>10475662.850748334</v>
      </c>
      <c r="AQ185" s="159">
        <f t="shared" si="26"/>
        <v>3617.2868959766347</v>
      </c>
    </row>
    <row r="186" spans="1:43" x14ac:dyDescent="0.25">
      <c r="A186" s="6">
        <v>577</v>
      </c>
      <c r="B186" s="6" t="s">
        <v>172</v>
      </c>
      <c r="C186" s="7">
        <v>10922</v>
      </c>
      <c r="D186" s="7">
        <v>14873542.446070334</v>
      </c>
      <c r="E186" s="48">
        <v>2807446.9152974733</v>
      </c>
      <c r="F186" s="48">
        <v>-913285</v>
      </c>
      <c r="H186" s="34">
        <f t="shared" si="20"/>
        <v>13960257.446070334</v>
      </c>
      <c r="I186" s="82"/>
      <c r="J186" s="56">
        <v>4878978.1569603169</v>
      </c>
      <c r="K186" s="82"/>
      <c r="L186" s="56">
        <v>-51890.834182957427</v>
      </c>
      <c r="M186" s="84"/>
      <c r="N186" s="84">
        <f t="shared" si="21"/>
        <v>18787344.768847693</v>
      </c>
      <c r="O186" s="101">
        <f t="shared" si="22"/>
        <v>1720.137774111673</v>
      </c>
      <c r="P186" s="82"/>
      <c r="R186" s="62">
        <f t="shared" si="18"/>
        <v>1362517.8274207264</v>
      </c>
      <c r="S186" s="31">
        <f t="shared" si="23"/>
        <v>7.8194052199243594E-2</v>
      </c>
      <c r="T186" s="56">
        <f t="shared" si="19"/>
        <v>124.74984686144721</v>
      </c>
      <c r="V186" s="45"/>
      <c r="W186" s="46"/>
      <c r="X186" s="47"/>
      <c r="Z186" s="45"/>
      <c r="AA186" s="47"/>
      <c r="AB186" s="46"/>
      <c r="AC186" s="129">
        <v>577</v>
      </c>
      <c r="AD186" s="129" t="s">
        <v>172</v>
      </c>
      <c r="AE186" s="154">
        <v>10850</v>
      </c>
      <c r="AF186" s="154">
        <v>13976662.097367596</v>
      </c>
      <c r="AG186" s="154">
        <v>2210529.1279178923</v>
      </c>
      <c r="AH186" s="154">
        <v>-913285</v>
      </c>
      <c r="AJ186" s="155">
        <f t="shared" si="24"/>
        <v>13063377.097367596</v>
      </c>
      <c r="AK186" s="156"/>
      <c r="AL186" s="157">
        <v>4528731.3768356387</v>
      </c>
      <c r="AM186" s="156"/>
      <c r="AN186" s="157">
        <v>-167281.53277626832</v>
      </c>
      <c r="AO186" s="158"/>
      <c r="AP186" s="158">
        <f t="shared" si="25"/>
        <v>17424826.941426966</v>
      </c>
      <c r="AQ186" s="159">
        <f t="shared" si="26"/>
        <v>1605.9748333112411</v>
      </c>
    </row>
    <row r="187" spans="1:43" x14ac:dyDescent="0.25">
      <c r="A187" s="6">
        <v>578</v>
      </c>
      <c r="B187" s="6" t="s">
        <v>173</v>
      </c>
      <c r="C187" s="7">
        <v>3235</v>
      </c>
      <c r="D187" s="7">
        <v>11479243.367464725</v>
      </c>
      <c r="E187" s="48">
        <v>3154190.14544527</v>
      </c>
      <c r="F187" s="48">
        <v>-7846</v>
      </c>
      <c r="H187" s="34">
        <f t="shared" si="20"/>
        <v>11471397.367464725</v>
      </c>
      <c r="I187" s="82"/>
      <c r="J187" s="56">
        <v>2130024.9741541604</v>
      </c>
      <c r="K187" s="82"/>
      <c r="L187" s="56">
        <v>-12850.251821047676</v>
      </c>
      <c r="M187" s="84"/>
      <c r="N187" s="84">
        <f t="shared" si="21"/>
        <v>13588572.089797836</v>
      </c>
      <c r="O187" s="101">
        <f t="shared" si="22"/>
        <v>4200.4859628432259</v>
      </c>
      <c r="P187" s="82"/>
      <c r="R187" s="62">
        <f t="shared" si="18"/>
        <v>-55963.916720828041</v>
      </c>
      <c r="S187" s="31">
        <f t="shared" si="23"/>
        <v>-4.1015624638383701E-3</v>
      </c>
      <c r="T187" s="56">
        <f t="shared" si="19"/>
        <v>-17.299510578308514</v>
      </c>
      <c r="V187" s="45"/>
      <c r="W187" s="46"/>
      <c r="X187" s="47"/>
      <c r="Z187" s="45"/>
      <c r="AA187" s="47"/>
      <c r="AB187" s="46"/>
      <c r="AC187" s="129">
        <v>578</v>
      </c>
      <c r="AD187" s="129" t="s">
        <v>173</v>
      </c>
      <c r="AE187" s="154">
        <v>3273</v>
      </c>
      <c r="AF187" s="154">
        <v>11670485.543773608</v>
      </c>
      <c r="AG187" s="154">
        <v>3176638.2110571335</v>
      </c>
      <c r="AH187" s="154">
        <v>-7846</v>
      </c>
      <c r="AJ187" s="155">
        <f t="shared" si="24"/>
        <v>11662639.543773608</v>
      </c>
      <c r="AK187" s="156"/>
      <c r="AL187" s="157">
        <v>2023666.0246597161</v>
      </c>
      <c r="AM187" s="156"/>
      <c r="AN187" s="157">
        <v>-41769.561914659716</v>
      </c>
      <c r="AO187" s="158"/>
      <c r="AP187" s="158">
        <f t="shared" si="25"/>
        <v>13644536.006518664</v>
      </c>
      <c r="AQ187" s="159">
        <f t="shared" si="26"/>
        <v>4168.8163784047247</v>
      </c>
    </row>
    <row r="188" spans="1:43" x14ac:dyDescent="0.25">
      <c r="A188" s="6">
        <v>580</v>
      </c>
      <c r="B188" s="6" t="s">
        <v>174</v>
      </c>
      <c r="C188" s="7">
        <v>4655</v>
      </c>
      <c r="D188" s="7">
        <v>15466034.616166558</v>
      </c>
      <c r="E188" s="48">
        <v>3487827.1364324433</v>
      </c>
      <c r="F188" s="48">
        <v>-254356</v>
      </c>
      <c r="H188" s="34">
        <f t="shared" si="20"/>
        <v>15211678.616166558</v>
      </c>
      <c r="I188" s="82"/>
      <c r="J188" s="56">
        <v>3214706.2233136375</v>
      </c>
      <c r="K188" s="82"/>
      <c r="L188" s="56">
        <v>-17990.650227327227</v>
      </c>
      <c r="M188" s="84"/>
      <c r="N188" s="84">
        <f t="shared" si="21"/>
        <v>18408394.189252868</v>
      </c>
      <c r="O188" s="101">
        <f t="shared" si="22"/>
        <v>3954.542253330369</v>
      </c>
      <c r="P188" s="82"/>
      <c r="R188" s="62">
        <f t="shared" si="18"/>
        <v>525825.93298143521</v>
      </c>
      <c r="S188" s="31">
        <f t="shared" si="23"/>
        <v>2.9404385625483496E-2</v>
      </c>
      <c r="T188" s="56">
        <f t="shared" si="19"/>
        <v>112.95938409912679</v>
      </c>
      <c r="V188" s="45"/>
      <c r="W188" s="46"/>
      <c r="X188" s="47"/>
      <c r="Z188" s="45"/>
      <c r="AA188" s="47"/>
      <c r="AB188" s="46"/>
      <c r="AC188" s="129">
        <v>580</v>
      </c>
      <c r="AD188" s="129" t="s">
        <v>174</v>
      </c>
      <c r="AE188" s="154">
        <v>4734</v>
      </c>
      <c r="AF188" s="154">
        <v>15144009.454521371</v>
      </c>
      <c r="AG188" s="154">
        <v>3911563.2321674353</v>
      </c>
      <c r="AH188" s="154">
        <v>-254356</v>
      </c>
      <c r="AJ188" s="155">
        <f t="shared" si="24"/>
        <v>14889653.454521371</v>
      </c>
      <c r="AK188" s="156"/>
      <c r="AL188" s="157">
        <v>3051542.5268712929</v>
      </c>
      <c r="AM188" s="156"/>
      <c r="AN188" s="157">
        <v>-58627.725121231219</v>
      </c>
      <c r="AO188" s="158"/>
      <c r="AP188" s="158">
        <f t="shared" si="25"/>
        <v>17882568.256271433</v>
      </c>
      <c r="AQ188" s="159">
        <f t="shared" si="26"/>
        <v>3777.4753393053302</v>
      </c>
    </row>
    <row r="189" spans="1:43" x14ac:dyDescent="0.25">
      <c r="A189" s="6">
        <v>581</v>
      </c>
      <c r="B189" s="6" t="s">
        <v>175</v>
      </c>
      <c r="C189" s="7">
        <v>6352</v>
      </c>
      <c r="D189" s="7">
        <v>18233353.533753835</v>
      </c>
      <c r="E189" s="48">
        <v>4348013.7459908938</v>
      </c>
      <c r="F189" s="48">
        <v>-426525</v>
      </c>
      <c r="H189" s="34">
        <f t="shared" si="20"/>
        <v>17806828.533753835</v>
      </c>
      <c r="I189" s="82"/>
      <c r="J189" s="56">
        <v>3907023.7703253226</v>
      </c>
      <c r="K189" s="82"/>
      <c r="L189" s="56">
        <v>-26604.768010849773</v>
      </c>
      <c r="M189" s="84"/>
      <c r="N189" s="84">
        <f t="shared" si="21"/>
        <v>21687247.536068305</v>
      </c>
      <c r="O189" s="101">
        <f t="shared" si="22"/>
        <v>3414.2392216732219</v>
      </c>
      <c r="P189" s="82"/>
      <c r="R189" s="62">
        <f t="shared" si="18"/>
        <v>1203131.6642618217</v>
      </c>
      <c r="S189" s="31">
        <f t="shared" si="23"/>
        <v>5.8734859331554742E-2</v>
      </c>
      <c r="T189" s="56">
        <f t="shared" si="19"/>
        <v>189.40989676665959</v>
      </c>
      <c r="V189" s="45"/>
      <c r="W189" s="46"/>
      <c r="X189" s="47"/>
      <c r="Z189" s="45"/>
      <c r="AA189" s="47"/>
      <c r="AB189" s="46"/>
      <c r="AC189" s="129">
        <v>581</v>
      </c>
      <c r="AD189" s="129" t="s">
        <v>175</v>
      </c>
      <c r="AE189" s="154">
        <v>6404</v>
      </c>
      <c r="AF189" s="154">
        <v>17314205.74189923</v>
      </c>
      <c r="AG189" s="154">
        <v>4536794.0641806191</v>
      </c>
      <c r="AH189" s="154">
        <v>-426525</v>
      </c>
      <c r="AJ189" s="155">
        <f t="shared" si="24"/>
        <v>16887680.74189923</v>
      </c>
      <c r="AK189" s="156"/>
      <c r="AL189" s="157">
        <v>3683108.2432954065</v>
      </c>
      <c r="AM189" s="156"/>
      <c r="AN189" s="157">
        <v>-86673.113388151862</v>
      </c>
      <c r="AO189" s="158"/>
      <c r="AP189" s="158">
        <f t="shared" si="25"/>
        <v>20484115.871806484</v>
      </c>
      <c r="AQ189" s="159">
        <f t="shared" si="26"/>
        <v>3198.6439524994507</v>
      </c>
    </row>
    <row r="190" spans="1:43" x14ac:dyDescent="0.25">
      <c r="A190" s="6">
        <v>583</v>
      </c>
      <c r="B190" s="6" t="s">
        <v>176</v>
      </c>
      <c r="C190" s="7">
        <v>931</v>
      </c>
      <c r="D190" s="7">
        <v>4656887.0799371209</v>
      </c>
      <c r="E190" s="48">
        <v>543767.81404670002</v>
      </c>
      <c r="F190" s="48">
        <v>-225724</v>
      </c>
      <c r="H190" s="34">
        <f t="shared" si="20"/>
        <v>4431163.0799371209</v>
      </c>
      <c r="I190" s="82"/>
      <c r="J190" s="56">
        <v>607731.80905013112</v>
      </c>
      <c r="K190" s="82"/>
      <c r="L190" s="56">
        <v>-6105.082584600581</v>
      </c>
      <c r="M190" s="84"/>
      <c r="N190" s="84">
        <f t="shared" si="21"/>
        <v>5032789.8064026516</v>
      </c>
      <c r="O190" s="101">
        <f t="shared" si="22"/>
        <v>5405.7892657386165</v>
      </c>
      <c r="P190" s="82"/>
      <c r="R190" s="62">
        <f t="shared" si="18"/>
        <v>394432.85733504687</v>
      </c>
      <c r="S190" s="31">
        <f t="shared" si="23"/>
        <v>8.5037193486011284E-2</v>
      </c>
      <c r="T190" s="56">
        <f t="shared" si="19"/>
        <v>423.66579735235968</v>
      </c>
      <c r="V190" s="45"/>
      <c r="W190" s="46"/>
      <c r="X190" s="47"/>
      <c r="Z190" s="45"/>
      <c r="AA190" s="47"/>
      <c r="AB190" s="46"/>
      <c r="AC190" s="129">
        <v>583</v>
      </c>
      <c r="AD190" s="129" t="s">
        <v>176</v>
      </c>
      <c r="AE190" s="154">
        <v>939</v>
      </c>
      <c r="AF190" s="154">
        <v>4309125.9706138037</v>
      </c>
      <c r="AG190" s="154">
        <v>624203.37665819027</v>
      </c>
      <c r="AH190" s="154">
        <v>-225724</v>
      </c>
      <c r="AJ190" s="155">
        <f t="shared" si="24"/>
        <v>4083401.9706138037</v>
      </c>
      <c r="AK190" s="156"/>
      <c r="AL190" s="157">
        <v>575192.95926665538</v>
      </c>
      <c r="AM190" s="156"/>
      <c r="AN190" s="157">
        <v>-20237.980812854119</v>
      </c>
      <c r="AO190" s="158"/>
      <c r="AP190" s="158">
        <f t="shared" si="25"/>
        <v>4638356.9490676047</v>
      </c>
      <c r="AQ190" s="159">
        <f t="shared" si="26"/>
        <v>4939.6772620528272</v>
      </c>
    </row>
    <row r="191" spans="1:43" x14ac:dyDescent="0.25">
      <c r="A191" s="6">
        <v>584</v>
      </c>
      <c r="B191" s="6" t="s">
        <v>177</v>
      </c>
      <c r="C191" s="6">
        <v>2706</v>
      </c>
      <c r="D191" s="7">
        <v>11654993.436469462</v>
      </c>
      <c r="E191" s="48">
        <v>3491574.6998013514</v>
      </c>
      <c r="F191" s="48">
        <v>-72504</v>
      </c>
      <c r="H191" s="34">
        <f t="shared" si="20"/>
        <v>11582489.436469462</v>
      </c>
      <c r="I191" s="82"/>
      <c r="J191" s="56">
        <v>1705382.9345318433</v>
      </c>
      <c r="K191" s="82"/>
      <c r="L191" s="56">
        <v>-9204.417494278332</v>
      </c>
      <c r="M191" s="84"/>
      <c r="N191" s="84">
        <f t="shared" si="21"/>
        <v>13278667.953507027</v>
      </c>
      <c r="O191" s="101">
        <f t="shared" si="22"/>
        <v>4907.1204558414729</v>
      </c>
      <c r="P191" s="82"/>
      <c r="R191" s="62">
        <f t="shared" si="18"/>
        <v>576450.07771368884</v>
      </c>
      <c r="S191" s="31">
        <f t="shared" si="23"/>
        <v>4.5381844599928632E-2</v>
      </c>
      <c r="T191" s="56">
        <f t="shared" si="19"/>
        <v>213.02663625783032</v>
      </c>
      <c r="V191" s="45"/>
      <c r="W191" s="46"/>
      <c r="X191" s="47"/>
      <c r="Z191" s="45"/>
      <c r="AA191" s="47"/>
      <c r="AB191" s="46"/>
      <c r="AC191" s="129">
        <v>584</v>
      </c>
      <c r="AD191" s="129" t="s">
        <v>177</v>
      </c>
      <c r="AE191" s="129">
        <v>2759</v>
      </c>
      <c r="AF191" s="154">
        <v>11199012.042764174</v>
      </c>
      <c r="AG191" s="154">
        <v>3575105.4415864437</v>
      </c>
      <c r="AH191" s="154">
        <v>-72504</v>
      </c>
      <c r="AJ191" s="155">
        <f t="shared" si="24"/>
        <v>11126508.042764174</v>
      </c>
      <c r="AK191" s="156"/>
      <c r="AL191" s="157">
        <v>1605693.7776040924</v>
      </c>
      <c r="AM191" s="156"/>
      <c r="AN191" s="157">
        <v>-29983.944574927002</v>
      </c>
      <c r="AO191" s="158"/>
      <c r="AP191" s="158">
        <f t="shared" si="25"/>
        <v>12702217.875793338</v>
      </c>
      <c r="AQ191" s="159">
        <f t="shared" si="26"/>
        <v>4603.9209408457191</v>
      </c>
    </row>
    <row r="192" spans="1:43" x14ac:dyDescent="0.25">
      <c r="A192" s="6">
        <v>588</v>
      </c>
      <c r="B192" s="6" t="s">
        <v>178</v>
      </c>
      <c r="C192" s="7">
        <v>1654</v>
      </c>
      <c r="D192" s="7">
        <v>5390949.44289154</v>
      </c>
      <c r="E192" s="48">
        <v>1297682.50208516</v>
      </c>
      <c r="F192" s="48">
        <v>-378520</v>
      </c>
      <c r="H192" s="34">
        <f t="shared" si="20"/>
        <v>5012429.44289154</v>
      </c>
      <c r="I192" s="82"/>
      <c r="J192" s="56">
        <v>1227977.2206226983</v>
      </c>
      <c r="K192" s="82"/>
      <c r="L192" s="56">
        <v>-6438.0017076869044</v>
      </c>
      <c r="M192" s="84"/>
      <c r="N192" s="84">
        <f t="shared" si="21"/>
        <v>6233968.6618065508</v>
      </c>
      <c r="O192" s="101">
        <f t="shared" si="22"/>
        <v>3769.0257931115784</v>
      </c>
      <c r="P192" s="82"/>
      <c r="R192" s="62">
        <f t="shared" si="18"/>
        <v>303974.51378253382</v>
      </c>
      <c r="S192" s="31">
        <f t="shared" si="23"/>
        <v>5.1260508222225429E-2</v>
      </c>
      <c r="T192" s="56">
        <f t="shared" si="19"/>
        <v>183.78144726876289</v>
      </c>
      <c r="V192" s="45"/>
      <c r="W192" s="46"/>
      <c r="X192" s="47"/>
      <c r="Z192" s="45"/>
      <c r="AA192" s="47"/>
      <c r="AB192" s="46"/>
      <c r="AC192" s="129">
        <v>588</v>
      </c>
      <c r="AD192" s="129" t="s">
        <v>178</v>
      </c>
      <c r="AE192" s="154">
        <v>1690</v>
      </c>
      <c r="AF192" s="154">
        <v>5163888.5187026747</v>
      </c>
      <c r="AG192" s="154">
        <v>1509248.2131579048</v>
      </c>
      <c r="AH192" s="154">
        <v>-378520</v>
      </c>
      <c r="AJ192" s="155">
        <f t="shared" si="24"/>
        <v>4785368.5187026747</v>
      </c>
      <c r="AK192" s="156"/>
      <c r="AL192" s="157">
        <v>1165895.8264689608</v>
      </c>
      <c r="AM192" s="156"/>
      <c r="AN192" s="157">
        <v>-21270.197147619299</v>
      </c>
      <c r="AO192" s="158"/>
      <c r="AP192" s="158">
        <f t="shared" si="25"/>
        <v>5929994.148024017</v>
      </c>
      <c r="AQ192" s="159">
        <f t="shared" si="26"/>
        <v>3508.872276937288</v>
      </c>
    </row>
    <row r="193" spans="1:43" x14ac:dyDescent="0.25">
      <c r="A193" s="6">
        <v>592</v>
      </c>
      <c r="B193" s="6" t="s">
        <v>179</v>
      </c>
      <c r="C193" s="7">
        <v>3772</v>
      </c>
      <c r="D193" s="7">
        <v>8865208.6473779865</v>
      </c>
      <c r="E193" s="48">
        <v>2710484.3540141066</v>
      </c>
      <c r="F193" s="48">
        <v>-63548</v>
      </c>
      <c r="H193" s="34">
        <f t="shared" si="20"/>
        <v>8801660.6473779865</v>
      </c>
      <c r="I193" s="82"/>
      <c r="J193" s="56">
        <v>2144532.5646718037</v>
      </c>
      <c r="K193" s="82"/>
      <c r="L193" s="56">
        <v>-15545.776871638</v>
      </c>
      <c r="M193" s="84"/>
      <c r="N193" s="84">
        <f t="shared" si="21"/>
        <v>10930647.435178151</v>
      </c>
      <c r="O193" s="101">
        <f t="shared" si="22"/>
        <v>2897.8386625604853</v>
      </c>
      <c r="P193" s="82"/>
      <c r="R193" s="62">
        <f t="shared" si="18"/>
        <v>94264.740228485316</v>
      </c>
      <c r="S193" s="31">
        <f t="shared" si="23"/>
        <v>8.6989120707611899E-3</v>
      </c>
      <c r="T193" s="56">
        <f t="shared" si="19"/>
        <v>24.990652234487094</v>
      </c>
      <c r="V193" s="45"/>
      <c r="W193" s="46"/>
      <c r="X193" s="47"/>
      <c r="Z193" s="45"/>
      <c r="AA193" s="47"/>
      <c r="AB193" s="46"/>
      <c r="AC193" s="129">
        <v>592</v>
      </c>
      <c r="AD193" s="129" t="s">
        <v>179</v>
      </c>
      <c r="AE193" s="154">
        <v>3841</v>
      </c>
      <c r="AF193" s="154">
        <v>8933330.7076108921</v>
      </c>
      <c r="AG193" s="154">
        <v>2931537.6113249487</v>
      </c>
      <c r="AH193" s="154">
        <v>-63548</v>
      </c>
      <c r="AJ193" s="155">
        <f t="shared" si="24"/>
        <v>8869782.7076108921</v>
      </c>
      <c r="AK193" s="156"/>
      <c r="AL193" s="157">
        <v>2017221.0765458599</v>
      </c>
      <c r="AM193" s="156"/>
      <c r="AN193" s="157">
        <v>-50621.089207086137</v>
      </c>
      <c r="AO193" s="158"/>
      <c r="AP193" s="158">
        <f t="shared" si="25"/>
        <v>10836382.694949666</v>
      </c>
      <c r="AQ193" s="159">
        <f t="shared" si="26"/>
        <v>2821.23996223631</v>
      </c>
    </row>
    <row r="194" spans="1:43" x14ac:dyDescent="0.25">
      <c r="A194" s="6">
        <v>593</v>
      </c>
      <c r="B194" s="6" t="s">
        <v>180</v>
      </c>
      <c r="C194" s="7">
        <v>17375</v>
      </c>
      <c r="D194" s="7">
        <v>45934229.542100966</v>
      </c>
      <c r="E194" s="48">
        <v>9999543.6447753794</v>
      </c>
      <c r="F194" s="48">
        <v>-2049848</v>
      </c>
      <c r="H194" s="34">
        <f t="shared" si="20"/>
        <v>43884381.542100966</v>
      </c>
      <c r="I194" s="82"/>
      <c r="J194" s="56">
        <v>10555136.464489309</v>
      </c>
      <c r="K194" s="82"/>
      <c r="L194" s="56">
        <v>-78484.158382426482</v>
      </c>
      <c r="M194" s="84"/>
      <c r="N194" s="84">
        <f t="shared" si="21"/>
        <v>54361033.848207854</v>
      </c>
      <c r="O194" s="101">
        <f t="shared" si="22"/>
        <v>3128.6925955803081</v>
      </c>
      <c r="P194" s="82"/>
      <c r="R194" s="62">
        <f t="shared" si="18"/>
        <v>2130430.1275236383</v>
      </c>
      <c r="S194" s="31">
        <f t="shared" si="23"/>
        <v>4.0788924036119292E-2</v>
      </c>
      <c r="T194" s="56">
        <f t="shared" si="19"/>
        <v>122.61468359848278</v>
      </c>
      <c r="V194" s="45"/>
      <c r="W194" s="46"/>
      <c r="X194" s="47"/>
      <c r="Z194" s="45"/>
      <c r="AA194" s="47"/>
      <c r="AB194" s="46"/>
      <c r="AC194" s="129">
        <v>593</v>
      </c>
      <c r="AD194" s="129" t="s">
        <v>180</v>
      </c>
      <c r="AE194" s="154">
        <v>17682</v>
      </c>
      <c r="AF194" s="154">
        <v>44597413.129292101</v>
      </c>
      <c r="AG194" s="154">
        <v>10538143.129268494</v>
      </c>
      <c r="AH194" s="154">
        <v>-2049848</v>
      </c>
      <c r="AJ194" s="155">
        <f t="shared" si="24"/>
        <v>42547565.129292101</v>
      </c>
      <c r="AK194" s="156"/>
      <c r="AL194" s="157">
        <v>9937697.051248109</v>
      </c>
      <c r="AM194" s="156"/>
      <c r="AN194" s="157">
        <v>-254658.45985599555</v>
      </c>
      <c r="AO194" s="158"/>
      <c r="AP194" s="158">
        <f t="shared" si="25"/>
        <v>52230603.720684215</v>
      </c>
      <c r="AQ194" s="159">
        <f t="shared" si="26"/>
        <v>2953.8855175140943</v>
      </c>
    </row>
    <row r="195" spans="1:43" x14ac:dyDescent="0.25">
      <c r="A195" s="6">
        <v>595</v>
      </c>
      <c r="B195" s="6" t="s">
        <v>181</v>
      </c>
      <c r="C195" s="7">
        <v>4321</v>
      </c>
      <c r="D195" s="7">
        <v>19619203.351370815</v>
      </c>
      <c r="E195" s="48">
        <v>4525511.0207658391</v>
      </c>
      <c r="F195" s="48" t="s">
        <v>354</v>
      </c>
      <c r="H195" s="34">
        <f t="shared" si="20"/>
        <v>19620091.351370815</v>
      </c>
      <c r="I195" s="82"/>
      <c r="J195" s="56">
        <v>3003780.3310337095</v>
      </c>
      <c r="K195" s="82"/>
      <c r="L195" s="56">
        <v>-15465.039615872498</v>
      </c>
      <c r="M195" s="84"/>
      <c r="N195" s="84">
        <f t="shared" si="21"/>
        <v>22608406.642788652</v>
      </c>
      <c r="O195" s="101">
        <f t="shared" si="22"/>
        <v>5232.2163024273668</v>
      </c>
      <c r="P195" s="82"/>
      <c r="R195" s="62">
        <f t="shared" si="18"/>
        <v>1158205.9082592726</v>
      </c>
      <c r="S195" s="31">
        <f t="shared" si="23"/>
        <v>5.3995108138771633E-2</v>
      </c>
      <c r="T195" s="56">
        <f t="shared" si="19"/>
        <v>268.04117293665183</v>
      </c>
      <c r="V195" s="45"/>
      <c r="W195" s="46"/>
      <c r="X195" s="47"/>
      <c r="Z195" s="45"/>
      <c r="AA195" s="47"/>
      <c r="AB195" s="46"/>
      <c r="AC195" s="129">
        <v>595</v>
      </c>
      <c r="AD195" s="129" t="s">
        <v>181</v>
      </c>
      <c r="AE195" s="154">
        <v>4391</v>
      </c>
      <c r="AF195" s="154">
        <v>18645329.258008651</v>
      </c>
      <c r="AG195" s="154">
        <v>4882304.8969369549</v>
      </c>
      <c r="AH195" s="154" t="s">
        <v>354</v>
      </c>
      <c r="AJ195" s="155">
        <f t="shared" si="24"/>
        <v>18646217.258008651</v>
      </c>
      <c r="AK195" s="156"/>
      <c r="AL195" s="157">
        <v>2854617.6939804279</v>
      </c>
      <c r="AM195" s="156"/>
      <c r="AN195" s="157">
        <v>-50634.217459699437</v>
      </c>
      <c r="AO195" s="158"/>
      <c r="AP195" s="158">
        <f t="shared" si="25"/>
        <v>21450200.73452938</v>
      </c>
      <c r="AQ195" s="159">
        <f t="shared" si="26"/>
        <v>4885.0377441424234</v>
      </c>
    </row>
    <row r="196" spans="1:43" x14ac:dyDescent="0.25">
      <c r="A196" s="6">
        <v>598</v>
      </c>
      <c r="B196" s="6" t="s">
        <v>182</v>
      </c>
      <c r="C196" s="7">
        <v>19066</v>
      </c>
      <c r="D196" s="7">
        <v>38228312.283652574</v>
      </c>
      <c r="E196" s="48">
        <v>3681121.5721720895</v>
      </c>
      <c r="F196" s="48">
        <v>569736</v>
      </c>
      <c r="H196" s="34">
        <f t="shared" si="20"/>
        <v>38798048.283652574</v>
      </c>
      <c r="I196" s="82"/>
      <c r="J196" s="56">
        <v>9598829.4981912263</v>
      </c>
      <c r="K196" s="82"/>
      <c r="L196" s="56">
        <v>-94108.564937047166</v>
      </c>
      <c r="M196" s="84"/>
      <c r="N196" s="84">
        <f t="shared" si="21"/>
        <v>48302769.216906749</v>
      </c>
      <c r="O196" s="101">
        <f t="shared" si="22"/>
        <v>2533.4506040546917</v>
      </c>
      <c r="P196" s="82"/>
      <c r="R196" s="62">
        <f t="shared" si="18"/>
        <v>3239730.5660180971</v>
      </c>
      <c r="S196" s="31">
        <f t="shared" si="23"/>
        <v>7.1893300208112104E-2</v>
      </c>
      <c r="T196" s="56">
        <f t="shared" si="19"/>
        <v>169.92188010165199</v>
      </c>
      <c r="V196" s="45"/>
      <c r="W196" s="46"/>
      <c r="X196" s="47"/>
      <c r="Z196" s="45"/>
      <c r="AA196" s="47"/>
      <c r="AB196" s="46"/>
      <c r="AC196" s="129">
        <v>598</v>
      </c>
      <c r="AD196" s="129" t="s">
        <v>182</v>
      </c>
      <c r="AE196" s="154">
        <v>19208</v>
      </c>
      <c r="AF196" s="154">
        <v>35810367.66599267</v>
      </c>
      <c r="AG196" s="154">
        <v>3593646.6436513667</v>
      </c>
      <c r="AH196" s="154">
        <v>569736</v>
      </c>
      <c r="AJ196" s="155">
        <f t="shared" si="24"/>
        <v>36380103.66599267</v>
      </c>
      <c r="AK196" s="156"/>
      <c r="AL196" s="157">
        <v>8988780.8185813278</v>
      </c>
      <c r="AM196" s="156"/>
      <c r="AN196" s="157">
        <v>-305845.8336853424</v>
      </c>
      <c r="AO196" s="158"/>
      <c r="AP196" s="158">
        <f t="shared" si="25"/>
        <v>45063038.650888652</v>
      </c>
      <c r="AQ196" s="159">
        <f t="shared" si="26"/>
        <v>2346.0557398421829</v>
      </c>
    </row>
    <row r="197" spans="1:43" x14ac:dyDescent="0.25">
      <c r="A197" s="6">
        <v>599</v>
      </c>
      <c r="B197" s="6" t="s">
        <v>353</v>
      </c>
      <c r="C197" s="7">
        <v>11174</v>
      </c>
      <c r="D197" s="7">
        <v>26236050.332719997</v>
      </c>
      <c r="E197" s="48">
        <v>8411995.2660510261</v>
      </c>
      <c r="F197" s="48">
        <v>-880137</v>
      </c>
      <c r="H197" s="34">
        <f t="shared" si="20"/>
        <v>25355913.332719997</v>
      </c>
      <c r="I197" s="82"/>
      <c r="J197" s="56">
        <v>6272770.9393886896</v>
      </c>
      <c r="K197" s="82"/>
      <c r="L197" s="56">
        <v>-42078.133422913525</v>
      </c>
      <c r="M197" s="84"/>
      <c r="N197" s="84">
        <f t="shared" si="21"/>
        <v>31586606.13868577</v>
      </c>
      <c r="O197" s="101">
        <f t="shared" si="22"/>
        <v>2826.7948933851594</v>
      </c>
      <c r="P197" s="82"/>
      <c r="R197" s="62">
        <f t="shared" si="18"/>
        <v>1765747.1057112403</v>
      </c>
      <c r="S197" s="31">
        <f t="shared" si="23"/>
        <v>5.9211812233804485E-2</v>
      </c>
      <c r="T197" s="56">
        <f t="shared" si="19"/>
        <v>158.02283029454452</v>
      </c>
      <c r="V197" s="45"/>
      <c r="W197" s="46"/>
      <c r="X197" s="47"/>
      <c r="Z197" s="45"/>
      <c r="AA197" s="47"/>
      <c r="AB197" s="46"/>
      <c r="AC197" s="129">
        <v>599</v>
      </c>
      <c r="AD197" s="129" t="s">
        <v>183</v>
      </c>
      <c r="AE197" s="154">
        <v>11081</v>
      </c>
      <c r="AF197" s="154">
        <v>25008986.538980164</v>
      </c>
      <c r="AG197" s="154">
        <v>8160120.7379141282</v>
      </c>
      <c r="AH197" s="154">
        <v>-880137</v>
      </c>
      <c r="AJ197" s="155">
        <f t="shared" si="24"/>
        <v>24128849.538980164</v>
      </c>
      <c r="AK197" s="156"/>
      <c r="AL197" s="157">
        <v>5828591.7768679997</v>
      </c>
      <c r="AM197" s="156"/>
      <c r="AN197" s="157">
        <v>-136582.28287363591</v>
      </c>
      <c r="AO197" s="158"/>
      <c r="AP197" s="158">
        <f t="shared" si="25"/>
        <v>29820859.03297453</v>
      </c>
      <c r="AQ197" s="159">
        <f t="shared" si="26"/>
        <v>2691.1703847102726</v>
      </c>
    </row>
    <row r="198" spans="1:43" x14ac:dyDescent="0.25">
      <c r="A198" s="6">
        <v>601</v>
      </c>
      <c r="B198" s="6" t="s">
        <v>184</v>
      </c>
      <c r="C198" s="7">
        <v>3931</v>
      </c>
      <c r="D198" s="7">
        <v>15962494.675177835</v>
      </c>
      <c r="E198" s="48">
        <v>3742354.5382438069</v>
      </c>
      <c r="F198" s="48">
        <v>394191</v>
      </c>
      <c r="H198" s="34">
        <f t="shared" si="20"/>
        <v>16356685.675177835</v>
      </c>
      <c r="I198" s="82"/>
      <c r="J198" s="56">
        <v>2715167.1858740528</v>
      </c>
      <c r="K198" s="82"/>
      <c r="L198" s="56">
        <v>-13646.675635565367</v>
      </c>
      <c r="M198" s="84"/>
      <c r="N198" s="84">
        <f t="shared" si="21"/>
        <v>19058206.185416322</v>
      </c>
      <c r="O198" s="101">
        <f t="shared" si="22"/>
        <v>4848.1826978927302</v>
      </c>
      <c r="P198" s="82"/>
      <c r="R198" s="62">
        <f t="shared" si="18"/>
        <v>902413.12353936955</v>
      </c>
      <c r="S198" s="31">
        <f t="shared" si="23"/>
        <v>4.9703866995170397E-2</v>
      </c>
      <c r="T198" s="56">
        <f t="shared" si="19"/>
        <v>229.56324689375975</v>
      </c>
      <c r="V198" s="45"/>
      <c r="W198" s="46"/>
      <c r="X198" s="47"/>
      <c r="Z198" s="45"/>
      <c r="AA198" s="47"/>
      <c r="AB198" s="46"/>
      <c r="AC198" s="129">
        <v>601</v>
      </c>
      <c r="AD198" s="129" t="s">
        <v>184</v>
      </c>
      <c r="AE198" s="154">
        <v>4032</v>
      </c>
      <c r="AF198" s="154">
        <v>15238589.530390626</v>
      </c>
      <c r="AG198" s="154">
        <v>4070596.9666954116</v>
      </c>
      <c r="AH198" s="154">
        <v>394191</v>
      </c>
      <c r="AJ198" s="155">
        <f t="shared" si="24"/>
        <v>15632780.530390626</v>
      </c>
      <c r="AK198" s="156"/>
      <c r="AL198" s="157">
        <v>2567790.3049382991</v>
      </c>
      <c r="AM198" s="156"/>
      <c r="AN198" s="157">
        <v>-44777.773451972913</v>
      </c>
      <c r="AO198" s="158"/>
      <c r="AP198" s="158">
        <f t="shared" si="25"/>
        <v>18155793.061876953</v>
      </c>
      <c r="AQ198" s="159">
        <f t="shared" si="26"/>
        <v>4502.9248665369423</v>
      </c>
    </row>
    <row r="199" spans="1:43" x14ac:dyDescent="0.25">
      <c r="A199" s="6">
        <v>604</v>
      </c>
      <c r="B199" s="6" t="s">
        <v>185</v>
      </c>
      <c r="C199" s="7">
        <v>19803</v>
      </c>
      <c r="D199" s="7">
        <v>14753957.595888365</v>
      </c>
      <c r="E199" s="48">
        <v>-3449664.2545279386</v>
      </c>
      <c r="F199" s="48">
        <v>-2221592</v>
      </c>
      <c r="H199" s="34">
        <f t="shared" si="20"/>
        <v>12532365.595888365</v>
      </c>
      <c r="I199" s="82"/>
      <c r="J199" s="56">
        <v>6583911.3632630855</v>
      </c>
      <c r="K199" s="82"/>
      <c r="L199" s="56">
        <v>-109474.41957323898</v>
      </c>
      <c r="M199" s="84"/>
      <c r="N199" s="84">
        <f t="shared" si="21"/>
        <v>19006802.539578211</v>
      </c>
      <c r="O199" s="101">
        <f t="shared" si="22"/>
        <v>959.79409885260873</v>
      </c>
      <c r="P199" s="82"/>
      <c r="R199" s="62">
        <f t="shared" si="18"/>
        <v>1981271.7414468452</v>
      </c>
      <c r="S199" s="31">
        <f t="shared" si="23"/>
        <v>0.11637062978760694</v>
      </c>
      <c r="T199" s="56">
        <f t="shared" si="19"/>
        <v>100.04907041593927</v>
      </c>
      <c r="V199" s="45"/>
      <c r="W199" s="46"/>
      <c r="X199" s="47"/>
      <c r="Z199" s="45"/>
      <c r="AA199" s="47"/>
      <c r="AB199" s="46"/>
      <c r="AC199" s="129">
        <v>604</v>
      </c>
      <c r="AD199" s="129" t="s">
        <v>185</v>
      </c>
      <c r="AE199" s="154">
        <v>19623</v>
      </c>
      <c r="AF199" s="154">
        <v>13532338.916443046</v>
      </c>
      <c r="AG199" s="154">
        <v>-3482895.2847552029</v>
      </c>
      <c r="AH199" s="154">
        <v>-2221592</v>
      </c>
      <c r="AJ199" s="155">
        <f t="shared" si="24"/>
        <v>11310746.916443046</v>
      </c>
      <c r="AK199" s="156"/>
      <c r="AL199" s="157">
        <v>6068572.0364273963</v>
      </c>
      <c r="AM199" s="156"/>
      <c r="AN199" s="157">
        <v>-353788.15473907872</v>
      </c>
      <c r="AO199" s="158"/>
      <c r="AP199" s="158">
        <f t="shared" si="25"/>
        <v>17025530.798131365</v>
      </c>
      <c r="AQ199" s="159">
        <f t="shared" si="26"/>
        <v>867.63139163896267</v>
      </c>
    </row>
    <row r="200" spans="1:43" x14ac:dyDescent="0.25">
      <c r="A200" s="6">
        <v>607</v>
      </c>
      <c r="B200" s="6" t="s">
        <v>186</v>
      </c>
      <c r="C200" s="7">
        <v>4201</v>
      </c>
      <c r="D200" s="7">
        <v>14227669.117573338</v>
      </c>
      <c r="E200" s="48">
        <v>4762884.7634344958</v>
      </c>
      <c r="F200" s="48">
        <v>-488651</v>
      </c>
      <c r="H200" s="34">
        <f t="shared" si="20"/>
        <v>13739018.117573338</v>
      </c>
      <c r="I200" s="82"/>
      <c r="J200" s="56">
        <v>2933412.7888968298</v>
      </c>
      <c r="K200" s="82"/>
      <c r="L200" s="56">
        <v>-13359.045139679518</v>
      </c>
      <c r="M200" s="84"/>
      <c r="N200" s="84">
        <f t="shared" si="21"/>
        <v>16659071.861330489</v>
      </c>
      <c r="O200" s="101">
        <f t="shared" si="22"/>
        <v>3965.5015142419634</v>
      </c>
      <c r="P200" s="82"/>
      <c r="R200" s="62">
        <f t="shared" si="18"/>
        <v>755447.34272797033</v>
      </c>
      <c r="S200" s="31">
        <f t="shared" si="23"/>
        <v>4.7501583167052344E-2</v>
      </c>
      <c r="T200" s="56">
        <f t="shared" si="19"/>
        <v>179.8255993163462</v>
      </c>
      <c r="V200" s="45"/>
      <c r="W200" s="46"/>
      <c r="X200" s="47"/>
      <c r="Z200" s="45"/>
      <c r="AA200" s="47"/>
      <c r="AB200" s="46"/>
      <c r="AC200" s="129">
        <v>607</v>
      </c>
      <c r="AD200" s="129" t="s">
        <v>186</v>
      </c>
      <c r="AE200" s="154">
        <v>4246</v>
      </c>
      <c r="AF200" s="154">
        <v>13656252.92690911</v>
      </c>
      <c r="AG200" s="154">
        <v>5003321.8738839608</v>
      </c>
      <c r="AH200" s="154">
        <v>-488651</v>
      </c>
      <c r="AJ200" s="155">
        <f t="shared" si="24"/>
        <v>13167601.92690911</v>
      </c>
      <c r="AK200" s="156"/>
      <c r="AL200" s="157">
        <v>2779648.4251052784</v>
      </c>
      <c r="AM200" s="156"/>
      <c r="AN200" s="157">
        <v>-43625.833411871237</v>
      </c>
      <c r="AO200" s="158"/>
      <c r="AP200" s="158">
        <f t="shared" si="25"/>
        <v>15903624.518602518</v>
      </c>
      <c r="AQ200" s="159">
        <f t="shared" si="26"/>
        <v>3745.5545262841542</v>
      </c>
    </row>
    <row r="201" spans="1:43" x14ac:dyDescent="0.25">
      <c r="A201" s="6">
        <v>608</v>
      </c>
      <c r="B201" s="6" t="s">
        <v>187</v>
      </c>
      <c r="C201" s="7">
        <v>2063</v>
      </c>
      <c r="D201" s="7">
        <v>6191432.8705337578</v>
      </c>
      <c r="E201" s="48">
        <v>1856961.3963422396</v>
      </c>
      <c r="F201" s="48">
        <v>220729</v>
      </c>
      <c r="H201" s="34">
        <f t="shared" si="20"/>
        <v>6412161.8705337578</v>
      </c>
      <c r="I201" s="82"/>
      <c r="J201" s="56">
        <v>1315478.8916047541</v>
      </c>
      <c r="K201" s="82"/>
      <c r="L201" s="56">
        <v>-7943.4085020483299</v>
      </c>
      <c r="M201" s="84"/>
      <c r="N201" s="84">
        <f t="shared" si="21"/>
        <v>7719697.3536364641</v>
      </c>
      <c r="O201" s="101">
        <f t="shared" si="22"/>
        <v>3741.9764196008068</v>
      </c>
      <c r="P201" s="82"/>
      <c r="R201" s="62">
        <f t="shared" si="18"/>
        <v>234001.36013241112</v>
      </c>
      <c r="S201" s="31">
        <f t="shared" si="23"/>
        <v>3.1259800068754215E-2</v>
      </c>
      <c r="T201" s="56">
        <f t="shared" si="19"/>
        <v>113.42770728667529</v>
      </c>
      <c r="V201" s="45"/>
      <c r="W201" s="46"/>
      <c r="X201" s="47"/>
      <c r="Z201" s="45"/>
      <c r="AA201" s="47"/>
      <c r="AB201" s="46"/>
      <c r="AC201" s="129">
        <v>608</v>
      </c>
      <c r="AD201" s="129" t="s">
        <v>187</v>
      </c>
      <c r="AE201" s="154">
        <v>2089</v>
      </c>
      <c r="AF201" s="154">
        <v>6042344.1694599437</v>
      </c>
      <c r="AG201" s="154">
        <v>1953013.0780425938</v>
      </c>
      <c r="AH201" s="154">
        <v>220729</v>
      </c>
      <c r="AJ201" s="155">
        <f t="shared" si="24"/>
        <v>6263073.1694599437</v>
      </c>
      <c r="AK201" s="156"/>
      <c r="AL201" s="157">
        <v>1248484.1461457408</v>
      </c>
      <c r="AM201" s="156"/>
      <c r="AN201" s="157">
        <v>-25861.322101631133</v>
      </c>
      <c r="AO201" s="158"/>
      <c r="AP201" s="158">
        <f t="shared" si="25"/>
        <v>7485695.993504053</v>
      </c>
      <c r="AQ201" s="159">
        <f t="shared" si="26"/>
        <v>3583.3872635251569</v>
      </c>
    </row>
    <row r="202" spans="1:43" x14ac:dyDescent="0.25">
      <c r="A202" s="6">
        <v>609</v>
      </c>
      <c r="B202" s="6" t="s">
        <v>188</v>
      </c>
      <c r="C202" s="7">
        <v>83684</v>
      </c>
      <c r="D202" s="7">
        <v>145068963.48873329</v>
      </c>
      <c r="E202" s="48">
        <v>35260646.179747283</v>
      </c>
      <c r="F202" s="48">
        <v>-5790654</v>
      </c>
      <c r="H202" s="34">
        <f t="shared" si="20"/>
        <v>139278309.48873329</v>
      </c>
      <c r="I202" s="82"/>
      <c r="J202" s="56">
        <v>42375656.240783885</v>
      </c>
      <c r="K202" s="82"/>
      <c r="L202" s="56">
        <v>-382308.2304852138</v>
      </c>
      <c r="M202" s="84"/>
      <c r="N202" s="84">
        <f t="shared" si="21"/>
        <v>181271657.49903196</v>
      </c>
      <c r="O202" s="101">
        <f t="shared" si="22"/>
        <v>2166.1447528683138</v>
      </c>
      <c r="P202" s="82"/>
      <c r="R202" s="62">
        <f t="shared" si="18"/>
        <v>13897871.27714166</v>
      </c>
      <c r="S202" s="31">
        <f t="shared" si="23"/>
        <v>8.3034933909644698E-2</v>
      </c>
      <c r="T202" s="56">
        <f t="shared" si="19"/>
        <v>166.07560916234479</v>
      </c>
      <c r="V202" s="45"/>
      <c r="W202" s="46"/>
      <c r="X202" s="47"/>
      <c r="Z202" s="45"/>
      <c r="AA202" s="47"/>
      <c r="AB202" s="46"/>
      <c r="AC202" s="129">
        <v>609</v>
      </c>
      <c r="AD202" s="129" t="s">
        <v>188</v>
      </c>
      <c r="AE202" s="154">
        <v>83934</v>
      </c>
      <c r="AF202" s="154">
        <v>134834150.4224546</v>
      </c>
      <c r="AG202" s="154">
        <v>30826473.303407989</v>
      </c>
      <c r="AH202" s="154">
        <v>-5790654</v>
      </c>
      <c r="AJ202" s="155">
        <f t="shared" si="24"/>
        <v>129043496.4224546</v>
      </c>
      <c r="AK202" s="156"/>
      <c r="AL202" s="157">
        <v>39568076.41357556</v>
      </c>
      <c r="AM202" s="156"/>
      <c r="AN202" s="157">
        <v>-1237786.6141398505</v>
      </c>
      <c r="AO202" s="158"/>
      <c r="AP202" s="158">
        <f t="shared" si="25"/>
        <v>167373786.2218903</v>
      </c>
      <c r="AQ202" s="159">
        <f t="shared" si="26"/>
        <v>1994.1118762586116</v>
      </c>
    </row>
    <row r="203" spans="1:43" x14ac:dyDescent="0.25">
      <c r="A203" s="6">
        <v>611</v>
      </c>
      <c r="B203" s="6" t="s">
        <v>189</v>
      </c>
      <c r="C203" s="7">
        <v>5070</v>
      </c>
      <c r="D203" s="7">
        <v>5120819.7230110206</v>
      </c>
      <c r="E203" s="48">
        <v>754568.39330365928</v>
      </c>
      <c r="F203" s="48">
        <v>-1249686</v>
      </c>
      <c r="H203" s="34">
        <f t="shared" si="20"/>
        <v>3871133.7230110206</v>
      </c>
      <c r="I203" s="82"/>
      <c r="J203" s="56">
        <v>2243124.1930069886</v>
      </c>
      <c r="K203" s="82"/>
      <c r="L203" s="56">
        <v>-23337.780098771287</v>
      </c>
      <c r="M203" s="84"/>
      <c r="N203" s="84">
        <f t="shared" si="21"/>
        <v>6090920.1359192375</v>
      </c>
      <c r="O203" s="101">
        <f t="shared" si="22"/>
        <v>1201.3649183272657</v>
      </c>
      <c r="P203" s="82"/>
      <c r="R203" s="62">
        <f t="shared" si="18"/>
        <v>-132190.59551737644</v>
      </c>
      <c r="S203" s="31">
        <f t="shared" si="23"/>
        <v>-2.1241883878042461E-2</v>
      </c>
      <c r="T203" s="56">
        <f t="shared" si="19"/>
        <v>-26.073095762796143</v>
      </c>
      <c r="V203" s="45"/>
      <c r="W203" s="46"/>
      <c r="X203" s="47"/>
      <c r="Z203" s="45"/>
      <c r="AA203" s="47"/>
      <c r="AB203" s="46"/>
      <c r="AC203" s="129">
        <v>611</v>
      </c>
      <c r="AD203" s="129" t="s">
        <v>189</v>
      </c>
      <c r="AE203" s="154">
        <v>5035</v>
      </c>
      <c r="AF203" s="154">
        <v>5465901.0100686913</v>
      </c>
      <c r="AG203" s="154">
        <v>709404.43955185253</v>
      </c>
      <c r="AH203" s="154">
        <v>-1249686</v>
      </c>
      <c r="AJ203" s="155">
        <f t="shared" si="24"/>
        <v>4216215.0100686913</v>
      </c>
      <c r="AK203" s="156"/>
      <c r="AL203" s="157">
        <v>2082152.8852573577</v>
      </c>
      <c r="AM203" s="156"/>
      <c r="AN203" s="157">
        <v>-75257.163889434945</v>
      </c>
      <c r="AO203" s="158"/>
      <c r="AP203" s="158">
        <f t="shared" si="25"/>
        <v>6223110.7314366139</v>
      </c>
      <c r="AQ203" s="159">
        <f t="shared" si="26"/>
        <v>1235.9703538106482</v>
      </c>
    </row>
    <row r="204" spans="1:43" x14ac:dyDescent="0.25">
      <c r="A204" s="6">
        <v>614</v>
      </c>
      <c r="B204" s="6" t="s">
        <v>190</v>
      </c>
      <c r="C204" s="7">
        <v>3117</v>
      </c>
      <c r="D204" s="7">
        <v>15891868.896188349</v>
      </c>
      <c r="E204" s="48">
        <v>3412148.7529972089</v>
      </c>
      <c r="F204" s="48">
        <v>227942</v>
      </c>
      <c r="H204" s="34">
        <f t="shared" si="20"/>
        <v>16119810.896188349</v>
      </c>
      <c r="I204" s="82"/>
      <c r="J204" s="56">
        <v>2392175.669403878</v>
      </c>
      <c r="K204" s="82"/>
      <c r="L204" s="56">
        <v>-11616.588690744495</v>
      </c>
      <c r="M204" s="84"/>
      <c r="N204" s="84">
        <f t="shared" si="21"/>
        <v>18500369.976901483</v>
      </c>
      <c r="O204" s="101">
        <f t="shared" si="22"/>
        <v>5935.3127933594751</v>
      </c>
      <c r="P204" s="82"/>
      <c r="R204" s="62">
        <f t="shared" si="18"/>
        <v>424050.28988976777</v>
      </c>
      <c r="S204" s="31">
        <f t="shared" si="23"/>
        <v>2.3458884177317268E-2</v>
      </c>
      <c r="T204" s="56">
        <f t="shared" si="19"/>
        <v>136.04436634256265</v>
      </c>
      <c r="V204" s="45"/>
      <c r="W204" s="46"/>
      <c r="X204" s="47"/>
      <c r="Z204" s="45"/>
      <c r="AA204" s="47"/>
      <c r="AB204" s="46"/>
      <c r="AC204" s="129">
        <v>614</v>
      </c>
      <c r="AD204" s="129" t="s">
        <v>190</v>
      </c>
      <c r="AE204" s="154">
        <v>3183</v>
      </c>
      <c r="AF204" s="154">
        <v>15605270.743158817</v>
      </c>
      <c r="AG204" s="154">
        <v>3559863.4631539765</v>
      </c>
      <c r="AH204" s="154">
        <v>227942</v>
      </c>
      <c r="AJ204" s="155">
        <f t="shared" si="24"/>
        <v>15833212.743158817</v>
      </c>
      <c r="AK204" s="156"/>
      <c r="AL204" s="157">
        <v>2280954.5622513769</v>
      </c>
      <c r="AM204" s="156"/>
      <c r="AN204" s="157">
        <v>-37847.618398481682</v>
      </c>
      <c r="AO204" s="158"/>
      <c r="AP204" s="158">
        <f t="shared" si="25"/>
        <v>18076319.687011715</v>
      </c>
      <c r="AQ204" s="159">
        <f t="shared" si="26"/>
        <v>5679.0196943172214</v>
      </c>
    </row>
    <row r="205" spans="1:43" x14ac:dyDescent="0.25">
      <c r="A205" s="6">
        <v>615</v>
      </c>
      <c r="B205" s="6" t="s">
        <v>191</v>
      </c>
      <c r="C205" s="7">
        <v>7779</v>
      </c>
      <c r="D205" s="7">
        <v>35055853.611440182</v>
      </c>
      <c r="E205" s="48">
        <v>8322825.1230283724</v>
      </c>
      <c r="F205" s="48">
        <v>-538335</v>
      </c>
      <c r="H205" s="34">
        <f t="shared" si="20"/>
        <v>34517518.611440182</v>
      </c>
      <c r="I205" s="82"/>
      <c r="J205" s="56">
        <v>4954374.705785471</v>
      </c>
      <c r="K205" s="82"/>
      <c r="L205" s="56">
        <v>-26110.153984782519</v>
      </c>
      <c r="M205" s="84"/>
      <c r="N205" s="84">
        <f t="shared" si="21"/>
        <v>39445783.163240865</v>
      </c>
      <c r="O205" s="101">
        <f t="shared" si="22"/>
        <v>5070.8038518113981</v>
      </c>
      <c r="P205" s="82"/>
      <c r="R205" s="62">
        <f t="shared" si="18"/>
        <v>1106815.24597352</v>
      </c>
      <c r="S205" s="31">
        <f t="shared" si="23"/>
        <v>2.8869197740584603E-2</v>
      </c>
      <c r="T205" s="56">
        <f t="shared" si="19"/>
        <v>142.28245866737626</v>
      </c>
      <c r="V205" s="45"/>
      <c r="W205" s="46"/>
      <c r="X205" s="47"/>
      <c r="Z205" s="45"/>
      <c r="AA205" s="47"/>
      <c r="AB205" s="46"/>
      <c r="AC205" s="129">
        <v>615</v>
      </c>
      <c r="AD205" s="129" t="s">
        <v>191</v>
      </c>
      <c r="AE205" s="154">
        <v>7873</v>
      </c>
      <c r="AF205" s="154">
        <v>34281932.74460756</v>
      </c>
      <c r="AG205" s="154">
        <v>8777120.6599629205</v>
      </c>
      <c r="AH205" s="154">
        <v>-538335</v>
      </c>
      <c r="AJ205" s="155">
        <f t="shared" si="24"/>
        <v>33743597.74460756</v>
      </c>
      <c r="AK205" s="156"/>
      <c r="AL205" s="157">
        <v>4680815.990560133</v>
      </c>
      <c r="AM205" s="156"/>
      <c r="AN205" s="157">
        <v>-85445.817900352718</v>
      </c>
      <c r="AO205" s="158"/>
      <c r="AP205" s="158">
        <f t="shared" si="25"/>
        <v>38338967.917267345</v>
      </c>
      <c r="AQ205" s="159">
        <f t="shared" si="26"/>
        <v>4869.6771138406384</v>
      </c>
    </row>
    <row r="206" spans="1:43" x14ac:dyDescent="0.25">
      <c r="A206" s="6">
        <v>616</v>
      </c>
      <c r="B206" s="6" t="s">
        <v>192</v>
      </c>
      <c r="C206" s="7">
        <v>1833</v>
      </c>
      <c r="D206" s="7">
        <v>3332497.7041913918</v>
      </c>
      <c r="E206" s="48">
        <v>1065073.7690052274</v>
      </c>
      <c r="F206" s="48">
        <v>-498809</v>
      </c>
      <c r="H206" s="34">
        <f t="shared" si="20"/>
        <v>2833688.7041913918</v>
      </c>
      <c r="I206" s="82"/>
      <c r="J206" s="56">
        <v>1173102.80206583</v>
      </c>
      <c r="K206" s="82"/>
      <c r="L206" s="56">
        <v>-8030.3557694626752</v>
      </c>
      <c r="M206" s="84"/>
      <c r="N206" s="84">
        <f t="shared" si="21"/>
        <v>3998761.1504877592</v>
      </c>
      <c r="O206" s="101">
        <f t="shared" si="22"/>
        <v>2181.539089191358</v>
      </c>
      <c r="P206" s="82"/>
      <c r="R206" s="62">
        <f t="shared" ref="R206:R269" si="27">N206-AP206</f>
        <v>109424.5552718523</v>
      </c>
      <c r="S206" s="31">
        <f t="shared" si="23"/>
        <v>2.8134503813953871E-2</v>
      </c>
      <c r="T206" s="56">
        <f t="shared" ref="T206:T269" si="28">R206/C206</f>
        <v>59.696975052838134</v>
      </c>
      <c r="V206" s="45"/>
      <c r="W206" s="46"/>
      <c r="X206" s="47"/>
      <c r="Z206" s="45"/>
      <c r="AA206" s="47"/>
      <c r="AB206" s="46"/>
      <c r="AC206" s="129">
        <v>616</v>
      </c>
      <c r="AD206" s="129" t="s">
        <v>192</v>
      </c>
      <c r="AE206" s="154">
        <v>1860</v>
      </c>
      <c r="AF206" s="154">
        <v>3314224.9078309415</v>
      </c>
      <c r="AG206" s="154">
        <v>1107521.5286296082</v>
      </c>
      <c r="AH206" s="154">
        <v>-498809</v>
      </c>
      <c r="AJ206" s="155">
        <f t="shared" si="24"/>
        <v>2815415.9078309415</v>
      </c>
      <c r="AK206" s="156"/>
      <c r="AL206" s="157">
        <v>1099866.7956779385</v>
      </c>
      <c r="AM206" s="156"/>
      <c r="AN206" s="157">
        <v>-25946.108292973051</v>
      </c>
      <c r="AO206" s="158"/>
      <c r="AP206" s="158">
        <f t="shared" si="25"/>
        <v>3889336.5952159069</v>
      </c>
      <c r="AQ206" s="159">
        <f t="shared" si="26"/>
        <v>2091.0411802236058</v>
      </c>
    </row>
    <row r="207" spans="1:43" x14ac:dyDescent="0.25">
      <c r="A207" s="6">
        <v>619</v>
      </c>
      <c r="B207" s="6" t="s">
        <v>193</v>
      </c>
      <c r="C207" s="7">
        <v>2785</v>
      </c>
      <c r="D207" s="7">
        <v>9747093.1279073413</v>
      </c>
      <c r="E207" s="48">
        <v>2892735.4712551381</v>
      </c>
      <c r="F207" s="48">
        <v>125646</v>
      </c>
      <c r="H207" s="34">
        <f t="shared" ref="H207:H270" si="29">D207+F207</f>
        <v>9872739.1279073413</v>
      </c>
      <c r="I207" s="82"/>
      <c r="J207" s="56">
        <v>2079551.4922628156</v>
      </c>
      <c r="K207" s="82"/>
      <c r="L207" s="56">
        <v>-10415.038248346083</v>
      </c>
      <c r="M207" s="84"/>
      <c r="N207" s="84">
        <f t="shared" ref="N207:N270" si="30">H207+J207+L207</f>
        <v>11941875.581921812</v>
      </c>
      <c r="O207" s="101">
        <f t="shared" ref="O207:O270" si="31">N207/C207</f>
        <v>4287.9266003309922</v>
      </c>
      <c r="P207" s="82"/>
      <c r="R207" s="62">
        <f t="shared" si="27"/>
        <v>870519.34073108993</v>
      </c>
      <c r="S207" s="31">
        <f t="shared" ref="S207:S270" si="32">R207/$AP207</f>
        <v>7.862806703774404E-2</v>
      </c>
      <c r="T207" s="56">
        <f t="shared" si="28"/>
        <v>312.5742695623303</v>
      </c>
      <c r="V207" s="45"/>
      <c r="W207" s="46"/>
      <c r="X207" s="47"/>
      <c r="Z207" s="45"/>
      <c r="AA207" s="47"/>
      <c r="AB207" s="46"/>
      <c r="AC207" s="129">
        <v>619</v>
      </c>
      <c r="AD207" s="129" t="s">
        <v>193</v>
      </c>
      <c r="AE207" s="154">
        <v>2828</v>
      </c>
      <c r="AF207" s="154">
        <v>9011248.9799427539</v>
      </c>
      <c r="AG207" s="154">
        <v>2890498.405069395</v>
      </c>
      <c r="AH207" s="154">
        <v>125646</v>
      </c>
      <c r="AJ207" s="155">
        <f t="shared" ref="AJ207:AJ270" si="33">AF207+AH207</f>
        <v>9136894.9799427539</v>
      </c>
      <c r="AK207" s="156"/>
      <c r="AL207" s="157">
        <v>1968208.5280577363</v>
      </c>
      <c r="AM207" s="156"/>
      <c r="AN207" s="157">
        <v>-33747.266809766697</v>
      </c>
      <c r="AO207" s="158"/>
      <c r="AP207" s="158">
        <f t="shared" ref="AP207:AP270" si="34">AJ207+AL207+AN207</f>
        <v>11071356.241190722</v>
      </c>
      <c r="AQ207" s="159">
        <f t="shared" ref="AQ207:AQ270" si="35">AP207/AE207</f>
        <v>3914.9067330943149</v>
      </c>
    </row>
    <row r="208" spans="1:43" x14ac:dyDescent="0.25">
      <c r="A208" s="6">
        <v>620</v>
      </c>
      <c r="B208" s="6" t="s">
        <v>194</v>
      </c>
      <c r="C208" s="7">
        <v>2491</v>
      </c>
      <c r="D208" s="7">
        <v>13570094.880997617</v>
      </c>
      <c r="E208" s="48">
        <v>2112183.8385671377</v>
      </c>
      <c r="F208" s="48">
        <v>-195190</v>
      </c>
      <c r="H208" s="34">
        <f t="shared" si="29"/>
        <v>13374904.880997617</v>
      </c>
      <c r="I208" s="82"/>
      <c r="J208" s="56">
        <v>1795346.4429004088</v>
      </c>
      <c r="K208" s="82"/>
      <c r="L208" s="56">
        <v>-9368.448725247481</v>
      </c>
      <c r="M208" s="84"/>
      <c r="N208" s="84">
        <f t="shared" si="30"/>
        <v>15160882.875172777</v>
      </c>
      <c r="O208" s="101">
        <f t="shared" si="31"/>
        <v>6086.2636993869037</v>
      </c>
      <c r="P208" s="82"/>
      <c r="R208" s="62">
        <f t="shared" si="27"/>
        <v>639066.810465049</v>
      </c>
      <c r="S208" s="31">
        <f t="shared" si="32"/>
        <v>4.4007361587382228E-2</v>
      </c>
      <c r="T208" s="56">
        <f t="shared" si="28"/>
        <v>256.55030528504574</v>
      </c>
      <c r="V208" s="45"/>
      <c r="W208" s="46"/>
      <c r="X208" s="47"/>
      <c r="Z208" s="45"/>
      <c r="AA208" s="47"/>
      <c r="AB208" s="46"/>
      <c r="AC208" s="129">
        <v>620</v>
      </c>
      <c r="AD208" s="129" t="s">
        <v>194</v>
      </c>
      <c r="AE208" s="154">
        <v>2528</v>
      </c>
      <c r="AF208" s="154">
        <v>13039533.110443052</v>
      </c>
      <c r="AG208" s="154">
        <v>2395816.2292365585</v>
      </c>
      <c r="AH208" s="154">
        <v>-195190</v>
      </c>
      <c r="AJ208" s="155">
        <f t="shared" si="33"/>
        <v>12844343.110443052</v>
      </c>
      <c r="AK208" s="156"/>
      <c r="AL208" s="157">
        <v>1708269.6431418043</v>
      </c>
      <c r="AM208" s="156"/>
      <c r="AN208" s="157">
        <v>-30796.68887712857</v>
      </c>
      <c r="AO208" s="158"/>
      <c r="AP208" s="158">
        <f t="shared" si="34"/>
        <v>14521816.064707728</v>
      </c>
      <c r="AQ208" s="159">
        <f t="shared" si="35"/>
        <v>5744.3892661027403</v>
      </c>
    </row>
    <row r="209" spans="1:43" x14ac:dyDescent="0.25">
      <c r="A209" s="6">
        <v>623</v>
      </c>
      <c r="B209" s="6" t="s">
        <v>195</v>
      </c>
      <c r="C209" s="7">
        <v>2137</v>
      </c>
      <c r="D209" s="7">
        <v>7319990.0773416273</v>
      </c>
      <c r="E209" s="48">
        <v>450251.59312771686</v>
      </c>
      <c r="F209" s="48">
        <v>-458678</v>
      </c>
      <c r="H209" s="34">
        <f t="shared" si="29"/>
        <v>6861312.0773416273</v>
      </c>
      <c r="I209" s="82"/>
      <c r="J209" s="56">
        <v>1515768.7100146431</v>
      </c>
      <c r="K209" s="82"/>
      <c r="L209" s="56">
        <v>-9897.1820295939106</v>
      </c>
      <c r="M209" s="84"/>
      <c r="N209" s="84">
        <f t="shared" si="30"/>
        <v>8367183.6053266767</v>
      </c>
      <c r="O209" s="101">
        <f t="shared" si="31"/>
        <v>3915.387742314776</v>
      </c>
      <c r="P209" s="82"/>
      <c r="R209" s="62">
        <f t="shared" si="27"/>
        <v>-116209.27819996327</v>
      </c>
      <c r="S209" s="31">
        <f t="shared" si="32"/>
        <v>-1.3698443511395384E-2</v>
      </c>
      <c r="T209" s="56">
        <f t="shared" si="28"/>
        <v>-54.379634160020245</v>
      </c>
      <c r="V209" s="45"/>
      <c r="W209" s="46"/>
      <c r="X209" s="47"/>
      <c r="Z209" s="45"/>
      <c r="AA209" s="47"/>
      <c r="AB209" s="46"/>
      <c r="AC209" s="129">
        <v>623</v>
      </c>
      <c r="AD209" s="129" t="s">
        <v>195</v>
      </c>
      <c r="AE209" s="154">
        <v>2151</v>
      </c>
      <c r="AF209" s="154">
        <v>7533538.0036537098</v>
      </c>
      <c r="AG209" s="154">
        <v>891994.56781519542</v>
      </c>
      <c r="AH209" s="154">
        <v>-458678</v>
      </c>
      <c r="AJ209" s="155">
        <f t="shared" si="33"/>
        <v>7074860.0036537098</v>
      </c>
      <c r="AK209" s="156"/>
      <c r="AL209" s="157">
        <v>1441468.5295447481</v>
      </c>
      <c r="AM209" s="156"/>
      <c r="AN209" s="157">
        <v>-32935.6496718169</v>
      </c>
      <c r="AO209" s="158"/>
      <c r="AP209" s="158">
        <f t="shared" si="34"/>
        <v>8483392.88352664</v>
      </c>
      <c r="AQ209" s="159">
        <f t="shared" si="35"/>
        <v>3943.9297459445097</v>
      </c>
    </row>
    <row r="210" spans="1:43" x14ac:dyDescent="0.25">
      <c r="A210" s="6">
        <v>624</v>
      </c>
      <c r="B210" s="6" t="s">
        <v>196</v>
      </c>
      <c r="C210" s="7">
        <v>5125</v>
      </c>
      <c r="D210" s="7">
        <v>8700548.3184211999</v>
      </c>
      <c r="E210" s="48">
        <v>905558.67167610989</v>
      </c>
      <c r="F210" s="48">
        <v>-835501</v>
      </c>
      <c r="H210" s="34">
        <f t="shared" si="29"/>
        <v>7865047.3184211999</v>
      </c>
      <c r="I210" s="82"/>
      <c r="J210" s="56">
        <v>2216633.9984043976</v>
      </c>
      <c r="K210" s="82"/>
      <c r="L210" s="56">
        <v>-25631.25569027142</v>
      </c>
      <c r="M210" s="84"/>
      <c r="N210" s="84">
        <f t="shared" si="30"/>
        <v>10056050.061135327</v>
      </c>
      <c r="O210" s="101">
        <f t="shared" si="31"/>
        <v>1962.15610948982</v>
      </c>
      <c r="P210" s="82"/>
      <c r="R210" s="62">
        <f t="shared" si="27"/>
        <v>176562.24884353578</v>
      </c>
      <c r="S210" s="31">
        <f t="shared" si="32"/>
        <v>1.7871599438977172E-2</v>
      </c>
      <c r="T210" s="56">
        <f t="shared" si="28"/>
        <v>34.45117050605576</v>
      </c>
      <c r="V210" s="45"/>
      <c r="W210" s="46"/>
      <c r="X210" s="47"/>
      <c r="Z210" s="45"/>
      <c r="AA210" s="47"/>
      <c r="AB210" s="46"/>
      <c r="AC210" s="129">
        <v>624</v>
      </c>
      <c r="AD210" s="129" t="s">
        <v>196</v>
      </c>
      <c r="AE210" s="154">
        <v>5140</v>
      </c>
      <c r="AF210" s="154">
        <v>8742319.9608638175</v>
      </c>
      <c r="AG210" s="154">
        <v>955424.1310212441</v>
      </c>
      <c r="AH210" s="154">
        <v>-835501</v>
      </c>
      <c r="AJ210" s="155">
        <f t="shared" si="33"/>
        <v>7906818.9608638175</v>
      </c>
      <c r="AK210" s="156"/>
      <c r="AL210" s="157">
        <v>2055657.4182407283</v>
      </c>
      <c r="AM210" s="156"/>
      <c r="AN210" s="157">
        <v>-82988.566812754405</v>
      </c>
      <c r="AO210" s="158"/>
      <c r="AP210" s="158">
        <f t="shared" si="34"/>
        <v>9879487.8122917917</v>
      </c>
      <c r="AQ210" s="159">
        <f t="shared" si="35"/>
        <v>1922.0793409128</v>
      </c>
    </row>
    <row r="211" spans="1:43" x14ac:dyDescent="0.25">
      <c r="A211" s="6">
        <v>625</v>
      </c>
      <c r="B211" s="6" t="s">
        <v>197</v>
      </c>
      <c r="C211" s="7">
        <v>3051</v>
      </c>
      <c r="D211" s="7">
        <v>9354686.5720633455</v>
      </c>
      <c r="E211" s="48">
        <v>1943544.1685644155</v>
      </c>
      <c r="F211" s="48">
        <v>513264</v>
      </c>
      <c r="H211" s="34">
        <f t="shared" si="29"/>
        <v>9867950.5720633455</v>
      </c>
      <c r="I211" s="82"/>
      <c r="J211" s="56">
        <v>1703369.9046269271</v>
      </c>
      <c r="K211" s="82"/>
      <c r="L211" s="56">
        <v>-13392.987474844271</v>
      </c>
      <c r="M211" s="84"/>
      <c r="N211" s="84">
        <f t="shared" si="30"/>
        <v>11557927.489215428</v>
      </c>
      <c r="O211" s="101">
        <f t="shared" si="31"/>
        <v>3788.2423760129232</v>
      </c>
      <c r="P211" s="82"/>
      <c r="R211" s="62">
        <f t="shared" si="27"/>
        <v>538062.75411477312</v>
      </c>
      <c r="S211" s="31">
        <f t="shared" si="32"/>
        <v>4.882662056648724E-2</v>
      </c>
      <c r="T211" s="56">
        <f t="shared" si="28"/>
        <v>176.35619603892926</v>
      </c>
      <c r="V211" s="45"/>
      <c r="W211" s="46"/>
      <c r="X211" s="47"/>
      <c r="Z211" s="45"/>
      <c r="AA211" s="47"/>
      <c r="AB211" s="46"/>
      <c r="AC211" s="129">
        <v>625</v>
      </c>
      <c r="AD211" s="129" t="s">
        <v>197</v>
      </c>
      <c r="AE211" s="154">
        <v>3077</v>
      </c>
      <c r="AF211" s="154">
        <v>8941514.1749787945</v>
      </c>
      <c r="AG211" s="154">
        <v>2202991.591311927</v>
      </c>
      <c r="AH211" s="154">
        <v>513264</v>
      </c>
      <c r="AJ211" s="155">
        <f t="shared" si="33"/>
        <v>9454778.1749787945</v>
      </c>
      <c r="AK211" s="156"/>
      <c r="AL211" s="157">
        <v>1608683.789222687</v>
      </c>
      <c r="AM211" s="156"/>
      <c r="AN211" s="157">
        <v>-43597.229100826211</v>
      </c>
      <c r="AO211" s="158"/>
      <c r="AP211" s="158">
        <f t="shared" si="34"/>
        <v>11019864.735100655</v>
      </c>
      <c r="AQ211" s="159">
        <f t="shared" si="35"/>
        <v>3581.3665047450941</v>
      </c>
    </row>
    <row r="212" spans="1:43" x14ac:dyDescent="0.25">
      <c r="A212" s="6">
        <v>626</v>
      </c>
      <c r="B212" s="6" t="s">
        <v>198</v>
      </c>
      <c r="C212" s="7">
        <v>5033</v>
      </c>
      <c r="D212" s="7">
        <v>17527946.702632003</v>
      </c>
      <c r="E212" s="48">
        <v>889064.06423790345</v>
      </c>
      <c r="F212" s="48">
        <v>-472164</v>
      </c>
      <c r="H212" s="34">
        <f t="shared" si="29"/>
        <v>17055782.702632003</v>
      </c>
      <c r="I212" s="82"/>
      <c r="J212" s="56">
        <v>3067289.3903103075</v>
      </c>
      <c r="K212" s="82"/>
      <c r="L212" s="56">
        <v>-22489.951537447778</v>
      </c>
      <c r="M212" s="84"/>
      <c r="N212" s="84">
        <f t="shared" si="30"/>
        <v>20100582.14140486</v>
      </c>
      <c r="O212" s="101">
        <f t="shared" si="31"/>
        <v>3993.7576279365903</v>
      </c>
      <c r="P212" s="82"/>
      <c r="R212" s="62">
        <f t="shared" si="27"/>
        <v>749152.96268795431</v>
      </c>
      <c r="S212" s="31">
        <f t="shared" si="32"/>
        <v>3.8713056062644094E-2</v>
      </c>
      <c r="T212" s="56">
        <f t="shared" si="28"/>
        <v>148.84819445419319</v>
      </c>
      <c r="V212" s="45"/>
      <c r="W212" s="46"/>
      <c r="X212" s="47"/>
      <c r="Z212" s="45"/>
      <c r="AA212" s="47"/>
      <c r="AB212" s="46"/>
      <c r="AC212" s="129">
        <v>626</v>
      </c>
      <c r="AD212" s="129" t="s">
        <v>198</v>
      </c>
      <c r="AE212" s="154">
        <v>5131</v>
      </c>
      <c r="AF212" s="154">
        <v>16991840.345615599</v>
      </c>
      <c r="AG212" s="154">
        <v>1841127.0244988173</v>
      </c>
      <c r="AH212" s="154">
        <v>-472164</v>
      </c>
      <c r="AJ212" s="155">
        <f t="shared" si="33"/>
        <v>16519676.345615599</v>
      </c>
      <c r="AK212" s="156"/>
      <c r="AL212" s="157">
        <v>2906206.4596125991</v>
      </c>
      <c r="AM212" s="156"/>
      <c r="AN212" s="157">
        <v>-74453.626511294235</v>
      </c>
      <c r="AO212" s="158"/>
      <c r="AP212" s="158">
        <f t="shared" si="34"/>
        <v>19351429.178716905</v>
      </c>
      <c r="AQ212" s="159">
        <f t="shared" si="35"/>
        <v>3771.4732369356666</v>
      </c>
    </row>
    <row r="213" spans="1:43" x14ac:dyDescent="0.25">
      <c r="A213" s="6">
        <v>630</v>
      </c>
      <c r="B213" s="6" t="s">
        <v>199</v>
      </c>
      <c r="C213" s="7">
        <v>1593</v>
      </c>
      <c r="D213" s="7">
        <v>5951333.1379553797</v>
      </c>
      <c r="E213" s="48">
        <v>1386873.2083281809</v>
      </c>
      <c r="F213" s="48">
        <v>-189796</v>
      </c>
      <c r="H213" s="34">
        <f t="shared" si="29"/>
        <v>5761537.1379553797</v>
      </c>
      <c r="I213" s="82"/>
      <c r="J213" s="56">
        <v>916867.22002598457</v>
      </c>
      <c r="K213" s="82"/>
      <c r="L213" s="56">
        <v>-5416.6454345699058</v>
      </c>
      <c r="M213" s="84"/>
      <c r="N213" s="84">
        <f t="shared" si="30"/>
        <v>6672987.7125467947</v>
      </c>
      <c r="O213" s="101">
        <f t="shared" si="31"/>
        <v>4188.9439501235374</v>
      </c>
      <c r="P213" s="82"/>
      <c r="R213" s="62">
        <f t="shared" si="27"/>
        <v>339003.76502781082</v>
      </c>
      <c r="S213" s="31">
        <f t="shared" si="32"/>
        <v>5.3521412090189825E-2</v>
      </c>
      <c r="T213" s="56">
        <f t="shared" si="28"/>
        <v>212.80838984796662</v>
      </c>
      <c r="V213" s="45"/>
      <c r="W213" s="46"/>
      <c r="X213" s="47"/>
      <c r="Z213" s="45"/>
      <c r="AA213" s="47"/>
      <c r="AB213" s="46"/>
      <c r="AC213" s="129">
        <v>630</v>
      </c>
      <c r="AD213" s="129" t="s">
        <v>199</v>
      </c>
      <c r="AE213" s="154">
        <v>1578</v>
      </c>
      <c r="AF213" s="154">
        <v>5679316.552676145</v>
      </c>
      <c r="AG213" s="154">
        <v>1348261.9288152368</v>
      </c>
      <c r="AH213" s="154">
        <v>-189796</v>
      </c>
      <c r="AJ213" s="155">
        <f t="shared" si="33"/>
        <v>5489520.552676145</v>
      </c>
      <c r="AK213" s="156"/>
      <c r="AL213" s="157">
        <v>862207.66881388496</v>
      </c>
      <c r="AM213" s="156"/>
      <c r="AN213" s="157">
        <v>-17744.273971046707</v>
      </c>
      <c r="AO213" s="158"/>
      <c r="AP213" s="158">
        <f t="shared" si="34"/>
        <v>6333983.9475189839</v>
      </c>
      <c r="AQ213" s="159">
        <f t="shared" si="35"/>
        <v>4013.9315256774294</v>
      </c>
    </row>
    <row r="214" spans="1:43" x14ac:dyDescent="0.25">
      <c r="A214" s="6">
        <v>631</v>
      </c>
      <c r="B214" s="6" t="s">
        <v>200</v>
      </c>
      <c r="C214" s="7">
        <v>1994</v>
      </c>
      <c r="D214" s="7">
        <v>3579575.0983414152</v>
      </c>
      <c r="E214" s="48">
        <v>809590.21882197901</v>
      </c>
      <c r="F214" s="48">
        <v>-510692</v>
      </c>
      <c r="H214" s="34">
        <f t="shared" si="29"/>
        <v>3068883.0983414152</v>
      </c>
      <c r="I214" s="82"/>
      <c r="J214" s="56">
        <v>1065409.9298389193</v>
      </c>
      <c r="K214" s="82"/>
      <c r="L214" s="56">
        <v>-9695.3105355498719</v>
      </c>
      <c r="M214" s="84"/>
      <c r="N214" s="84">
        <f t="shared" si="30"/>
        <v>4124597.7176447851</v>
      </c>
      <c r="O214" s="101">
        <f t="shared" si="31"/>
        <v>2068.504371938207</v>
      </c>
      <c r="P214" s="82"/>
      <c r="R214" s="62">
        <f t="shared" si="27"/>
        <v>473320.58220252767</v>
      </c>
      <c r="S214" s="31">
        <f t="shared" si="32"/>
        <v>0.12963151375393947</v>
      </c>
      <c r="T214" s="56">
        <f t="shared" si="28"/>
        <v>237.37240832624258</v>
      </c>
      <c r="V214" s="45"/>
      <c r="W214" s="46"/>
      <c r="X214" s="47"/>
      <c r="Z214" s="45"/>
      <c r="AA214" s="47"/>
      <c r="AB214" s="46"/>
      <c r="AC214" s="129">
        <v>631</v>
      </c>
      <c r="AD214" s="129" t="s">
        <v>200</v>
      </c>
      <c r="AE214" s="154">
        <v>2004</v>
      </c>
      <c r="AF214" s="154">
        <v>3200703.5076614348</v>
      </c>
      <c r="AG214" s="154">
        <v>669674.27011445328</v>
      </c>
      <c r="AH214" s="154">
        <v>-510692</v>
      </c>
      <c r="AJ214" s="155">
        <f t="shared" si="33"/>
        <v>2690011.5076614348</v>
      </c>
      <c r="AK214" s="156"/>
      <c r="AL214" s="157">
        <v>992657.89434064471</v>
      </c>
      <c r="AM214" s="156"/>
      <c r="AN214" s="157">
        <v>-31392.266559821932</v>
      </c>
      <c r="AO214" s="158"/>
      <c r="AP214" s="158">
        <f t="shared" si="34"/>
        <v>3651277.1354422574</v>
      </c>
      <c r="AQ214" s="159">
        <f t="shared" si="35"/>
        <v>1821.9945785640007</v>
      </c>
    </row>
    <row r="215" spans="1:43" x14ac:dyDescent="0.25">
      <c r="A215" s="6">
        <v>635</v>
      </c>
      <c r="B215" s="6" t="s">
        <v>201</v>
      </c>
      <c r="C215" s="7">
        <v>6415</v>
      </c>
      <c r="D215" s="7">
        <v>15172631.4465832</v>
      </c>
      <c r="E215" s="48">
        <v>4302889.0138787674</v>
      </c>
      <c r="F215" s="48">
        <v>-907509</v>
      </c>
      <c r="H215" s="34">
        <f t="shared" si="29"/>
        <v>14265122.4465832</v>
      </c>
      <c r="I215" s="82"/>
      <c r="J215" s="56">
        <v>3886840.0907788165</v>
      </c>
      <c r="K215" s="82"/>
      <c r="L215" s="56">
        <v>-27593.529697317845</v>
      </c>
      <c r="M215" s="84"/>
      <c r="N215" s="84">
        <f t="shared" si="30"/>
        <v>18124369.007664699</v>
      </c>
      <c r="O215" s="101">
        <f t="shared" si="31"/>
        <v>2825.3108351776614</v>
      </c>
      <c r="P215" s="82"/>
      <c r="R215" s="62">
        <f t="shared" si="27"/>
        <v>673543.78133285418</v>
      </c>
      <c r="S215" s="31">
        <f t="shared" si="32"/>
        <v>3.8596672225937635E-2</v>
      </c>
      <c r="T215" s="56">
        <f t="shared" si="28"/>
        <v>104.99513348914329</v>
      </c>
      <c r="V215" s="45"/>
      <c r="W215" s="46"/>
      <c r="X215" s="47"/>
      <c r="Z215" s="45"/>
      <c r="AA215" s="47"/>
      <c r="AB215" s="46"/>
      <c r="AC215" s="129">
        <v>635</v>
      </c>
      <c r="AD215" s="129" t="s">
        <v>201</v>
      </c>
      <c r="AE215" s="154">
        <v>6435</v>
      </c>
      <c r="AF215" s="154">
        <v>14801194.765664313</v>
      </c>
      <c r="AG215" s="154">
        <v>4431454.0535201924</v>
      </c>
      <c r="AH215" s="154">
        <v>-907509</v>
      </c>
      <c r="AJ215" s="155">
        <f t="shared" si="33"/>
        <v>13893685.765664313</v>
      </c>
      <c r="AK215" s="156"/>
      <c r="AL215" s="157">
        <v>3646659.2863755152</v>
      </c>
      <c r="AM215" s="156"/>
      <c r="AN215" s="157">
        <v>-89519.825707981421</v>
      </c>
      <c r="AO215" s="158"/>
      <c r="AP215" s="158">
        <f t="shared" si="34"/>
        <v>17450825.226331845</v>
      </c>
      <c r="AQ215" s="159">
        <f t="shared" si="35"/>
        <v>2711.8609520329205</v>
      </c>
    </row>
    <row r="216" spans="1:43" x14ac:dyDescent="0.25">
      <c r="A216" s="6">
        <v>636</v>
      </c>
      <c r="B216" s="6" t="s">
        <v>202</v>
      </c>
      <c r="C216" s="7">
        <v>8229</v>
      </c>
      <c r="D216" s="7">
        <v>18405060.504804708</v>
      </c>
      <c r="E216" s="48">
        <v>5561050.7526264563</v>
      </c>
      <c r="F216" s="48">
        <v>-835525</v>
      </c>
      <c r="H216" s="34">
        <f t="shared" si="29"/>
        <v>17569535.504804708</v>
      </c>
      <c r="I216" s="82"/>
      <c r="J216" s="56">
        <v>4990315.5783220986</v>
      </c>
      <c r="K216" s="82"/>
      <c r="L216" s="56">
        <v>-32847.901483568923</v>
      </c>
      <c r="M216" s="84"/>
      <c r="N216" s="84">
        <f t="shared" si="30"/>
        <v>22527003.181643236</v>
      </c>
      <c r="O216" s="101">
        <f t="shared" si="31"/>
        <v>2737.514057800855</v>
      </c>
      <c r="P216" s="82"/>
      <c r="R216" s="62">
        <f t="shared" si="27"/>
        <v>2997.3034334369004</v>
      </c>
      <c r="S216" s="31">
        <f t="shared" si="32"/>
        <v>1.3307150822299132E-4</v>
      </c>
      <c r="T216" s="56">
        <f t="shared" si="28"/>
        <v>0.36423665493217894</v>
      </c>
      <c r="V216" s="45"/>
      <c r="W216" s="46"/>
      <c r="X216" s="47"/>
      <c r="Z216" s="45"/>
      <c r="AA216" s="47"/>
      <c r="AB216" s="46"/>
      <c r="AC216" s="129">
        <v>636</v>
      </c>
      <c r="AD216" s="129" t="s">
        <v>202</v>
      </c>
      <c r="AE216" s="154">
        <v>8276</v>
      </c>
      <c r="AF216" s="154">
        <v>18801695.704166956</v>
      </c>
      <c r="AG216" s="154">
        <v>6343331.1708236625</v>
      </c>
      <c r="AH216" s="154">
        <v>-835525</v>
      </c>
      <c r="AJ216" s="155">
        <f t="shared" si="33"/>
        <v>17966170.704166956</v>
      </c>
      <c r="AK216" s="156"/>
      <c r="AL216" s="157">
        <v>4664751.4445020761</v>
      </c>
      <c r="AM216" s="156"/>
      <c r="AN216" s="157">
        <v>-106916.27045923512</v>
      </c>
      <c r="AO216" s="158"/>
      <c r="AP216" s="158">
        <f t="shared" si="34"/>
        <v>22524005.8782098</v>
      </c>
      <c r="AQ216" s="159">
        <f t="shared" si="35"/>
        <v>2721.6053501945144</v>
      </c>
    </row>
    <row r="217" spans="1:43" x14ac:dyDescent="0.25">
      <c r="A217" s="6">
        <v>638</v>
      </c>
      <c r="B217" s="6" t="s">
        <v>203</v>
      </c>
      <c r="C217" s="7">
        <v>50619</v>
      </c>
      <c r="D217" s="7">
        <v>44536834.426031612</v>
      </c>
      <c r="E217" s="48">
        <v>-16423559.668486916</v>
      </c>
      <c r="F217" s="48">
        <v>-3461945</v>
      </c>
      <c r="H217" s="34">
        <f t="shared" si="29"/>
        <v>41074889.426031612</v>
      </c>
      <c r="I217" s="82"/>
      <c r="J217" s="56">
        <v>21955809.108608302</v>
      </c>
      <c r="K217" s="82"/>
      <c r="L217" s="56">
        <v>-282402.1770665677</v>
      </c>
      <c r="M217" s="84"/>
      <c r="N217" s="84">
        <f t="shared" si="30"/>
        <v>62748296.357573345</v>
      </c>
      <c r="O217" s="101">
        <f t="shared" si="31"/>
        <v>1239.6194385028023</v>
      </c>
      <c r="P217" s="82"/>
      <c r="R217" s="62">
        <f t="shared" si="27"/>
        <v>2453902.198945038</v>
      </c>
      <c r="S217" s="31">
        <f t="shared" si="32"/>
        <v>4.0698679092604786E-2</v>
      </c>
      <c r="T217" s="56">
        <f t="shared" si="28"/>
        <v>48.477887728817997</v>
      </c>
      <c r="V217" s="45"/>
      <c r="W217" s="46"/>
      <c r="X217" s="47"/>
      <c r="Z217" s="45"/>
      <c r="AA217" s="47"/>
      <c r="AB217" s="46"/>
      <c r="AC217" s="129">
        <v>638</v>
      </c>
      <c r="AD217" s="129" t="s">
        <v>203</v>
      </c>
      <c r="AE217" s="154">
        <v>50380</v>
      </c>
      <c r="AF217" s="154">
        <v>44268999.883102201</v>
      </c>
      <c r="AG217" s="154">
        <v>-13555419.513018526</v>
      </c>
      <c r="AH217" s="154">
        <v>-3461945</v>
      </c>
      <c r="AJ217" s="155">
        <f t="shared" si="33"/>
        <v>40807054.883102201</v>
      </c>
      <c r="AK217" s="156"/>
      <c r="AL217" s="157">
        <v>20413107.034130894</v>
      </c>
      <c r="AM217" s="156"/>
      <c r="AN217" s="157">
        <v>-925767.75860478869</v>
      </c>
      <c r="AO217" s="158"/>
      <c r="AP217" s="158">
        <f t="shared" si="34"/>
        <v>60294394.158628307</v>
      </c>
      <c r="AQ217" s="159">
        <f t="shared" si="35"/>
        <v>1196.7922619815067</v>
      </c>
    </row>
    <row r="218" spans="1:43" x14ac:dyDescent="0.25">
      <c r="A218" s="6">
        <v>678</v>
      </c>
      <c r="B218" s="6" t="s">
        <v>204</v>
      </c>
      <c r="C218" s="7">
        <v>24353</v>
      </c>
      <c r="D218" s="7">
        <v>59241579.084631197</v>
      </c>
      <c r="E218" s="48">
        <v>9343114.2959621456</v>
      </c>
      <c r="F218" s="48">
        <v>-1296441</v>
      </c>
      <c r="H218" s="34">
        <f t="shared" si="29"/>
        <v>57945138.084631197</v>
      </c>
      <c r="I218" s="82"/>
      <c r="J218" s="56">
        <v>10933262.768715287</v>
      </c>
      <c r="K218" s="82"/>
      <c r="L218" s="56">
        <v>-113481.1909568729</v>
      </c>
      <c r="M218" s="84"/>
      <c r="N218" s="84">
        <f t="shared" si="30"/>
        <v>68764919.662389606</v>
      </c>
      <c r="O218" s="101">
        <f t="shared" si="31"/>
        <v>2823.6734555245598</v>
      </c>
      <c r="P218" s="82"/>
      <c r="R218" s="62">
        <f t="shared" si="27"/>
        <v>3543331.4731786847</v>
      </c>
      <c r="S218" s="31">
        <f t="shared" si="32"/>
        <v>5.4327586487150727E-2</v>
      </c>
      <c r="T218" s="56">
        <f t="shared" si="28"/>
        <v>145.4987670175619</v>
      </c>
      <c r="V218" s="45"/>
      <c r="W218" s="46"/>
      <c r="X218" s="47"/>
      <c r="Z218" s="45"/>
      <c r="AA218" s="47"/>
      <c r="AB218" s="46"/>
      <c r="AC218" s="129">
        <v>678</v>
      </c>
      <c r="AD218" s="129" t="s">
        <v>204</v>
      </c>
      <c r="AE218" s="154">
        <v>24679</v>
      </c>
      <c r="AF218" s="154">
        <v>56612604.434203587</v>
      </c>
      <c r="AG218" s="154">
        <v>10241028.096336013</v>
      </c>
      <c r="AH218" s="154">
        <v>-1296441</v>
      </c>
      <c r="AJ218" s="155">
        <f t="shared" si="33"/>
        <v>55316163.434203587</v>
      </c>
      <c r="AK218" s="156"/>
      <c r="AL218" s="157">
        <v>10273237.631612159</v>
      </c>
      <c r="AM218" s="156"/>
      <c r="AN218" s="157">
        <v>-367812.87660482409</v>
      </c>
      <c r="AO218" s="158"/>
      <c r="AP218" s="158">
        <f t="shared" si="34"/>
        <v>65221588.189210922</v>
      </c>
      <c r="AQ218" s="159">
        <f t="shared" si="35"/>
        <v>2642.7970415823543</v>
      </c>
    </row>
    <row r="219" spans="1:43" x14ac:dyDescent="0.25">
      <c r="A219" s="6">
        <v>680</v>
      </c>
      <c r="B219" s="6" t="s">
        <v>205</v>
      </c>
      <c r="C219" s="7">
        <v>24407</v>
      </c>
      <c r="D219" s="7">
        <v>28857456.190596182</v>
      </c>
      <c r="E219" s="48">
        <v>134965.59527164334</v>
      </c>
      <c r="F219" s="48">
        <v>-1450945</v>
      </c>
      <c r="H219" s="34">
        <f t="shared" si="29"/>
        <v>27406511.190596182</v>
      </c>
      <c r="I219" s="82"/>
      <c r="J219" s="56">
        <v>10666615.644471826</v>
      </c>
      <c r="K219" s="82"/>
      <c r="L219" s="56">
        <v>-118833.4592398731</v>
      </c>
      <c r="M219" s="84"/>
      <c r="N219" s="84">
        <f t="shared" si="30"/>
        <v>37954293.375828139</v>
      </c>
      <c r="O219" s="101">
        <f t="shared" si="31"/>
        <v>1555.0577037664661</v>
      </c>
      <c r="P219" s="82"/>
      <c r="R219" s="62">
        <f t="shared" si="27"/>
        <v>2818781.1137670651</v>
      </c>
      <c r="S219" s="31">
        <f t="shared" si="32"/>
        <v>8.022598596949311E-2</v>
      </c>
      <c r="T219" s="56">
        <f t="shared" si="28"/>
        <v>115.49068356484062</v>
      </c>
      <c r="V219" s="45"/>
      <c r="W219" s="46"/>
      <c r="X219" s="47"/>
      <c r="Z219" s="45"/>
      <c r="AA219" s="47"/>
      <c r="AB219" s="46"/>
      <c r="AC219" s="129">
        <v>680</v>
      </c>
      <c r="AD219" s="129" t="s">
        <v>205</v>
      </c>
      <c r="AE219" s="154">
        <v>24056</v>
      </c>
      <c r="AF219" s="154">
        <v>27044076.88140728</v>
      </c>
      <c r="AG219" s="154">
        <v>-291.4531481588096</v>
      </c>
      <c r="AH219" s="154">
        <v>-1450945</v>
      </c>
      <c r="AJ219" s="155">
        <f t="shared" si="33"/>
        <v>25593131.88140728</v>
      </c>
      <c r="AK219" s="156"/>
      <c r="AL219" s="157">
        <v>9927288.9373216107</v>
      </c>
      <c r="AM219" s="156"/>
      <c r="AN219" s="157">
        <v>-384908.55666781857</v>
      </c>
      <c r="AO219" s="158"/>
      <c r="AP219" s="158">
        <f t="shared" si="34"/>
        <v>35135512.262061074</v>
      </c>
      <c r="AQ219" s="159">
        <f t="shared" si="35"/>
        <v>1460.571677006197</v>
      </c>
    </row>
    <row r="220" spans="1:43" x14ac:dyDescent="0.25">
      <c r="A220" s="6">
        <v>681</v>
      </c>
      <c r="B220" s="6" t="s">
        <v>206</v>
      </c>
      <c r="C220" s="7">
        <v>3364</v>
      </c>
      <c r="D220" s="7">
        <v>9927621.7257401999</v>
      </c>
      <c r="E220" s="48">
        <v>2897784.3721676837</v>
      </c>
      <c r="F220" s="48">
        <v>-214176</v>
      </c>
      <c r="H220" s="34">
        <f t="shared" si="29"/>
        <v>9713445.7257401999</v>
      </c>
      <c r="I220" s="82"/>
      <c r="J220" s="56">
        <v>2463590.4544316842</v>
      </c>
      <c r="K220" s="82"/>
      <c r="L220" s="56">
        <v>-13433.01873440732</v>
      </c>
      <c r="M220" s="84"/>
      <c r="N220" s="84">
        <f t="shared" si="30"/>
        <v>12163603.161437478</v>
      </c>
      <c r="O220" s="101">
        <f t="shared" si="31"/>
        <v>3615.815446325053</v>
      </c>
      <c r="P220" s="82"/>
      <c r="R220" s="62">
        <f t="shared" si="27"/>
        <v>218659.36351178214</v>
      </c>
      <c r="S220" s="31">
        <f t="shared" si="32"/>
        <v>1.8305600027164089E-2</v>
      </c>
      <c r="T220" s="56">
        <f t="shared" si="28"/>
        <v>64.999810794227741</v>
      </c>
      <c r="V220" s="45"/>
      <c r="W220" s="46"/>
      <c r="X220" s="47"/>
      <c r="Z220" s="45"/>
      <c r="AA220" s="47"/>
      <c r="AB220" s="46"/>
      <c r="AC220" s="129">
        <v>681</v>
      </c>
      <c r="AD220" s="129" t="s">
        <v>206</v>
      </c>
      <c r="AE220" s="154">
        <v>3431</v>
      </c>
      <c r="AF220" s="154">
        <v>9873509.4091192633</v>
      </c>
      <c r="AG220" s="154">
        <v>3158021.1449003359</v>
      </c>
      <c r="AH220" s="154">
        <v>-214176</v>
      </c>
      <c r="AJ220" s="155">
        <f t="shared" si="33"/>
        <v>9659333.4091192633</v>
      </c>
      <c r="AK220" s="156"/>
      <c r="AL220" s="157">
        <v>2329508.6902049049</v>
      </c>
      <c r="AM220" s="156"/>
      <c r="AN220" s="157">
        <v>-43898.301398472249</v>
      </c>
      <c r="AO220" s="158"/>
      <c r="AP220" s="158">
        <f t="shared" si="34"/>
        <v>11944943.797925696</v>
      </c>
      <c r="AQ220" s="159">
        <f t="shared" si="35"/>
        <v>3481.4758956355859</v>
      </c>
    </row>
    <row r="221" spans="1:43" x14ac:dyDescent="0.25">
      <c r="A221" s="6">
        <v>683</v>
      </c>
      <c r="B221" s="6" t="s">
        <v>207</v>
      </c>
      <c r="C221" s="7">
        <v>3712</v>
      </c>
      <c r="D221" s="7">
        <v>18848775.351179168</v>
      </c>
      <c r="E221" s="48">
        <v>4654313.6274549086</v>
      </c>
      <c r="F221" s="48">
        <v>92712</v>
      </c>
      <c r="H221" s="34">
        <f t="shared" si="29"/>
        <v>18941487.351179168</v>
      </c>
      <c r="I221" s="82"/>
      <c r="J221" s="56">
        <v>2413539.6868990217</v>
      </c>
      <c r="K221" s="82"/>
      <c r="L221" s="56">
        <v>-11644.151286300286</v>
      </c>
      <c r="M221" s="84"/>
      <c r="N221" s="84">
        <f t="shared" si="30"/>
        <v>21343382.886791889</v>
      </c>
      <c r="O221" s="101">
        <f t="shared" si="31"/>
        <v>5749.8337518297112</v>
      </c>
      <c r="P221" s="82"/>
      <c r="R221" s="62">
        <f t="shared" si="27"/>
        <v>65691.524489305913</v>
      </c>
      <c r="S221" s="31">
        <f t="shared" si="32"/>
        <v>3.0873426712867335E-3</v>
      </c>
      <c r="T221" s="56">
        <f t="shared" si="28"/>
        <v>17.697070174920775</v>
      </c>
      <c r="V221" s="45"/>
      <c r="W221" s="46"/>
      <c r="X221" s="47"/>
      <c r="Z221" s="45"/>
      <c r="AA221" s="47"/>
      <c r="AB221" s="46"/>
      <c r="AC221" s="129">
        <v>683</v>
      </c>
      <c r="AD221" s="129" t="s">
        <v>207</v>
      </c>
      <c r="AE221" s="154">
        <v>3783</v>
      </c>
      <c r="AF221" s="154">
        <v>18939316.720835853</v>
      </c>
      <c r="AG221" s="154">
        <v>4828822.1125172591</v>
      </c>
      <c r="AH221" s="154">
        <v>92712</v>
      </c>
      <c r="AJ221" s="155">
        <f t="shared" si="33"/>
        <v>19032028.720835853</v>
      </c>
      <c r="AK221" s="156"/>
      <c r="AL221" s="157">
        <v>2283528.3712709723</v>
      </c>
      <c r="AM221" s="156"/>
      <c r="AN221" s="157">
        <v>-37865.729804245137</v>
      </c>
      <c r="AO221" s="158"/>
      <c r="AP221" s="158">
        <f t="shared" si="34"/>
        <v>21277691.362302583</v>
      </c>
      <c r="AQ221" s="159">
        <f t="shared" si="35"/>
        <v>5624.5549464188689</v>
      </c>
    </row>
    <row r="222" spans="1:43" x14ac:dyDescent="0.25">
      <c r="A222" s="6">
        <v>684</v>
      </c>
      <c r="B222" s="6" t="s">
        <v>208</v>
      </c>
      <c r="C222" s="7">
        <v>39040</v>
      </c>
      <c r="D222" s="7">
        <v>44816785.338346086</v>
      </c>
      <c r="E222" s="48">
        <v>-4414961.8620359199</v>
      </c>
      <c r="F222" s="48">
        <v>-1653691</v>
      </c>
      <c r="H222" s="34">
        <f t="shared" si="29"/>
        <v>43163094.338346086</v>
      </c>
      <c r="I222" s="82"/>
      <c r="J222" s="56">
        <v>22236710.582259309</v>
      </c>
      <c r="K222" s="82"/>
      <c r="L222" s="56">
        <v>-212630.92883446848</v>
      </c>
      <c r="M222" s="84"/>
      <c r="N222" s="84">
        <f t="shared" si="30"/>
        <v>65187173.991770923</v>
      </c>
      <c r="O222" s="101">
        <f t="shared" si="31"/>
        <v>1669.7534321662633</v>
      </c>
      <c r="P222" s="82"/>
      <c r="R222" s="62">
        <f t="shared" si="27"/>
        <v>4150663.8581446037</v>
      </c>
      <c r="S222" s="31">
        <f t="shared" si="32"/>
        <v>6.8002968208005624E-2</v>
      </c>
      <c r="T222" s="56">
        <f t="shared" si="28"/>
        <v>106.31823407132694</v>
      </c>
      <c r="V222" s="45"/>
      <c r="W222" s="46"/>
      <c r="X222" s="47"/>
      <c r="Z222" s="45"/>
      <c r="AA222" s="47"/>
      <c r="AB222" s="46"/>
      <c r="AC222" s="129">
        <v>684</v>
      </c>
      <c r="AD222" s="129" t="s">
        <v>208</v>
      </c>
      <c r="AE222" s="154">
        <v>39205</v>
      </c>
      <c r="AF222" s="154">
        <v>42610568.094099134</v>
      </c>
      <c r="AG222" s="154">
        <v>-2984970.9082678594</v>
      </c>
      <c r="AH222" s="154">
        <v>-1653691</v>
      </c>
      <c r="AJ222" s="155">
        <f t="shared" si="33"/>
        <v>40956877.094099134</v>
      </c>
      <c r="AK222" s="156"/>
      <c r="AL222" s="157">
        <v>20769703.92038146</v>
      </c>
      <c r="AM222" s="156"/>
      <c r="AN222" s="157">
        <v>-690070.88085427484</v>
      </c>
      <c r="AO222" s="158"/>
      <c r="AP222" s="158">
        <f t="shared" si="34"/>
        <v>61036510.133626319</v>
      </c>
      <c r="AQ222" s="159">
        <f t="shared" si="35"/>
        <v>1556.8552514634951</v>
      </c>
    </row>
    <row r="223" spans="1:43" x14ac:dyDescent="0.25">
      <c r="A223" s="6">
        <v>686</v>
      </c>
      <c r="B223" s="6" t="s">
        <v>209</v>
      </c>
      <c r="C223" s="7">
        <v>3053</v>
      </c>
      <c r="D223" s="7">
        <v>10837229.099884974</v>
      </c>
      <c r="E223" s="48">
        <v>2917586.4629594372</v>
      </c>
      <c r="F223" s="48">
        <v>-57791</v>
      </c>
      <c r="H223" s="34">
        <f t="shared" si="29"/>
        <v>10779438.099884974</v>
      </c>
      <c r="I223" s="82"/>
      <c r="J223" s="56">
        <v>2066840.4994644851</v>
      </c>
      <c r="K223" s="82"/>
      <c r="L223" s="56">
        <v>-12336.71214306717</v>
      </c>
      <c r="M223" s="84"/>
      <c r="N223" s="84">
        <f t="shared" si="30"/>
        <v>12833941.887206392</v>
      </c>
      <c r="O223" s="101">
        <f t="shared" si="31"/>
        <v>4203.7149974472295</v>
      </c>
      <c r="P223" s="82"/>
      <c r="R223" s="62">
        <f t="shared" si="27"/>
        <v>389001.09506658278</v>
      </c>
      <c r="S223" s="31">
        <f t="shared" si="32"/>
        <v>3.1257769849116102E-2</v>
      </c>
      <c r="T223" s="56">
        <f t="shared" si="28"/>
        <v>127.41601541650272</v>
      </c>
      <c r="V223" s="45"/>
      <c r="W223" s="46"/>
      <c r="X223" s="47"/>
      <c r="Z223" s="45"/>
      <c r="AA223" s="47"/>
      <c r="AB223" s="46"/>
      <c r="AC223" s="129">
        <v>686</v>
      </c>
      <c r="AD223" s="129" t="s">
        <v>209</v>
      </c>
      <c r="AE223" s="154">
        <v>3121</v>
      </c>
      <c r="AF223" s="154">
        <v>10578123.630910598</v>
      </c>
      <c r="AG223" s="154">
        <v>3046524.2791680652</v>
      </c>
      <c r="AH223" s="154">
        <v>-57791</v>
      </c>
      <c r="AJ223" s="155">
        <f t="shared" si="33"/>
        <v>10520332.630910598</v>
      </c>
      <c r="AK223" s="156"/>
      <c r="AL223" s="157">
        <v>1964783.7512333773</v>
      </c>
      <c r="AM223" s="156"/>
      <c r="AN223" s="157">
        <v>-40175.590004164624</v>
      </c>
      <c r="AO223" s="158"/>
      <c r="AP223" s="158">
        <f t="shared" si="34"/>
        <v>12444940.79213981</v>
      </c>
      <c r="AQ223" s="159">
        <f t="shared" si="35"/>
        <v>3987.4850343286798</v>
      </c>
    </row>
    <row r="224" spans="1:43" x14ac:dyDescent="0.25">
      <c r="A224" s="6">
        <v>687</v>
      </c>
      <c r="B224" s="6" t="s">
        <v>210</v>
      </c>
      <c r="C224" s="7">
        <v>1561</v>
      </c>
      <c r="D224" s="7">
        <v>7058278.6857694425</v>
      </c>
      <c r="E224" s="48">
        <v>931691.54971090029</v>
      </c>
      <c r="F224" s="48">
        <v>86976</v>
      </c>
      <c r="H224" s="34">
        <f t="shared" si="29"/>
        <v>7145254.6857694425</v>
      </c>
      <c r="I224" s="82"/>
      <c r="J224" s="56">
        <v>1193352.5328900432</v>
      </c>
      <c r="K224" s="82"/>
      <c r="L224" s="56">
        <v>-6120.4152384489698</v>
      </c>
      <c r="M224" s="84"/>
      <c r="N224" s="84">
        <f t="shared" si="30"/>
        <v>8332486.8034210363</v>
      </c>
      <c r="O224" s="101">
        <f t="shared" si="31"/>
        <v>5337.9159535048275</v>
      </c>
      <c r="P224" s="82"/>
      <c r="R224" s="62">
        <f t="shared" si="27"/>
        <v>-322557.09427793045</v>
      </c>
      <c r="S224" s="31">
        <f t="shared" si="32"/>
        <v>-3.7268106099806797E-2</v>
      </c>
      <c r="T224" s="56">
        <f t="shared" si="28"/>
        <v>-206.63490985133276</v>
      </c>
      <c r="V224" s="45"/>
      <c r="W224" s="46"/>
      <c r="X224" s="47"/>
      <c r="Z224" s="45"/>
      <c r="AA224" s="47"/>
      <c r="AB224" s="46"/>
      <c r="AC224" s="129">
        <v>687</v>
      </c>
      <c r="AD224" s="129" t="s">
        <v>210</v>
      </c>
      <c r="AE224" s="154">
        <v>1602</v>
      </c>
      <c r="AF224" s="154">
        <v>7450117.2362300511</v>
      </c>
      <c r="AG224" s="154">
        <v>1311806.3581997007</v>
      </c>
      <c r="AH224" s="154">
        <v>86976</v>
      </c>
      <c r="AJ224" s="155">
        <f t="shared" si="33"/>
        <v>7537093.2362300511</v>
      </c>
      <c r="AK224" s="156"/>
      <c r="AL224" s="157">
        <v>1138441.3526217951</v>
      </c>
      <c r="AM224" s="156"/>
      <c r="AN224" s="157">
        <v>-20490.691152879255</v>
      </c>
      <c r="AO224" s="158"/>
      <c r="AP224" s="158">
        <f t="shared" si="34"/>
        <v>8655043.8976989668</v>
      </c>
      <c r="AQ224" s="159">
        <f t="shared" si="35"/>
        <v>5402.6491246560345</v>
      </c>
    </row>
    <row r="225" spans="1:43" x14ac:dyDescent="0.25">
      <c r="A225" s="6">
        <v>689</v>
      </c>
      <c r="B225" s="6" t="s">
        <v>211</v>
      </c>
      <c r="C225" s="7">
        <v>3146</v>
      </c>
      <c r="D225" s="7">
        <v>9663539.9735721089</v>
      </c>
      <c r="E225" s="48">
        <v>942121.43801464944</v>
      </c>
      <c r="F225" s="48">
        <v>-325944</v>
      </c>
      <c r="H225" s="34">
        <f t="shared" si="29"/>
        <v>9337595.9735721089</v>
      </c>
      <c r="I225" s="82"/>
      <c r="J225" s="56">
        <v>1881180.2932622593</v>
      </c>
      <c r="K225" s="82"/>
      <c r="L225" s="56">
        <v>-14041.791396354341</v>
      </c>
      <c r="M225" s="84"/>
      <c r="N225" s="84">
        <f t="shared" si="30"/>
        <v>11204734.475438014</v>
      </c>
      <c r="O225" s="101">
        <f t="shared" si="31"/>
        <v>3561.5812064329352</v>
      </c>
      <c r="P225" s="82"/>
      <c r="R225" s="62">
        <f t="shared" si="27"/>
        <v>928951.52783787996</v>
      </c>
      <c r="S225" s="31">
        <f t="shared" si="32"/>
        <v>9.040201925001079E-2</v>
      </c>
      <c r="T225" s="56">
        <f t="shared" si="28"/>
        <v>295.28020592431022</v>
      </c>
      <c r="V225" s="45"/>
      <c r="W225" s="46"/>
      <c r="X225" s="47"/>
      <c r="Z225" s="45"/>
      <c r="AA225" s="47"/>
      <c r="AB225" s="46"/>
      <c r="AC225" s="129">
        <v>689</v>
      </c>
      <c r="AD225" s="129" t="s">
        <v>211</v>
      </c>
      <c r="AE225" s="154">
        <v>3226</v>
      </c>
      <c r="AF225" s="154">
        <v>8861252.5288675167</v>
      </c>
      <c r="AG225" s="154">
        <v>1078041.5551320566</v>
      </c>
      <c r="AH225" s="154">
        <v>-325944</v>
      </c>
      <c r="AJ225" s="155">
        <f t="shared" si="33"/>
        <v>8535308.5288675167</v>
      </c>
      <c r="AK225" s="156"/>
      <c r="AL225" s="157">
        <v>1786338.8849732711</v>
      </c>
      <c r="AM225" s="156"/>
      <c r="AN225" s="157">
        <v>-45864.466240654554</v>
      </c>
      <c r="AO225" s="158"/>
      <c r="AP225" s="158">
        <f t="shared" si="34"/>
        <v>10275782.947600134</v>
      </c>
      <c r="AQ225" s="159">
        <f t="shared" si="35"/>
        <v>3185.3015956603017</v>
      </c>
    </row>
    <row r="226" spans="1:43" x14ac:dyDescent="0.25">
      <c r="A226" s="6">
        <v>691</v>
      </c>
      <c r="B226" s="6" t="s">
        <v>212</v>
      </c>
      <c r="C226" s="7">
        <v>2710</v>
      </c>
      <c r="D226" s="7">
        <v>10787128.177266285</v>
      </c>
      <c r="E226" s="48">
        <v>3057861.2697141855</v>
      </c>
      <c r="F226" s="48">
        <v>-96287</v>
      </c>
      <c r="H226" s="34">
        <f t="shared" si="29"/>
        <v>10690841.177266285</v>
      </c>
      <c r="I226" s="82"/>
      <c r="J226" s="56">
        <v>1825841.9479511366</v>
      </c>
      <c r="K226" s="82"/>
      <c r="L226" s="56">
        <v>-9530.6604024537155</v>
      </c>
      <c r="M226" s="84"/>
      <c r="N226" s="84">
        <f t="shared" si="30"/>
        <v>12507152.464814967</v>
      </c>
      <c r="O226" s="101">
        <f t="shared" si="31"/>
        <v>4615.1854113708359</v>
      </c>
      <c r="P226" s="82"/>
      <c r="R226" s="62">
        <f t="shared" si="27"/>
        <v>679036.98274149559</v>
      </c>
      <c r="S226" s="31">
        <f t="shared" si="32"/>
        <v>5.7408721090915514E-2</v>
      </c>
      <c r="T226" s="56">
        <f t="shared" si="28"/>
        <v>250.56715230313492</v>
      </c>
      <c r="V226" s="45"/>
      <c r="W226" s="46"/>
      <c r="X226" s="47"/>
      <c r="Z226" s="45"/>
      <c r="AA226" s="47"/>
      <c r="AB226" s="46"/>
      <c r="AC226" s="129">
        <v>691</v>
      </c>
      <c r="AD226" s="129" t="s">
        <v>212</v>
      </c>
      <c r="AE226" s="154">
        <v>2718</v>
      </c>
      <c r="AF226" s="154">
        <v>10230958.010560973</v>
      </c>
      <c r="AG226" s="154">
        <v>3044436.6902693077</v>
      </c>
      <c r="AH226" s="154">
        <v>-96287</v>
      </c>
      <c r="AJ226" s="155">
        <f t="shared" si="33"/>
        <v>10134671.010560973</v>
      </c>
      <c r="AK226" s="156"/>
      <c r="AL226" s="157">
        <v>1724309.3749622311</v>
      </c>
      <c r="AM226" s="156"/>
      <c r="AN226" s="157">
        <v>-30864.903449732356</v>
      </c>
      <c r="AO226" s="158"/>
      <c r="AP226" s="158">
        <f t="shared" si="34"/>
        <v>11828115.482073471</v>
      </c>
      <c r="AQ226" s="159">
        <f t="shared" si="35"/>
        <v>4351.7717005421155</v>
      </c>
    </row>
    <row r="227" spans="1:43" x14ac:dyDescent="0.25">
      <c r="A227" s="6">
        <v>694</v>
      </c>
      <c r="B227" s="6" t="s">
        <v>213</v>
      </c>
      <c r="C227" s="7">
        <v>28710</v>
      </c>
      <c r="D227" s="7">
        <v>35078514.354444757</v>
      </c>
      <c r="E227" s="48">
        <v>2014101.5427696696</v>
      </c>
      <c r="F227" s="48">
        <v>-1856738</v>
      </c>
      <c r="H227" s="34">
        <f t="shared" si="29"/>
        <v>33221776.354444757</v>
      </c>
      <c r="I227" s="82"/>
      <c r="J227" s="56">
        <v>12972982.183418045</v>
      </c>
      <c r="K227" s="82"/>
      <c r="L227" s="56">
        <v>-143026.96065502832</v>
      </c>
      <c r="M227" s="84"/>
      <c r="N227" s="84">
        <f t="shared" si="30"/>
        <v>46051731.577207774</v>
      </c>
      <c r="O227" s="101">
        <f t="shared" si="31"/>
        <v>1604.0310545875227</v>
      </c>
      <c r="P227" s="82"/>
      <c r="R227" s="62">
        <f t="shared" si="27"/>
        <v>2915934.2270229608</v>
      </c>
      <c r="S227" s="31">
        <f t="shared" si="32"/>
        <v>6.7598941161347695E-2</v>
      </c>
      <c r="T227" s="56">
        <f t="shared" si="28"/>
        <v>101.56510717600003</v>
      </c>
      <c r="V227" s="45"/>
      <c r="W227" s="46"/>
      <c r="X227" s="47"/>
      <c r="Z227" s="45"/>
      <c r="AA227" s="47"/>
      <c r="AB227" s="46"/>
      <c r="AC227" s="129">
        <v>694</v>
      </c>
      <c r="AD227" s="129" t="s">
        <v>213</v>
      </c>
      <c r="AE227" s="154">
        <v>28793</v>
      </c>
      <c r="AF227" s="154">
        <v>33393559.109404836</v>
      </c>
      <c r="AG227" s="154">
        <v>1102060.2577773975</v>
      </c>
      <c r="AH227" s="154">
        <v>-1856738</v>
      </c>
      <c r="AJ227" s="155">
        <f t="shared" si="33"/>
        <v>31536821.109404836</v>
      </c>
      <c r="AK227" s="156"/>
      <c r="AL227" s="157">
        <v>12062896.085807011</v>
      </c>
      <c r="AM227" s="156"/>
      <c r="AN227" s="157">
        <v>-463919.84502702771</v>
      </c>
      <c r="AO227" s="158"/>
      <c r="AP227" s="158">
        <f t="shared" si="34"/>
        <v>43135797.350184813</v>
      </c>
      <c r="AQ227" s="159">
        <f t="shared" si="35"/>
        <v>1498.1348713293096</v>
      </c>
    </row>
    <row r="228" spans="1:43" x14ac:dyDescent="0.25">
      <c r="A228" s="6">
        <v>697</v>
      </c>
      <c r="B228" s="6" t="s">
        <v>214</v>
      </c>
      <c r="C228" s="7">
        <v>1235</v>
      </c>
      <c r="D228" s="7">
        <v>5346309.8265912449</v>
      </c>
      <c r="E228" s="48">
        <v>895650.34965100104</v>
      </c>
      <c r="F228" s="48">
        <v>-274379</v>
      </c>
      <c r="H228" s="34">
        <f t="shared" si="29"/>
        <v>5071930.8265912449</v>
      </c>
      <c r="I228" s="82"/>
      <c r="J228" s="56">
        <v>906249.15445769636</v>
      </c>
      <c r="K228" s="82"/>
      <c r="L228" s="56">
        <v>-5575.2702690793139</v>
      </c>
      <c r="M228" s="84"/>
      <c r="N228" s="84">
        <f t="shared" si="30"/>
        <v>5972604.7107798625</v>
      </c>
      <c r="O228" s="101">
        <f t="shared" si="31"/>
        <v>4836.1171747205362</v>
      </c>
      <c r="P228" s="82"/>
      <c r="R228" s="62">
        <f t="shared" si="27"/>
        <v>-176025.69879662991</v>
      </c>
      <c r="S228" s="31">
        <f t="shared" si="32"/>
        <v>-2.8628440330788117E-2</v>
      </c>
      <c r="T228" s="56">
        <f t="shared" si="28"/>
        <v>-142.53093019970032</v>
      </c>
      <c r="V228" s="45"/>
      <c r="W228" s="46"/>
      <c r="X228" s="47"/>
      <c r="Z228" s="45"/>
      <c r="AA228" s="47"/>
      <c r="AB228" s="46"/>
      <c r="AC228" s="129">
        <v>697</v>
      </c>
      <c r="AD228" s="129" t="s">
        <v>214</v>
      </c>
      <c r="AE228" s="154">
        <v>1272</v>
      </c>
      <c r="AF228" s="154">
        <v>5582165.5681333728</v>
      </c>
      <c r="AG228" s="154">
        <v>974505.46061479906</v>
      </c>
      <c r="AH228" s="154">
        <v>-274379</v>
      </c>
      <c r="AJ228" s="155">
        <f t="shared" si="33"/>
        <v>5307786.5681333728</v>
      </c>
      <c r="AK228" s="156"/>
      <c r="AL228" s="157">
        <v>859131.46662707522</v>
      </c>
      <c r="AM228" s="156"/>
      <c r="AN228" s="157">
        <v>-18287.625183955635</v>
      </c>
      <c r="AO228" s="158"/>
      <c r="AP228" s="158">
        <f t="shared" si="34"/>
        <v>6148630.4095764924</v>
      </c>
      <c r="AQ228" s="159">
        <f t="shared" si="35"/>
        <v>4833.8289383462989</v>
      </c>
    </row>
    <row r="229" spans="1:43" x14ac:dyDescent="0.25">
      <c r="A229" s="6">
        <v>698</v>
      </c>
      <c r="B229" s="6" t="s">
        <v>215</v>
      </c>
      <c r="C229" s="7">
        <v>63528</v>
      </c>
      <c r="D229" s="7">
        <v>94914274.05951716</v>
      </c>
      <c r="E229" s="48">
        <v>25496115.901272967</v>
      </c>
      <c r="F229" s="48">
        <v>-5796019</v>
      </c>
      <c r="H229" s="34">
        <f t="shared" si="29"/>
        <v>89118255.05951716</v>
      </c>
      <c r="I229" s="82"/>
      <c r="J229" s="56">
        <v>30234512.95206235</v>
      </c>
      <c r="K229" s="82"/>
      <c r="L229" s="56">
        <v>-313368.03471840569</v>
      </c>
      <c r="M229" s="84"/>
      <c r="N229" s="84">
        <f t="shared" si="30"/>
        <v>119039399.9768611</v>
      </c>
      <c r="O229" s="101">
        <f t="shared" si="31"/>
        <v>1873.8099731907364</v>
      </c>
      <c r="P229" s="82"/>
      <c r="R229" s="62">
        <f t="shared" si="27"/>
        <v>7069951.0410860926</v>
      </c>
      <c r="S229" s="31">
        <f t="shared" si="32"/>
        <v>6.314178651661824E-2</v>
      </c>
      <c r="T229" s="56">
        <f t="shared" si="28"/>
        <v>111.28873947056562</v>
      </c>
      <c r="V229" s="45"/>
      <c r="W229" s="46"/>
      <c r="X229" s="47"/>
      <c r="Z229" s="45"/>
      <c r="AA229" s="47"/>
      <c r="AB229" s="46"/>
      <c r="AC229" s="129">
        <v>698</v>
      </c>
      <c r="AD229" s="129" t="s">
        <v>215</v>
      </c>
      <c r="AE229" s="154">
        <v>63042</v>
      </c>
      <c r="AF229" s="154">
        <v>90621283.699083969</v>
      </c>
      <c r="AG229" s="154">
        <v>24284860.188692063</v>
      </c>
      <c r="AH229" s="154">
        <v>-5796019</v>
      </c>
      <c r="AJ229" s="155">
        <f t="shared" si="33"/>
        <v>84825264.699083969</v>
      </c>
      <c r="AK229" s="156"/>
      <c r="AL229" s="157">
        <v>28160008.872223023</v>
      </c>
      <c r="AM229" s="156"/>
      <c r="AN229" s="157">
        <v>-1015824.6355319766</v>
      </c>
      <c r="AO229" s="158"/>
      <c r="AP229" s="158">
        <f t="shared" si="34"/>
        <v>111969448.93577501</v>
      </c>
      <c r="AQ229" s="159">
        <f t="shared" si="35"/>
        <v>1776.1087677385713</v>
      </c>
    </row>
    <row r="230" spans="1:43" x14ac:dyDescent="0.25">
      <c r="A230" s="6">
        <v>700</v>
      </c>
      <c r="B230" s="6" t="s">
        <v>216</v>
      </c>
      <c r="C230" s="7">
        <v>4922</v>
      </c>
      <c r="D230" s="7">
        <v>10590242.226365713</v>
      </c>
      <c r="E230" s="48">
        <v>590033.56397830963</v>
      </c>
      <c r="F230" s="48">
        <v>-1096778</v>
      </c>
      <c r="H230" s="34">
        <f t="shared" si="29"/>
        <v>9493464.2263657134</v>
      </c>
      <c r="I230" s="82"/>
      <c r="J230" s="56">
        <v>2587423.734478747</v>
      </c>
      <c r="K230" s="82"/>
      <c r="L230" s="56">
        <v>-24089.694499521</v>
      </c>
      <c r="M230" s="84"/>
      <c r="N230" s="84">
        <f t="shared" si="30"/>
        <v>12056798.26634494</v>
      </c>
      <c r="O230" s="101">
        <f t="shared" si="31"/>
        <v>2449.5729919433038</v>
      </c>
      <c r="P230" s="82"/>
      <c r="R230" s="62">
        <f t="shared" si="27"/>
        <v>78965.737020960078</v>
      </c>
      <c r="S230" s="31">
        <f t="shared" si="32"/>
        <v>6.5926566286210082E-3</v>
      </c>
      <c r="T230" s="56">
        <f t="shared" si="28"/>
        <v>16.043424831564419</v>
      </c>
      <c r="V230" s="45"/>
      <c r="W230" s="46"/>
      <c r="X230" s="47"/>
      <c r="Z230" s="45"/>
      <c r="AA230" s="47"/>
      <c r="AB230" s="46"/>
      <c r="AC230" s="129">
        <v>700</v>
      </c>
      <c r="AD230" s="129" t="s">
        <v>216</v>
      </c>
      <c r="AE230" s="154">
        <v>4994</v>
      </c>
      <c r="AF230" s="154">
        <v>10712737.966430731</v>
      </c>
      <c r="AG230" s="154">
        <v>796651.98518136237</v>
      </c>
      <c r="AH230" s="154">
        <v>-1096778</v>
      </c>
      <c r="AJ230" s="155">
        <f t="shared" si="33"/>
        <v>9615959.9664307311</v>
      </c>
      <c r="AK230" s="156"/>
      <c r="AL230" s="157">
        <v>2440443.4172709612</v>
      </c>
      <c r="AM230" s="156"/>
      <c r="AN230" s="157">
        <v>-78570.854377713767</v>
      </c>
      <c r="AO230" s="158"/>
      <c r="AP230" s="158">
        <f t="shared" si="34"/>
        <v>11977832.52932398</v>
      </c>
      <c r="AQ230" s="159">
        <f t="shared" si="35"/>
        <v>2398.4446394321144</v>
      </c>
    </row>
    <row r="231" spans="1:43" x14ac:dyDescent="0.25">
      <c r="A231" s="6">
        <v>702</v>
      </c>
      <c r="B231" s="6" t="s">
        <v>217</v>
      </c>
      <c r="C231" s="7">
        <v>4215</v>
      </c>
      <c r="D231" s="7">
        <v>12683486.77162692</v>
      </c>
      <c r="E231" s="48">
        <v>2751913.7283454798</v>
      </c>
      <c r="F231" s="48">
        <v>-1196417</v>
      </c>
      <c r="H231" s="34">
        <f t="shared" si="29"/>
        <v>11487069.77162692</v>
      </c>
      <c r="I231" s="82"/>
      <c r="J231" s="56">
        <v>2819740.2983221821</v>
      </c>
      <c r="K231" s="82"/>
      <c r="L231" s="56">
        <v>-18763.39219739355</v>
      </c>
      <c r="M231" s="84"/>
      <c r="N231" s="84">
        <f t="shared" si="30"/>
        <v>14288046.677751709</v>
      </c>
      <c r="O231" s="101">
        <f t="shared" si="31"/>
        <v>3389.8094134642251</v>
      </c>
      <c r="P231" s="82"/>
      <c r="R231" s="62">
        <f t="shared" si="27"/>
        <v>483771.12429248169</v>
      </c>
      <c r="S231" s="31">
        <f t="shared" si="32"/>
        <v>3.5045020828438404E-2</v>
      </c>
      <c r="T231" s="56">
        <f t="shared" si="28"/>
        <v>114.77369496856031</v>
      </c>
      <c r="V231" s="45"/>
      <c r="W231" s="46"/>
      <c r="X231" s="47"/>
      <c r="Z231" s="45"/>
      <c r="AA231" s="47"/>
      <c r="AB231" s="46"/>
      <c r="AC231" s="129">
        <v>702</v>
      </c>
      <c r="AD231" s="129" t="s">
        <v>217</v>
      </c>
      <c r="AE231" s="154">
        <v>4283</v>
      </c>
      <c r="AF231" s="154">
        <v>12387549.353662219</v>
      </c>
      <c r="AG231" s="154">
        <v>2915992.246239596</v>
      </c>
      <c r="AH231" s="154">
        <v>-1196417</v>
      </c>
      <c r="AJ231" s="155">
        <f t="shared" si="33"/>
        <v>11191132.353662219</v>
      </c>
      <c r="AK231" s="156"/>
      <c r="AL231" s="157">
        <v>2674472.3194818902</v>
      </c>
      <c r="AM231" s="156"/>
      <c r="AN231" s="157">
        <v>-61329.119684882608</v>
      </c>
      <c r="AO231" s="158"/>
      <c r="AP231" s="158">
        <f t="shared" si="34"/>
        <v>13804275.553459227</v>
      </c>
      <c r="AQ231" s="159">
        <f t="shared" si="35"/>
        <v>3223.0388871023179</v>
      </c>
    </row>
    <row r="232" spans="1:43" x14ac:dyDescent="0.25">
      <c r="A232" s="6">
        <v>704</v>
      </c>
      <c r="B232" s="6" t="s">
        <v>218</v>
      </c>
      <c r="C232" s="7">
        <v>6354</v>
      </c>
      <c r="D232" s="7">
        <v>5821957.2471985165</v>
      </c>
      <c r="E232" s="48">
        <v>100312.54412426226</v>
      </c>
      <c r="F232" s="48">
        <v>-1301997</v>
      </c>
      <c r="H232" s="34">
        <f t="shared" si="29"/>
        <v>4519960.2471985165</v>
      </c>
      <c r="I232" s="82"/>
      <c r="J232" s="56">
        <v>2657518.0625074003</v>
      </c>
      <c r="K232" s="82"/>
      <c r="L232" s="56">
        <v>-29687.653236390783</v>
      </c>
      <c r="M232" s="84"/>
      <c r="N232" s="84">
        <f t="shared" si="30"/>
        <v>7147790.6564695258</v>
      </c>
      <c r="O232" s="101">
        <f t="shared" si="31"/>
        <v>1124.9277079744297</v>
      </c>
      <c r="P232" s="82"/>
      <c r="R232" s="62">
        <f t="shared" si="27"/>
        <v>943571.78967498802</v>
      </c>
      <c r="S232" s="31">
        <f t="shared" si="32"/>
        <v>0.15208550986572342</v>
      </c>
      <c r="T232" s="56">
        <f t="shared" si="28"/>
        <v>148.50043904233365</v>
      </c>
      <c r="V232" s="45"/>
      <c r="W232" s="46"/>
      <c r="X232" s="47"/>
      <c r="Z232" s="45"/>
      <c r="AA232" s="47"/>
      <c r="AB232" s="46"/>
      <c r="AC232" s="129">
        <v>704</v>
      </c>
      <c r="AD232" s="129" t="s">
        <v>218</v>
      </c>
      <c r="AE232" s="154">
        <v>6327</v>
      </c>
      <c r="AF232" s="154">
        <v>5135595.2127206735</v>
      </c>
      <c r="AG232" s="154">
        <v>-9904.0595359407816</v>
      </c>
      <c r="AH232" s="154">
        <v>-1301997</v>
      </c>
      <c r="AJ232" s="155">
        <f t="shared" si="33"/>
        <v>3833598.2127206735</v>
      </c>
      <c r="AK232" s="156"/>
      <c r="AL232" s="157">
        <v>2466577.5638397601</v>
      </c>
      <c r="AM232" s="156"/>
      <c r="AN232" s="157">
        <v>-95956.909765895849</v>
      </c>
      <c r="AO232" s="158"/>
      <c r="AP232" s="158">
        <f t="shared" si="34"/>
        <v>6204218.8667945378</v>
      </c>
      <c r="AQ232" s="159">
        <f t="shared" si="35"/>
        <v>980.59409938273075</v>
      </c>
    </row>
    <row r="233" spans="1:43" x14ac:dyDescent="0.25">
      <c r="A233" s="6">
        <v>707</v>
      </c>
      <c r="B233" s="6" t="s">
        <v>219</v>
      </c>
      <c r="C233" s="7">
        <v>2066</v>
      </c>
      <c r="D233" s="7">
        <v>8708617.8506019711</v>
      </c>
      <c r="E233" s="48">
        <v>2667708.1979830321</v>
      </c>
      <c r="F233" s="48">
        <v>-551258</v>
      </c>
      <c r="H233" s="34">
        <f t="shared" si="29"/>
        <v>8157359.8506019711</v>
      </c>
      <c r="I233" s="82"/>
      <c r="J233" s="56">
        <v>1649498.8493915908</v>
      </c>
      <c r="K233" s="82"/>
      <c r="L233" s="56">
        <v>-6898.4323680941252</v>
      </c>
      <c r="M233" s="84"/>
      <c r="N233" s="84">
        <f t="shared" si="30"/>
        <v>9799960.2676254679</v>
      </c>
      <c r="O233" s="101">
        <f t="shared" si="31"/>
        <v>4743.4464025292682</v>
      </c>
      <c r="P233" s="82"/>
      <c r="R233" s="62">
        <f t="shared" si="27"/>
        <v>277924.10376677476</v>
      </c>
      <c r="S233" s="31">
        <f t="shared" si="32"/>
        <v>2.9187465683195777E-2</v>
      </c>
      <c r="T233" s="56">
        <f t="shared" si="28"/>
        <v>134.52279949989097</v>
      </c>
      <c r="V233" s="45"/>
      <c r="W233" s="46"/>
      <c r="X233" s="47"/>
      <c r="Z233" s="45"/>
      <c r="AA233" s="47"/>
      <c r="AB233" s="46"/>
      <c r="AC233" s="129">
        <v>707</v>
      </c>
      <c r="AD233" s="129" t="s">
        <v>219</v>
      </c>
      <c r="AE233" s="154">
        <v>2126</v>
      </c>
      <c r="AF233" s="154">
        <v>8529338.9235275555</v>
      </c>
      <c r="AG233" s="154">
        <v>2730809.080788706</v>
      </c>
      <c r="AH233" s="154">
        <v>-551258</v>
      </c>
      <c r="AJ233" s="155">
        <f t="shared" si="33"/>
        <v>7978080.9235275555</v>
      </c>
      <c r="AK233" s="156"/>
      <c r="AL233" s="157">
        <v>1566455.8920198397</v>
      </c>
      <c r="AM233" s="156"/>
      <c r="AN233" s="157">
        <v>-22500.651688702525</v>
      </c>
      <c r="AO233" s="158"/>
      <c r="AP233" s="158">
        <f t="shared" si="34"/>
        <v>9522036.1638586931</v>
      </c>
      <c r="AQ233" s="159">
        <f t="shared" si="35"/>
        <v>4478.8505004039007</v>
      </c>
    </row>
    <row r="234" spans="1:43" x14ac:dyDescent="0.25">
      <c r="A234" s="6">
        <v>710</v>
      </c>
      <c r="B234" s="6" t="s">
        <v>220</v>
      </c>
      <c r="C234" s="7">
        <v>27528</v>
      </c>
      <c r="D234" s="7">
        <v>55972485.729182445</v>
      </c>
      <c r="E234" s="48">
        <v>11334145.472893722</v>
      </c>
      <c r="F234" s="48">
        <v>-1537316</v>
      </c>
      <c r="H234" s="34">
        <f t="shared" si="29"/>
        <v>54435169.729182445</v>
      </c>
      <c r="I234" s="82"/>
      <c r="J234" s="56">
        <v>14967354.448810749</v>
      </c>
      <c r="K234" s="82"/>
      <c r="L234" s="56">
        <v>-137329.41632632533</v>
      </c>
      <c r="M234" s="84"/>
      <c r="N234" s="84">
        <f t="shared" si="30"/>
        <v>69265194.761666864</v>
      </c>
      <c r="O234" s="101">
        <f t="shared" si="31"/>
        <v>2516.1724339460502</v>
      </c>
      <c r="P234" s="82"/>
      <c r="R234" s="62">
        <f t="shared" si="27"/>
        <v>5310164.5152601525</v>
      </c>
      <c r="S234" s="31">
        <f t="shared" si="32"/>
        <v>8.3029661541884764E-2</v>
      </c>
      <c r="T234" s="56">
        <f t="shared" si="28"/>
        <v>192.90048369878497</v>
      </c>
      <c r="V234" s="45"/>
      <c r="W234" s="46"/>
      <c r="X234" s="47"/>
      <c r="Z234" s="45"/>
      <c r="AA234" s="47"/>
      <c r="AB234" s="46"/>
      <c r="AC234" s="129">
        <v>710</v>
      </c>
      <c r="AD234" s="129" t="s">
        <v>220</v>
      </c>
      <c r="AE234" s="154">
        <v>27536</v>
      </c>
      <c r="AF234" s="154">
        <v>51947054.817299351</v>
      </c>
      <c r="AG234" s="154">
        <v>10085721.880504414</v>
      </c>
      <c r="AH234" s="154">
        <v>-1537316</v>
      </c>
      <c r="AJ234" s="155">
        <f t="shared" si="33"/>
        <v>50409738.817299351</v>
      </c>
      <c r="AK234" s="156"/>
      <c r="AL234" s="157">
        <v>13989587.403896533</v>
      </c>
      <c r="AM234" s="156"/>
      <c r="AN234" s="157">
        <v>-444295.97478916886</v>
      </c>
      <c r="AO234" s="158"/>
      <c r="AP234" s="158">
        <f t="shared" si="34"/>
        <v>63955030.246406712</v>
      </c>
      <c r="AQ234" s="159">
        <f t="shared" si="35"/>
        <v>2322.5969729229632</v>
      </c>
    </row>
    <row r="235" spans="1:43" x14ac:dyDescent="0.25">
      <c r="A235" s="6">
        <v>729</v>
      </c>
      <c r="B235" s="6" t="s">
        <v>221</v>
      </c>
      <c r="C235" s="7">
        <v>9208</v>
      </c>
      <c r="D235" s="7">
        <v>29552046.553501353</v>
      </c>
      <c r="E235" s="48">
        <v>8797636.2447989807</v>
      </c>
      <c r="F235" s="176">
        <v>162</v>
      </c>
      <c r="H235" s="34">
        <f t="shared" si="29"/>
        <v>29552208.553501353</v>
      </c>
      <c r="I235" s="82"/>
      <c r="J235" s="56">
        <v>5968790.0279985396</v>
      </c>
      <c r="K235" s="82"/>
      <c r="L235" s="56">
        <v>-34871.913204692159</v>
      </c>
      <c r="M235" s="84"/>
      <c r="N235" s="84">
        <f t="shared" si="30"/>
        <v>35486126.668295197</v>
      </c>
      <c r="O235" s="101">
        <f t="shared" si="31"/>
        <v>3853.8365191458729</v>
      </c>
      <c r="P235" s="82"/>
      <c r="R235" s="62">
        <f t="shared" si="27"/>
        <v>1443873.9286544472</v>
      </c>
      <c r="S235" s="31">
        <f t="shared" si="32"/>
        <v>4.2414170992071794E-2</v>
      </c>
      <c r="T235" s="56">
        <f t="shared" si="28"/>
        <v>156.80646488427968</v>
      </c>
      <c r="V235" s="45"/>
      <c r="W235" s="46"/>
      <c r="X235" s="47"/>
      <c r="Z235" s="45"/>
      <c r="AA235" s="47"/>
      <c r="AB235" s="46"/>
      <c r="AC235" s="129">
        <v>729</v>
      </c>
      <c r="AD235" s="129" t="s">
        <v>221</v>
      </c>
      <c r="AE235" s="154">
        <v>9309</v>
      </c>
      <c r="AF235" s="154">
        <v>28530202.173737429</v>
      </c>
      <c r="AG235" s="154">
        <v>8873698.7192592267</v>
      </c>
      <c r="AH235" s="154" t="s">
        <v>355</v>
      </c>
      <c r="AJ235" s="155">
        <f t="shared" si="33"/>
        <v>28530364.173737429</v>
      </c>
      <c r="AK235" s="156"/>
      <c r="AL235" s="157">
        <v>5625212.629027525</v>
      </c>
      <c r="AM235" s="156"/>
      <c r="AN235" s="157">
        <v>-113324.06312420196</v>
      </c>
      <c r="AO235" s="158"/>
      <c r="AP235" s="158">
        <f t="shared" si="34"/>
        <v>34042252.73964075</v>
      </c>
      <c r="AQ235" s="159">
        <f t="shared" si="35"/>
        <v>3656.9183306091686</v>
      </c>
    </row>
    <row r="236" spans="1:43" x14ac:dyDescent="0.25">
      <c r="A236" s="6">
        <v>732</v>
      </c>
      <c r="B236" s="6" t="s">
        <v>222</v>
      </c>
      <c r="C236" s="7">
        <v>3407</v>
      </c>
      <c r="D236" s="7">
        <v>19045567.248743404</v>
      </c>
      <c r="E236" s="48">
        <v>2859970.1987559111</v>
      </c>
      <c r="F236" s="48">
        <v>-138413</v>
      </c>
      <c r="H236" s="34">
        <f t="shared" si="29"/>
        <v>18907154.248743404</v>
      </c>
      <c r="I236" s="82"/>
      <c r="J236" s="56">
        <v>2376555.0328716785</v>
      </c>
      <c r="K236" s="82"/>
      <c r="L236" s="56">
        <v>-12797.908344645253</v>
      </c>
      <c r="M236" s="84"/>
      <c r="N236" s="84">
        <f t="shared" si="30"/>
        <v>21270911.373270437</v>
      </c>
      <c r="O236" s="101">
        <f t="shared" si="31"/>
        <v>6243.2965580482642</v>
      </c>
      <c r="P236" s="82"/>
      <c r="R236" s="62">
        <f t="shared" si="27"/>
        <v>361615.06823282689</v>
      </c>
      <c r="S236" s="31">
        <f t="shared" si="32"/>
        <v>1.7294463809655044E-2</v>
      </c>
      <c r="T236" s="56">
        <f t="shared" si="28"/>
        <v>106.13885184409359</v>
      </c>
      <c r="V236" s="45"/>
      <c r="W236" s="46"/>
      <c r="X236" s="47"/>
      <c r="Z236" s="45"/>
      <c r="AA236" s="47"/>
      <c r="AB236" s="46"/>
      <c r="AC236" s="129">
        <v>732</v>
      </c>
      <c r="AD236" s="129" t="s">
        <v>222</v>
      </c>
      <c r="AE236" s="154">
        <v>3400</v>
      </c>
      <c r="AF236" s="154">
        <v>18838469.553772606</v>
      </c>
      <c r="AG236" s="154">
        <v>3047898.4912320152</v>
      </c>
      <c r="AH236" s="154">
        <v>-138413</v>
      </c>
      <c r="AJ236" s="155">
        <f t="shared" si="33"/>
        <v>18700056.553772606</v>
      </c>
      <c r="AK236" s="156"/>
      <c r="AL236" s="157">
        <v>2251069.9720825823</v>
      </c>
      <c r="AM236" s="156"/>
      <c r="AN236" s="157">
        <v>-41830.22081757617</v>
      </c>
      <c r="AO236" s="158"/>
      <c r="AP236" s="158">
        <f t="shared" si="34"/>
        <v>20909296.30503761</v>
      </c>
      <c r="AQ236" s="159">
        <f t="shared" si="35"/>
        <v>6149.7930308934147</v>
      </c>
    </row>
    <row r="237" spans="1:43" x14ac:dyDescent="0.25">
      <c r="A237" s="6">
        <v>734</v>
      </c>
      <c r="B237" s="6" t="s">
        <v>223</v>
      </c>
      <c r="C237" s="7">
        <v>51562</v>
      </c>
      <c r="D237" s="7">
        <v>103093907.07510167</v>
      </c>
      <c r="E237" s="48">
        <v>25982606.092386529</v>
      </c>
      <c r="F237" s="48">
        <v>-3852887</v>
      </c>
      <c r="H237" s="34">
        <f t="shared" si="29"/>
        <v>99241020.075101674</v>
      </c>
      <c r="I237" s="82"/>
      <c r="J237" s="56">
        <v>27943375.775868624</v>
      </c>
      <c r="K237" s="82"/>
      <c r="L237" s="56">
        <v>-223032.08132262033</v>
      </c>
      <c r="M237" s="84"/>
      <c r="N237" s="84">
        <f t="shared" si="30"/>
        <v>126961363.76964767</v>
      </c>
      <c r="O237" s="101">
        <f t="shared" si="31"/>
        <v>2462.3048712161608</v>
      </c>
      <c r="P237" s="82"/>
      <c r="R237" s="62">
        <f t="shared" si="27"/>
        <v>5291672.5245190561</v>
      </c>
      <c r="S237" s="31">
        <f t="shared" si="32"/>
        <v>4.349211763723386E-2</v>
      </c>
      <c r="T237" s="56">
        <f t="shared" si="28"/>
        <v>102.62737140760747</v>
      </c>
      <c r="V237" s="45"/>
      <c r="W237" s="46"/>
      <c r="X237" s="47"/>
      <c r="Z237" s="45"/>
      <c r="AA237" s="47"/>
      <c r="AB237" s="46"/>
      <c r="AC237" s="129">
        <v>734</v>
      </c>
      <c r="AD237" s="129" t="s">
        <v>223</v>
      </c>
      <c r="AE237" s="154">
        <v>51833</v>
      </c>
      <c r="AF237" s="154">
        <v>100157695.8205694</v>
      </c>
      <c r="AG237" s="154">
        <v>27134849.384277936</v>
      </c>
      <c r="AH237" s="154">
        <v>-3852887</v>
      </c>
      <c r="AJ237" s="155">
        <f t="shared" si="33"/>
        <v>96304808.820569396</v>
      </c>
      <c r="AK237" s="156"/>
      <c r="AL237" s="157">
        <v>26087740.498450756</v>
      </c>
      <c r="AM237" s="156"/>
      <c r="AN237" s="157">
        <v>-722858.07389153063</v>
      </c>
      <c r="AO237" s="158"/>
      <c r="AP237" s="158">
        <f t="shared" si="34"/>
        <v>121669691.24512862</v>
      </c>
      <c r="AQ237" s="159">
        <f t="shared" si="35"/>
        <v>2347.3403284611854</v>
      </c>
    </row>
    <row r="238" spans="1:43" x14ac:dyDescent="0.25">
      <c r="A238" s="6">
        <v>738</v>
      </c>
      <c r="B238" s="6" t="s">
        <v>224</v>
      </c>
      <c r="C238" s="7">
        <v>2950</v>
      </c>
      <c r="D238" s="7">
        <v>4171247.323159866</v>
      </c>
      <c r="E238" s="48">
        <v>1411958.8079582579</v>
      </c>
      <c r="F238" s="48">
        <v>-723135</v>
      </c>
      <c r="H238" s="34">
        <f t="shared" si="29"/>
        <v>3448112.323159866</v>
      </c>
      <c r="I238" s="82"/>
      <c r="J238" s="56">
        <v>1740501.3074460488</v>
      </c>
      <c r="K238" s="82"/>
      <c r="L238" s="56">
        <v>-13969.370711432641</v>
      </c>
      <c r="M238" s="84"/>
      <c r="N238" s="84">
        <f t="shared" si="30"/>
        <v>5174644.2598944819</v>
      </c>
      <c r="O238" s="101">
        <f t="shared" si="31"/>
        <v>1754.116698269316</v>
      </c>
      <c r="P238" s="82"/>
      <c r="R238" s="62">
        <f t="shared" si="27"/>
        <v>-77939.338183707558</v>
      </c>
      <c r="S238" s="31">
        <f t="shared" si="32"/>
        <v>-1.483828609833529E-2</v>
      </c>
      <c r="T238" s="56">
        <f t="shared" si="28"/>
        <v>-26.420114638544934</v>
      </c>
      <c r="V238" s="45"/>
      <c r="W238" s="46"/>
      <c r="X238" s="47"/>
      <c r="Z238" s="45"/>
      <c r="AA238" s="47"/>
      <c r="AB238" s="46"/>
      <c r="AC238" s="129">
        <v>738</v>
      </c>
      <c r="AD238" s="129" t="s">
        <v>224</v>
      </c>
      <c r="AE238" s="154">
        <v>2945</v>
      </c>
      <c r="AF238" s="154">
        <v>4392610.3056811914</v>
      </c>
      <c r="AG238" s="154">
        <v>1552700.5978061841</v>
      </c>
      <c r="AH238" s="154">
        <v>-723135</v>
      </c>
      <c r="AJ238" s="155">
        <f t="shared" si="33"/>
        <v>3669475.3056811914</v>
      </c>
      <c r="AK238" s="156"/>
      <c r="AL238" s="157">
        <v>1628345.3179434761</v>
      </c>
      <c r="AM238" s="156"/>
      <c r="AN238" s="157">
        <v>-45237.025546478275</v>
      </c>
      <c r="AO238" s="158"/>
      <c r="AP238" s="158">
        <f t="shared" si="34"/>
        <v>5252583.5980781894</v>
      </c>
      <c r="AQ238" s="159">
        <f t="shared" si="35"/>
        <v>1783.5597956122883</v>
      </c>
    </row>
    <row r="239" spans="1:43" x14ac:dyDescent="0.25">
      <c r="A239" s="6">
        <v>739</v>
      </c>
      <c r="B239" s="6" t="s">
        <v>225</v>
      </c>
      <c r="C239" s="7">
        <v>3326</v>
      </c>
      <c r="D239" s="7">
        <v>11101888.842311386</v>
      </c>
      <c r="E239" s="48">
        <v>2165663.1523625301</v>
      </c>
      <c r="F239" s="48">
        <v>268532</v>
      </c>
      <c r="H239" s="34">
        <f t="shared" si="29"/>
        <v>11370420.842311386</v>
      </c>
      <c r="I239" s="82"/>
      <c r="J239" s="56">
        <v>2287324.3867143742</v>
      </c>
      <c r="K239" s="82"/>
      <c r="L239" s="56">
        <v>-14115.518125051007</v>
      </c>
      <c r="M239" s="84"/>
      <c r="N239" s="84">
        <f t="shared" si="30"/>
        <v>13643629.710900709</v>
      </c>
      <c r="O239" s="101">
        <f t="shared" si="31"/>
        <v>4102.1135631090528</v>
      </c>
      <c r="P239" s="82"/>
      <c r="R239" s="62">
        <f t="shared" si="27"/>
        <v>749624.09684635699</v>
      </c>
      <c r="S239" s="31">
        <f t="shared" si="32"/>
        <v>5.8137410459110812E-2</v>
      </c>
      <c r="T239" s="56">
        <f t="shared" si="28"/>
        <v>225.38307181189327</v>
      </c>
      <c r="V239" s="45"/>
      <c r="W239" s="46"/>
      <c r="X239" s="47"/>
      <c r="Z239" s="45"/>
      <c r="AA239" s="47"/>
      <c r="AB239" s="46"/>
      <c r="AC239" s="129">
        <v>739</v>
      </c>
      <c r="AD239" s="129" t="s">
        <v>225</v>
      </c>
      <c r="AE239" s="154">
        <v>3383</v>
      </c>
      <c r="AF239" s="154">
        <v>10503404.447297534</v>
      </c>
      <c r="AG239" s="154">
        <v>2393875.5116095929</v>
      </c>
      <c r="AH239" s="154">
        <v>268532</v>
      </c>
      <c r="AJ239" s="155">
        <f t="shared" si="33"/>
        <v>10771936.447297534</v>
      </c>
      <c r="AK239" s="156"/>
      <c r="AL239" s="157">
        <v>2168167.5662933066</v>
      </c>
      <c r="AM239" s="156"/>
      <c r="AN239" s="157">
        <v>-46098.399536487974</v>
      </c>
      <c r="AO239" s="158"/>
      <c r="AP239" s="158">
        <f t="shared" si="34"/>
        <v>12894005.614054352</v>
      </c>
      <c r="AQ239" s="159">
        <f t="shared" si="35"/>
        <v>3811.4116506220371</v>
      </c>
    </row>
    <row r="240" spans="1:43" x14ac:dyDescent="0.25">
      <c r="A240" s="6">
        <v>740</v>
      </c>
      <c r="B240" s="6" t="s">
        <v>226</v>
      </c>
      <c r="C240" s="7">
        <v>32662</v>
      </c>
      <c r="D240" s="7">
        <v>78997431.833555147</v>
      </c>
      <c r="E240" s="48">
        <v>16120518.718884116</v>
      </c>
      <c r="F240" s="48">
        <v>-1863677</v>
      </c>
      <c r="H240" s="34">
        <f t="shared" si="29"/>
        <v>77133754.833555147</v>
      </c>
      <c r="I240" s="82"/>
      <c r="J240" s="56">
        <v>19483358.80680386</v>
      </c>
      <c r="K240" s="82"/>
      <c r="L240" s="56">
        <v>-158809.13999976826</v>
      </c>
      <c r="M240" s="84"/>
      <c r="N240" s="84">
        <f t="shared" si="30"/>
        <v>96458304.500359252</v>
      </c>
      <c r="O240" s="101">
        <f t="shared" si="31"/>
        <v>2953.2271293968297</v>
      </c>
      <c r="P240" s="82"/>
      <c r="R240" s="62">
        <f t="shared" si="27"/>
        <v>3872118.0472248048</v>
      </c>
      <c r="S240" s="31">
        <f t="shared" si="32"/>
        <v>4.1821768403700318E-2</v>
      </c>
      <c r="T240" s="56">
        <f t="shared" si="28"/>
        <v>118.55116181571259</v>
      </c>
      <c r="V240" s="45"/>
      <c r="W240" s="46"/>
      <c r="X240" s="47"/>
      <c r="Z240" s="45"/>
      <c r="AA240" s="47"/>
      <c r="AB240" s="46"/>
      <c r="AC240" s="129">
        <v>740</v>
      </c>
      <c r="AD240" s="129" t="s">
        <v>226</v>
      </c>
      <c r="AE240" s="154">
        <v>32974</v>
      </c>
      <c r="AF240" s="154">
        <v>76637088.86254786</v>
      </c>
      <c r="AG240" s="154">
        <v>16810021.188520759</v>
      </c>
      <c r="AH240" s="154">
        <v>-1863677</v>
      </c>
      <c r="AJ240" s="155">
        <f t="shared" si="33"/>
        <v>74773411.86254786</v>
      </c>
      <c r="AK240" s="156"/>
      <c r="AL240" s="157">
        <v>18329471.285644628</v>
      </c>
      <c r="AM240" s="156"/>
      <c r="AN240" s="157">
        <v>-516696.69505804905</v>
      </c>
      <c r="AO240" s="158"/>
      <c r="AP240" s="158">
        <f t="shared" si="34"/>
        <v>92586186.453134447</v>
      </c>
      <c r="AQ240" s="159">
        <f t="shared" si="35"/>
        <v>2807.8542625442606</v>
      </c>
    </row>
    <row r="241" spans="1:43" x14ac:dyDescent="0.25">
      <c r="A241" s="6">
        <v>742</v>
      </c>
      <c r="B241" s="6" t="s">
        <v>227</v>
      </c>
      <c r="C241" s="7">
        <v>1009</v>
      </c>
      <c r="D241" s="7">
        <v>3882736.0558479377</v>
      </c>
      <c r="E241" s="48">
        <v>109759.37083446275</v>
      </c>
      <c r="F241" s="48">
        <v>183376</v>
      </c>
      <c r="H241" s="34">
        <f t="shared" si="29"/>
        <v>4066112.0558479377</v>
      </c>
      <c r="I241" s="82"/>
      <c r="J241" s="56">
        <v>717527.0067887624</v>
      </c>
      <c r="K241" s="82"/>
      <c r="L241" s="56">
        <v>-4475.6636003073145</v>
      </c>
      <c r="M241" s="84"/>
      <c r="N241" s="84">
        <f t="shared" si="30"/>
        <v>4779163.3990363935</v>
      </c>
      <c r="O241" s="101">
        <f t="shared" si="31"/>
        <v>4736.5345877466734</v>
      </c>
      <c r="P241" s="82"/>
      <c r="R241" s="62">
        <f t="shared" si="27"/>
        <v>-179843.00140133314</v>
      </c>
      <c r="S241" s="31">
        <f t="shared" si="32"/>
        <v>-3.6265934519757542E-2</v>
      </c>
      <c r="T241" s="56">
        <f t="shared" si="28"/>
        <v>-178.23885173571173</v>
      </c>
      <c r="V241" s="45"/>
      <c r="W241" s="46"/>
      <c r="X241" s="47"/>
      <c r="Z241" s="45"/>
      <c r="AA241" s="47"/>
      <c r="AB241" s="46"/>
      <c r="AC241" s="129">
        <v>742</v>
      </c>
      <c r="AD241" s="129" t="s">
        <v>227</v>
      </c>
      <c r="AE241" s="154">
        <v>1005</v>
      </c>
      <c r="AF241" s="154">
        <v>4110305.490822718</v>
      </c>
      <c r="AG241" s="154">
        <v>348767.56789285305</v>
      </c>
      <c r="AH241" s="154">
        <v>183376</v>
      </c>
      <c r="AJ241" s="155">
        <f t="shared" si="33"/>
        <v>4293681.4908227175</v>
      </c>
      <c r="AK241" s="156"/>
      <c r="AL241" s="157">
        <v>680252.02432632283</v>
      </c>
      <c r="AM241" s="156"/>
      <c r="AN241" s="157">
        <v>-14927.114711313132</v>
      </c>
      <c r="AO241" s="158"/>
      <c r="AP241" s="158">
        <f t="shared" si="34"/>
        <v>4959006.4004377266</v>
      </c>
      <c r="AQ241" s="159">
        <f t="shared" si="35"/>
        <v>4934.3347268037078</v>
      </c>
    </row>
    <row r="242" spans="1:43" x14ac:dyDescent="0.25">
      <c r="A242" s="6">
        <v>743</v>
      </c>
      <c r="B242" s="6" t="s">
        <v>228</v>
      </c>
      <c r="C242" s="7">
        <v>64130</v>
      </c>
      <c r="D242" s="7">
        <v>93104554.837909862</v>
      </c>
      <c r="E242" s="48">
        <v>19378990.909691323</v>
      </c>
      <c r="F242" s="48">
        <v>-2934720</v>
      </c>
      <c r="H242" s="34">
        <f t="shared" si="29"/>
        <v>90169834.837909862</v>
      </c>
      <c r="I242" s="82"/>
      <c r="J242" s="56">
        <v>30299698.830126066</v>
      </c>
      <c r="K242" s="82"/>
      <c r="L242" s="56">
        <v>-306204.83200386318</v>
      </c>
      <c r="M242" s="84"/>
      <c r="N242" s="84">
        <f t="shared" si="30"/>
        <v>120163328.83603206</v>
      </c>
      <c r="O242" s="101">
        <f t="shared" si="31"/>
        <v>1873.7459665684089</v>
      </c>
      <c r="P242" s="82"/>
      <c r="R242" s="62">
        <f t="shared" si="27"/>
        <v>4543292.4992698133</v>
      </c>
      <c r="S242" s="31">
        <f t="shared" si="32"/>
        <v>3.9295027429646634E-2</v>
      </c>
      <c r="T242" s="56">
        <f t="shared" si="28"/>
        <v>70.845041310928011</v>
      </c>
      <c r="V242" s="45"/>
      <c r="W242" s="46"/>
      <c r="X242" s="47"/>
      <c r="Z242" s="45"/>
      <c r="AA242" s="47"/>
      <c r="AB242" s="46"/>
      <c r="AC242" s="129">
        <v>743</v>
      </c>
      <c r="AD242" s="129" t="s">
        <v>228</v>
      </c>
      <c r="AE242" s="154">
        <v>63781</v>
      </c>
      <c r="AF242" s="154">
        <v>91409701.483948484</v>
      </c>
      <c r="AG242" s="154">
        <v>18890007.091203902</v>
      </c>
      <c r="AH242" s="154">
        <v>-2934720</v>
      </c>
      <c r="AJ242" s="155">
        <f t="shared" si="33"/>
        <v>88474981.483948484</v>
      </c>
      <c r="AK242" s="156"/>
      <c r="AL242" s="157">
        <v>28139042.518646389</v>
      </c>
      <c r="AM242" s="156"/>
      <c r="AN242" s="157">
        <v>-993987.66583262384</v>
      </c>
      <c r="AO242" s="158"/>
      <c r="AP242" s="158">
        <f t="shared" si="34"/>
        <v>115620036.33676225</v>
      </c>
      <c r="AQ242" s="159">
        <f t="shared" si="35"/>
        <v>1812.7661268522327</v>
      </c>
    </row>
    <row r="243" spans="1:43" x14ac:dyDescent="0.25">
      <c r="A243" s="6">
        <v>746</v>
      </c>
      <c r="B243" s="6" t="s">
        <v>229</v>
      </c>
      <c r="C243" s="7">
        <v>4834</v>
      </c>
      <c r="D243" s="7">
        <v>17773095.48372459</v>
      </c>
      <c r="E243" s="48">
        <v>4636157.9570386289</v>
      </c>
      <c r="F243" s="48">
        <v>178416</v>
      </c>
      <c r="H243" s="34">
        <f t="shared" si="29"/>
        <v>17951511.48372459</v>
      </c>
      <c r="I243" s="82"/>
      <c r="J243" s="56">
        <v>2805612.7935022619</v>
      </c>
      <c r="K243" s="82"/>
      <c r="L243" s="56">
        <v>-17090.051301072726</v>
      </c>
      <c r="M243" s="84"/>
      <c r="N243" s="84">
        <f t="shared" si="30"/>
        <v>20740034.225925777</v>
      </c>
      <c r="O243" s="101">
        <f t="shared" si="31"/>
        <v>4290.4497778083942</v>
      </c>
      <c r="P243" s="82"/>
      <c r="R243" s="62">
        <f t="shared" si="27"/>
        <v>600257.71752297506</v>
      </c>
      <c r="S243" s="31">
        <f t="shared" si="32"/>
        <v>2.980458682212948E-2</v>
      </c>
      <c r="T243" s="56">
        <f t="shared" si="28"/>
        <v>124.17412443586575</v>
      </c>
      <c r="V243" s="45"/>
      <c r="W243" s="46"/>
      <c r="X243" s="47"/>
      <c r="Z243" s="45"/>
      <c r="AA243" s="47"/>
      <c r="AB243" s="46"/>
      <c r="AC243" s="129">
        <v>746</v>
      </c>
      <c r="AD243" s="129" t="s">
        <v>229</v>
      </c>
      <c r="AE243" s="154">
        <v>4910</v>
      </c>
      <c r="AF243" s="154">
        <v>17377663.221876472</v>
      </c>
      <c r="AG243" s="154">
        <v>4708913.1678611543</v>
      </c>
      <c r="AH243" s="154">
        <v>178416</v>
      </c>
      <c r="AJ243" s="155">
        <f t="shared" si="33"/>
        <v>17556079.221876472</v>
      </c>
      <c r="AK243" s="156"/>
      <c r="AL243" s="157">
        <v>2639608.0932241115</v>
      </c>
      <c r="AM243" s="156"/>
      <c r="AN243" s="157">
        <v>-55910.806697782973</v>
      </c>
      <c r="AO243" s="158"/>
      <c r="AP243" s="158">
        <f t="shared" si="34"/>
        <v>20139776.508402802</v>
      </c>
      <c r="AQ243" s="159">
        <f t="shared" si="35"/>
        <v>4101.7874762531164</v>
      </c>
    </row>
    <row r="244" spans="1:43" x14ac:dyDescent="0.25">
      <c r="A244" s="6">
        <v>747</v>
      </c>
      <c r="B244" s="6" t="s">
        <v>230</v>
      </c>
      <c r="C244" s="7">
        <v>1385</v>
      </c>
      <c r="D244" s="7">
        <v>4847216.1379978899</v>
      </c>
      <c r="E244" s="48">
        <v>1440415.3718091403</v>
      </c>
      <c r="F244" s="48">
        <v>-368899</v>
      </c>
      <c r="H244" s="34">
        <f t="shared" si="29"/>
        <v>4478317.1379978899</v>
      </c>
      <c r="I244" s="82"/>
      <c r="J244" s="56">
        <v>1060924.1943888222</v>
      </c>
      <c r="K244" s="82"/>
      <c r="L244" s="56">
        <v>-5382.4983641098916</v>
      </c>
      <c r="M244" s="84"/>
      <c r="N244" s="84">
        <f t="shared" si="30"/>
        <v>5533858.8340226021</v>
      </c>
      <c r="O244" s="101">
        <f t="shared" si="31"/>
        <v>3995.5659451426732</v>
      </c>
      <c r="P244" s="82"/>
      <c r="R244" s="62">
        <f t="shared" si="27"/>
        <v>214684.21566696931</v>
      </c>
      <c r="S244" s="31">
        <f t="shared" si="32"/>
        <v>4.0360437675072358E-2</v>
      </c>
      <c r="T244" s="56">
        <f t="shared" si="28"/>
        <v>155.00665391116917</v>
      </c>
      <c r="V244" s="45"/>
      <c r="W244" s="46"/>
      <c r="X244" s="47"/>
      <c r="Z244" s="45"/>
      <c r="AA244" s="47"/>
      <c r="AB244" s="46"/>
      <c r="AC244" s="129">
        <v>747</v>
      </c>
      <c r="AD244" s="129" t="s">
        <v>230</v>
      </c>
      <c r="AE244" s="154">
        <v>1437</v>
      </c>
      <c r="AF244" s="154">
        <v>4695096.1463684412</v>
      </c>
      <c r="AG244" s="154">
        <v>1578887.8396996071</v>
      </c>
      <c r="AH244" s="154">
        <v>-368899</v>
      </c>
      <c r="AJ244" s="155">
        <f t="shared" si="33"/>
        <v>4326197.1463684412</v>
      </c>
      <c r="AK244" s="156"/>
      <c r="AL244" s="157">
        <v>1010711.7506158295</v>
      </c>
      <c r="AM244" s="156"/>
      <c r="AN244" s="157">
        <v>-17734.278628638298</v>
      </c>
      <c r="AO244" s="158"/>
      <c r="AP244" s="158">
        <f t="shared" si="34"/>
        <v>5319174.6183556328</v>
      </c>
      <c r="AQ244" s="159">
        <f t="shared" si="35"/>
        <v>3701.5828937756664</v>
      </c>
    </row>
    <row r="245" spans="1:43" x14ac:dyDescent="0.25">
      <c r="A245" s="6">
        <v>748</v>
      </c>
      <c r="B245" s="6" t="s">
        <v>231</v>
      </c>
      <c r="C245" s="7">
        <v>5034</v>
      </c>
      <c r="D245" s="7">
        <v>16482065.194028087</v>
      </c>
      <c r="E245" s="48">
        <v>4629325.7718723668</v>
      </c>
      <c r="F245" s="48">
        <v>-41219</v>
      </c>
      <c r="H245" s="34">
        <f t="shared" si="29"/>
        <v>16440846.194028087</v>
      </c>
      <c r="I245" s="82"/>
      <c r="J245" s="56">
        <v>2990095.6358340769</v>
      </c>
      <c r="K245" s="82"/>
      <c r="L245" s="56">
        <v>-19703.443586444926</v>
      </c>
      <c r="M245" s="84"/>
      <c r="N245" s="84">
        <f t="shared" si="30"/>
        <v>19411238.386275716</v>
      </c>
      <c r="O245" s="101">
        <f t="shared" si="31"/>
        <v>3856.0266957242184</v>
      </c>
      <c r="P245" s="82"/>
      <c r="R245" s="62">
        <f t="shared" si="27"/>
        <v>599453.7481360212</v>
      </c>
      <c r="S245" s="31">
        <f t="shared" si="32"/>
        <v>3.1865862791171172E-2</v>
      </c>
      <c r="T245" s="56">
        <f t="shared" si="28"/>
        <v>119.08099883512538</v>
      </c>
      <c r="V245" s="45"/>
      <c r="W245" s="46"/>
      <c r="X245" s="47"/>
      <c r="Z245" s="45"/>
      <c r="AA245" s="47"/>
      <c r="AB245" s="46"/>
      <c r="AC245" s="129">
        <v>748</v>
      </c>
      <c r="AD245" s="129" t="s">
        <v>231</v>
      </c>
      <c r="AE245" s="154">
        <v>5145</v>
      </c>
      <c r="AF245" s="154">
        <v>16088668.901995581</v>
      </c>
      <c r="AG245" s="154">
        <v>4802816.7192241792</v>
      </c>
      <c r="AH245" s="154">
        <v>-41219</v>
      </c>
      <c r="AJ245" s="155">
        <f t="shared" si="33"/>
        <v>16047449.901995581</v>
      </c>
      <c r="AK245" s="156"/>
      <c r="AL245" s="157">
        <v>2828262.7699038419</v>
      </c>
      <c r="AM245" s="156"/>
      <c r="AN245" s="157">
        <v>-63928.033759726939</v>
      </c>
      <c r="AO245" s="158"/>
      <c r="AP245" s="158">
        <f t="shared" si="34"/>
        <v>18811784.638139695</v>
      </c>
      <c r="AQ245" s="159">
        <f t="shared" si="35"/>
        <v>3656.3235448279293</v>
      </c>
    </row>
    <row r="246" spans="1:43" x14ac:dyDescent="0.25">
      <c r="A246" s="6">
        <v>749</v>
      </c>
      <c r="B246" s="6" t="s">
        <v>232</v>
      </c>
      <c r="C246" s="7">
        <v>21251</v>
      </c>
      <c r="D246" s="7">
        <v>35433970.008201502</v>
      </c>
      <c r="E246" s="48">
        <v>5087151.611659715</v>
      </c>
      <c r="F246" s="48">
        <v>-1827813</v>
      </c>
      <c r="H246" s="34">
        <f t="shared" si="29"/>
        <v>33606157.008201502</v>
      </c>
      <c r="I246" s="82"/>
      <c r="J246" s="56">
        <v>9353321.8626406025</v>
      </c>
      <c r="K246" s="82"/>
      <c r="L246" s="56">
        <v>-108347.47232287368</v>
      </c>
      <c r="M246" s="84"/>
      <c r="N246" s="84">
        <f t="shared" si="30"/>
        <v>42851131.398519233</v>
      </c>
      <c r="O246" s="101">
        <f t="shared" si="31"/>
        <v>2016.428939744917</v>
      </c>
      <c r="P246" s="82"/>
      <c r="R246" s="62">
        <f t="shared" si="27"/>
        <v>2007429.4254720956</v>
      </c>
      <c r="S246" s="31">
        <f t="shared" si="32"/>
        <v>4.91490567333197E-2</v>
      </c>
      <c r="T246" s="56">
        <f t="shared" si="28"/>
        <v>94.462821771779943</v>
      </c>
      <c r="V246" s="45"/>
      <c r="W246" s="46"/>
      <c r="X246" s="47"/>
      <c r="Z246" s="45"/>
      <c r="AA246" s="47"/>
      <c r="AB246" s="46"/>
      <c r="AC246" s="129">
        <v>749</v>
      </c>
      <c r="AD246" s="129" t="s">
        <v>232</v>
      </c>
      <c r="AE246" s="154">
        <v>21423</v>
      </c>
      <c r="AF246" s="154">
        <v>34326811.592456795</v>
      </c>
      <c r="AG246" s="154">
        <v>6123115.8642573655</v>
      </c>
      <c r="AH246" s="154">
        <v>-1827813</v>
      </c>
      <c r="AJ246" s="155">
        <f t="shared" si="33"/>
        <v>32498998.592456795</v>
      </c>
      <c r="AK246" s="156"/>
      <c r="AL246" s="157">
        <v>8695080.1028030254</v>
      </c>
      <c r="AM246" s="156"/>
      <c r="AN246" s="157">
        <v>-350376.72221268452</v>
      </c>
      <c r="AO246" s="158"/>
      <c r="AP246" s="158">
        <f t="shared" si="34"/>
        <v>40843701.973047137</v>
      </c>
      <c r="AQ246" s="159">
        <f t="shared" si="35"/>
        <v>1906.5351245412471</v>
      </c>
    </row>
    <row r="247" spans="1:43" x14ac:dyDescent="0.25">
      <c r="A247" s="6">
        <v>751</v>
      </c>
      <c r="B247" s="6" t="s">
        <v>233</v>
      </c>
      <c r="C247" s="7">
        <v>2950</v>
      </c>
      <c r="D247" s="7">
        <v>8010454.6660669101</v>
      </c>
      <c r="E247" s="48">
        <v>1648897.732359159</v>
      </c>
      <c r="F247" s="48">
        <v>285250</v>
      </c>
      <c r="H247" s="34">
        <f t="shared" si="29"/>
        <v>8295704.6660669101</v>
      </c>
      <c r="I247" s="82"/>
      <c r="J247" s="56">
        <v>1622773.3698079095</v>
      </c>
      <c r="K247" s="82"/>
      <c r="L247" s="56">
        <v>-14539.424498537606</v>
      </c>
      <c r="M247" s="84"/>
      <c r="N247" s="84">
        <f t="shared" si="30"/>
        <v>9903938.6113762818</v>
      </c>
      <c r="O247" s="101">
        <f t="shared" si="31"/>
        <v>3357.2673258902651</v>
      </c>
      <c r="P247" s="82"/>
      <c r="R247" s="62">
        <f t="shared" si="27"/>
        <v>483493.18302296475</v>
      </c>
      <c r="S247" s="31">
        <f t="shared" si="32"/>
        <v>5.1323813369563653E-2</v>
      </c>
      <c r="T247" s="56">
        <f t="shared" si="28"/>
        <v>163.89599424507279</v>
      </c>
      <c r="V247" s="45"/>
      <c r="W247" s="46"/>
      <c r="X247" s="47"/>
      <c r="Z247" s="45"/>
      <c r="AA247" s="47"/>
      <c r="AB247" s="46"/>
      <c r="AC247" s="129">
        <v>751</v>
      </c>
      <c r="AD247" s="129" t="s">
        <v>233</v>
      </c>
      <c r="AE247" s="154">
        <v>2988</v>
      </c>
      <c r="AF247" s="154">
        <v>7649429.5286928192</v>
      </c>
      <c r="AG247" s="154">
        <v>1714604.3125861816</v>
      </c>
      <c r="AH247" s="154">
        <v>285250</v>
      </c>
      <c r="AJ247" s="155">
        <f t="shared" si="33"/>
        <v>7934679.5286928192</v>
      </c>
      <c r="AK247" s="156"/>
      <c r="AL247" s="157">
        <v>1532864.5795015194</v>
      </c>
      <c r="AM247" s="156"/>
      <c r="AN247" s="157">
        <v>-47098.679841021061</v>
      </c>
      <c r="AO247" s="158"/>
      <c r="AP247" s="158">
        <f t="shared" si="34"/>
        <v>9420445.4283533171</v>
      </c>
      <c r="AQ247" s="159">
        <f t="shared" si="35"/>
        <v>3152.75951417447</v>
      </c>
    </row>
    <row r="248" spans="1:43" x14ac:dyDescent="0.25">
      <c r="A248" s="6">
        <v>753</v>
      </c>
      <c r="B248" s="6" t="s">
        <v>234</v>
      </c>
      <c r="C248" s="7">
        <v>21687</v>
      </c>
      <c r="D248" s="7">
        <v>13147581.428947832</v>
      </c>
      <c r="E248" s="48">
        <v>-6282139.2195251668</v>
      </c>
      <c r="F248" s="48">
        <v>-2521701</v>
      </c>
      <c r="H248" s="34">
        <f t="shared" si="29"/>
        <v>10625880.428947832</v>
      </c>
      <c r="I248" s="82"/>
      <c r="J248" s="56">
        <v>7375433.1984215928</v>
      </c>
      <c r="K248" s="82"/>
      <c r="L248" s="56">
        <v>-122694.70600169484</v>
      </c>
      <c r="M248" s="84"/>
      <c r="N248" s="84">
        <f t="shared" si="30"/>
        <v>17878618.921367731</v>
      </c>
      <c r="O248" s="101">
        <f t="shared" si="31"/>
        <v>824.39336567380144</v>
      </c>
      <c r="P248" s="82"/>
      <c r="R248" s="62">
        <f t="shared" si="27"/>
        <v>272681.9055226706</v>
      </c>
      <c r="S248" s="31">
        <f t="shared" si="32"/>
        <v>1.5488065490479789E-2</v>
      </c>
      <c r="T248" s="56">
        <f t="shared" si="28"/>
        <v>12.57351895249092</v>
      </c>
      <c r="V248" s="45"/>
      <c r="W248" s="46"/>
      <c r="X248" s="47"/>
      <c r="Z248" s="45"/>
      <c r="AA248" s="47"/>
      <c r="AB248" s="46"/>
      <c r="AC248" s="129">
        <v>753</v>
      </c>
      <c r="AD248" s="129" t="s">
        <v>234</v>
      </c>
      <c r="AE248" s="154">
        <v>21170</v>
      </c>
      <c r="AF248" s="154">
        <v>13699578.931466516</v>
      </c>
      <c r="AG248" s="154">
        <v>-5804215.3149577668</v>
      </c>
      <c r="AH248" s="154">
        <v>-2521701</v>
      </c>
      <c r="AJ248" s="155">
        <f t="shared" si="33"/>
        <v>11177877.931466516</v>
      </c>
      <c r="AK248" s="156"/>
      <c r="AL248" s="157">
        <v>6825724.1777551034</v>
      </c>
      <c r="AM248" s="156"/>
      <c r="AN248" s="157">
        <v>-397665.09337655763</v>
      </c>
      <c r="AO248" s="158"/>
      <c r="AP248" s="158">
        <f t="shared" si="34"/>
        <v>17605937.01584506</v>
      </c>
      <c r="AQ248" s="159">
        <f t="shared" si="35"/>
        <v>831.64558412116492</v>
      </c>
    </row>
    <row r="249" spans="1:43" x14ac:dyDescent="0.25">
      <c r="A249" s="6">
        <v>755</v>
      </c>
      <c r="B249" s="6" t="s">
        <v>235</v>
      </c>
      <c r="C249" s="7">
        <v>6149</v>
      </c>
      <c r="D249" s="7">
        <v>4992873.7018648516</v>
      </c>
      <c r="E249" s="48">
        <v>-623090.79818392545</v>
      </c>
      <c r="F249" s="48">
        <v>-1434780</v>
      </c>
      <c r="H249" s="34">
        <f t="shared" si="29"/>
        <v>3558093.7018648516</v>
      </c>
      <c r="I249" s="82"/>
      <c r="J249" s="56">
        <v>2678332.7310597808</v>
      </c>
      <c r="K249" s="82"/>
      <c r="L249" s="56">
        <v>-35662.551009639523</v>
      </c>
      <c r="M249" s="84"/>
      <c r="N249" s="84">
        <f t="shared" si="30"/>
        <v>6200763.8819149928</v>
      </c>
      <c r="O249" s="101">
        <f t="shared" si="31"/>
        <v>1008.4182601910868</v>
      </c>
      <c r="P249" s="82"/>
      <c r="R249" s="62">
        <f t="shared" si="27"/>
        <v>503769.99166910071</v>
      </c>
      <c r="S249" s="31">
        <f t="shared" si="32"/>
        <v>8.8427335779950628E-2</v>
      </c>
      <c r="T249" s="56">
        <f t="shared" si="28"/>
        <v>81.927141269978975</v>
      </c>
      <c r="V249" s="45"/>
      <c r="W249" s="46"/>
      <c r="X249" s="47"/>
      <c r="Z249" s="45"/>
      <c r="AA249" s="47"/>
      <c r="AB249" s="46"/>
      <c r="AC249" s="129">
        <v>755</v>
      </c>
      <c r="AD249" s="129" t="s">
        <v>235</v>
      </c>
      <c r="AE249" s="154">
        <v>6145</v>
      </c>
      <c r="AF249" s="154">
        <v>4764070.7244754657</v>
      </c>
      <c r="AG249" s="154">
        <v>-610287.21149375942</v>
      </c>
      <c r="AH249" s="154">
        <v>-1434780</v>
      </c>
      <c r="AJ249" s="155">
        <f t="shared" si="33"/>
        <v>3329290.7244754657</v>
      </c>
      <c r="AK249" s="156"/>
      <c r="AL249" s="157">
        <v>2482714.4121190333</v>
      </c>
      <c r="AM249" s="156"/>
      <c r="AN249" s="157">
        <v>-115011.24634860597</v>
      </c>
      <c r="AO249" s="158"/>
      <c r="AP249" s="158">
        <f t="shared" si="34"/>
        <v>5696993.8902458921</v>
      </c>
      <c r="AQ249" s="159">
        <f t="shared" si="35"/>
        <v>927.09420508476683</v>
      </c>
    </row>
    <row r="250" spans="1:43" x14ac:dyDescent="0.25">
      <c r="A250" s="6">
        <v>758</v>
      </c>
      <c r="B250" s="6" t="s">
        <v>236</v>
      </c>
      <c r="C250" s="7">
        <v>8266</v>
      </c>
      <c r="D250" s="7">
        <v>23075546.223215606</v>
      </c>
      <c r="E250" s="48">
        <v>646513.81383359479</v>
      </c>
      <c r="F250" s="48">
        <v>-1262084</v>
      </c>
      <c r="H250" s="34">
        <f t="shared" si="29"/>
        <v>21813462.223215606</v>
      </c>
      <c r="I250" s="82"/>
      <c r="J250" s="56">
        <v>4725816.1870455435</v>
      </c>
      <c r="K250" s="82"/>
      <c r="L250" s="56">
        <v>-45577.067929259174</v>
      </c>
      <c r="M250" s="84"/>
      <c r="N250" s="84">
        <f t="shared" si="30"/>
        <v>26493701.34233189</v>
      </c>
      <c r="O250" s="101">
        <f t="shared" si="31"/>
        <v>3205.1417060648305</v>
      </c>
      <c r="P250" s="82"/>
      <c r="R250" s="62">
        <f t="shared" si="27"/>
        <v>-496209.02439025789</v>
      </c>
      <c r="S250" s="31">
        <f t="shared" si="32"/>
        <v>-1.8384982300721924E-2</v>
      </c>
      <c r="T250" s="56">
        <f t="shared" si="28"/>
        <v>-60.030126347720532</v>
      </c>
      <c r="V250" s="45"/>
      <c r="W250" s="46"/>
      <c r="X250" s="47"/>
      <c r="Z250" s="45"/>
      <c r="AA250" s="47"/>
      <c r="AB250" s="46"/>
      <c r="AC250" s="129">
        <v>758</v>
      </c>
      <c r="AD250" s="129" t="s">
        <v>236</v>
      </c>
      <c r="AE250" s="154">
        <v>8303</v>
      </c>
      <c r="AF250" s="154">
        <v>23966704.879772626</v>
      </c>
      <c r="AG250" s="154">
        <v>2364284.4541584793</v>
      </c>
      <c r="AH250" s="154">
        <v>-1262084</v>
      </c>
      <c r="AJ250" s="155">
        <f t="shared" si="33"/>
        <v>22704620.879772626</v>
      </c>
      <c r="AK250" s="156"/>
      <c r="AL250" s="157">
        <v>4435190.9990196452</v>
      </c>
      <c r="AM250" s="156"/>
      <c r="AN250" s="157">
        <v>-149901.51207012389</v>
      </c>
      <c r="AO250" s="158"/>
      <c r="AP250" s="158">
        <f t="shared" si="34"/>
        <v>26989910.366722148</v>
      </c>
      <c r="AQ250" s="159">
        <f t="shared" si="35"/>
        <v>3250.6215062895517</v>
      </c>
    </row>
    <row r="251" spans="1:43" x14ac:dyDescent="0.25">
      <c r="A251" s="6">
        <v>759</v>
      </c>
      <c r="B251" s="6" t="s">
        <v>237</v>
      </c>
      <c r="C251" s="7">
        <v>2007</v>
      </c>
      <c r="D251" s="7">
        <v>7511235.1896060687</v>
      </c>
      <c r="E251" s="48">
        <v>2393295.5548447273</v>
      </c>
      <c r="F251" s="48">
        <v>-523532</v>
      </c>
      <c r="H251" s="34">
        <f t="shared" si="29"/>
        <v>6987703.1896060687</v>
      </c>
      <c r="I251" s="82"/>
      <c r="J251" s="56">
        <v>1481499.8040637197</v>
      </c>
      <c r="K251" s="82"/>
      <c r="L251" s="56">
        <v>-6936.7897170271726</v>
      </c>
      <c r="M251" s="84"/>
      <c r="N251" s="84">
        <f t="shared" si="30"/>
        <v>8462266.2039527614</v>
      </c>
      <c r="O251" s="101">
        <f t="shared" si="31"/>
        <v>4216.3757867228505</v>
      </c>
      <c r="P251" s="82"/>
      <c r="R251" s="62">
        <f t="shared" si="27"/>
        <v>420786.01487808488</v>
      </c>
      <c r="S251" s="31">
        <f t="shared" si="32"/>
        <v>5.2326935462674341E-2</v>
      </c>
      <c r="T251" s="56">
        <f t="shared" si="28"/>
        <v>209.65920023820871</v>
      </c>
      <c r="V251" s="45"/>
      <c r="W251" s="46"/>
      <c r="X251" s="47"/>
      <c r="Z251" s="45"/>
      <c r="AA251" s="47"/>
      <c r="AB251" s="46"/>
      <c r="AC251" s="129">
        <v>759</v>
      </c>
      <c r="AD251" s="129" t="s">
        <v>237</v>
      </c>
      <c r="AE251" s="154">
        <v>2052</v>
      </c>
      <c r="AF251" s="154">
        <v>7183748.7330638655</v>
      </c>
      <c r="AG251" s="154">
        <v>2401574.0809550239</v>
      </c>
      <c r="AH251" s="154">
        <v>-523532</v>
      </c>
      <c r="AJ251" s="155">
        <f t="shared" si="33"/>
        <v>6660216.7330638655</v>
      </c>
      <c r="AK251" s="156"/>
      <c r="AL251" s="157">
        <v>1403946.7224237046</v>
      </c>
      <c r="AM251" s="156"/>
      <c r="AN251" s="157">
        <v>-22683.266412893332</v>
      </c>
      <c r="AO251" s="158"/>
      <c r="AP251" s="158">
        <f t="shared" si="34"/>
        <v>8041480.1890746765</v>
      </c>
      <c r="AQ251" s="159">
        <f t="shared" si="35"/>
        <v>3918.8499946757684</v>
      </c>
    </row>
    <row r="252" spans="1:43" x14ac:dyDescent="0.25">
      <c r="A252" s="6">
        <v>761</v>
      </c>
      <c r="B252" s="6" t="s">
        <v>238</v>
      </c>
      <c r="C252" s="7">
        <v>8646</v>
      </c>
      <c r="D252" s="7">
        <v>23822041.621010806</v>
      </c>
      <c r="E252" s="48">
        <v>6588094.2205509366</v>
      </c>
      <c r="F252" s="48">
        <v>-162163</v>
      </c>
      <c r="H252" s="34">
        <f t="shared" si="29"/>
        <v>23659878.621010806</v>
      </c>
      <c r="I252" s="82"/>
      <c r="J252" s="56">
        <v>5580463.4182056161</v>
      </c>
      <c r="K252" s="82"/>
      <c r="L252" s="56">
        <v>-33355.660045759629</v>
      </c>
      <c r="M252" s="84"/>
      <c r="N252" s="84">
        <f t="shared" si="30"/>
        <v>29206986.379170664</v>
      </c>
      <c r="O252" s="101">
        <f t="shared" si="31"/>
        <v>3378.0923408709996</v>
      </c>
      <c r="P252" s="82"/>
      <c r="R252" s="62">
        <f t="shared" si="27"/>
        <v>1408859.7063055038</v>
      </c>
      <c r="S252" s="31">
        <f t="shared" si="32"/>
        <v>5.0681821940208184E-2</v>
      </c>
      <c r="T252" s="56">
        <f t="shared" si="28"/>
        <v>162.9493067667712</v>
      </c>
      <c r="V252" s="45"/>
      <c r="W252" s="46"/>
      <c r="X252" s="47"/>
      <c r="Z252" s="45"/>
      <c r="AA252" s="47"/>
      <c r="AB252" s="46"/>
      <c r="AC252" s="129">
        <v>761</v>
      </c>
      <c r="AD252" s="129" t="s">
        <v>238</v>
      </c>
      <c r="AE252" s="154">
        <v>8711</v>
      </c>
      <c r="AF252" s="154">
        <v>22810896.811516348</v>
      </c>
      <c r="AG252" s="154">
        <v>6682552.939034191</v>
      </c>
      <c r="AH252" s="154">
        <v>-162163</v>
      </c>
      <c r="AJ252" s="155">
        <f t="shared" si="33"/>
        <v>22648733.811516348</v>
      </c>
      <c r="AK252" s="156"/>
      <c r="AL252" s="157">
        <v>5257295.9754448542</v>
      </c>
      <c r="AM252" s="156"/>
      <c r="AN252" s="157">
        <v>-107903.11409604197</v>
      </c>
      <c r="AO252" s="158"/>
      <c r="AP252" s="158">
        <f t="shared" si="34"/>
        <v>27798126.67286516</v>
      </c>
      <c r="AQ252" s="159">
        <f t="shared" si="35"/>
        <v>3191.1521837751302</v>
      </c>
    </row>
    <row r="253" spans="1:43" x14ac:dyDescent="0.25">
      <c r="A253" s="6">
        <v>762</v>
      </c>
      <c r="B253" s="6" t="s">
        <v>239</v>
      </c>
      <c r="C253" s="7">
        <v>3841</v>
      </c>
      <c r="D253" s="7">
        <v>13443376.645642739</v>
      </c>
      <c r="E253" s="48">
        <v>2319181.1727033528</v>
      </c>
      <c r="F253" s="48">
        <v>-194037</v>
      </c>
      <c r="H253" s="34">
        <f t="shared" si="29"/>
        <v>13249339.645642739</v>
      </c>
      <c r="I253" s="82"/>
      <c r="J253" s="56">
        <v>2686518.1632992015</v>
      </c>
      <c r="K253" s="82"/>
      <c r="L253" s="56">
        <v>-14532.807182318818</v>
      </c>
      <c r="M253" s="84"/>
      <c r="N253" s="84">
        <f t="shared" si="30"/>
        <v>15921325.00175962</v>
      </c>
      <c r="O253" s="101">
        <f t="shared" si="31"/>
        <v>4145.0989330277589</v>
      </c>
      <c r="P253" s="82"/>
      <c r="R253" s="62">
        <f t="shared" si="27"/>
        <v>-171493.44062019326</v>
      </c>
      <c r="S253" s="31">
        <f t="shared" si="32"/>
        <v>-1.0656519939886474E-2</v>
      </c>
      <c r="T253" s="56">
        <f t="shared" si="28"/>
        <v>-44.648123046132064</v>
      </c>
      <c r="V253" s="45"/>
      <c r="W253" s="46"/>
      <c r="X253" s="47"/>
      <c r="Z253" s="45"/>
      <c r="AA253" s="47"/>
      <c r="AB253" s="46"/>
      <c r="AC253" s="129">
        <v>762</v>
      </c>
      <c r="AD253" s="129" t="s">
        <v>239</v>
      </c>
      <c r="AE253" s="154">
        <v>3897</v>
      </c>
      <c r="AF253" s="154">
        <v>13792169.770594869</v>
      </c>
      <c r="AG253" s="154">
        <v>3206653.0732732872</v>
      </c>
      <c r="AH253" s="154">
        <v>-194037</v>
      </c>
      <c r="AJ253" s="155">
        <f t="shared" si="33"/>
        <v>13598132.770594869</v>
      </c>
      <c r="AK253" s="156"/>
      <c r="AL253" s="157">
        <v>2542701.2162125735</v>
      </c>
      <c r="AM253" s="156"/>
      <c r="AN253" s="157">
        <v>-48015.544427629451</v>
      </c>
      <c r="AO253" s="158"/>
      <c r="AP253" s="158">
        <f t="shared" si="34"/>
        <v>16092818.442379814</v>
      </c>
      <c r="AQ253" s="159">
        <f t="shared" si="35"/>
        <v>4129.540272614784</v>
      </c>
    </row>
    <row r="254" spans="1:43" x14ac:dyDescent="0.25">
      <c r="A254" s="6">
        <v>765</v>
      </c>
      <c r="B254" s="6" t="s">
        <v>240</v>
      </c>
      <c r="C254" s="7">
        <v>10301</v>
      </c>
      <c r="D254" s="7">
        <v>22842789.326260678</v>
      </c>
      <c r="E254" s="48">
        <v>4338533.368346516</v>
      </c>
      <c r="F254" s="48">
        <v>646381</v>
      </c>
      <c r="H254" s="34">
        <f t="shared" si="29"/>
        <v>23489170.326260678</v>
      </c>
      <c r="I254" s="82"/>
      <c r="J254" s="56">
        <v>5826329.7251376472</v>
      </c>
      <c r="K254" s="82"/>
      <c r="L254" s="56">
        <v>-43931.904176601543</v>
      </c>
      <c r="M254" s="84"/>
      <c r="N254" s="84">
        <f t="shared" si="30"/>
        <v>29271568.147221725</v>
      </c>
      <c r="O254" s="101">
        <f t="shared" si="31"/>
        <v>2841.6239342997501</v>
      </c>
      <c r="P254" s="82"/>
      <c r="R254" s="62">
        <f t="shared" si="27"/>
        <v>590107.44193286076</v>
      </c>
      <c r="S254" s="31">
        <f t="shared" si="32"/>
        <v>2.0574525404978585E-2</v>
      </c>
      <c r="T254" s="56">
        <f t="shared" si="28"/>
        <v>57.286422865048131</v>
      </c>
      <c r="V254" s="45"/>
      <c r="W254" s="46"/>
      <c r="X254" s="47"/>
      <c r="Z254" s="45"/>
      <c r="AA254" s="47"/>
      <c r="AB254" s="46"/>
      <c r="AC254" s="129">
        <v>765</v>
      </c>
      <c r="AD254" s="129" t="s">
        <v>240</v>
      </c>
      <c r="AE254" s="154">
        <v>10336</v>
      </c>
      <c r="AF254" s="154">
        <v>22711423.724935893</v>
      </c>
      <c r="AG254" s="154">
        <v>4877663.8040011665</v>
      </c>
      <c r="AH254" s="154">
        <v>646381</v>
      </c>
      <c r="AJ254" s="155">
        <f t="shared" si="33"/>
        <v>23357804.724935893</v>
      </c>
      <c r="AK254" s="156"/>
      <c r="AL254" s="157">
        <v>5466905.4827926438</v>
      </c>
      <c r="AM254" s="156"/>
      <c r="AN254" s="157">
        <v>-143249.50243967056</v>
      </c>
      <c r="AO254" s="158"/>
      <c r="AP254" s="158">
        <f t="shared" si="34"/>
        <v>28681460.705288865</v>
      </c>
      <c r="AQ254" s="159">
        <f t="shared" si="35"/>
        <v>2774.909123963706</v>
      </c>
    </row>
    <row r="255" spans="1:43" x14ac:dyDescent="0.25">
      <c r="A255" s="6">
        <v>768</v>
      </c>
      <c r="B255" s="6" t="s">
        <v>241</v>
      </c>
      <c r="C255" s="7">
        <v>2482</v>
      </c>
      <c r="D255" s="7">
        <v>9206291.8213858046</v>
      </c>
      <c r="E255" s="48">
        <v>1898897.7529693972</v>
      </c>
      <c r="F255" s="48">
        <v>383467</v>
      </c>
      <c r="H255" s="34">
        <f t="shared" si="29"/>
        <v>9589758.8213858046</v>
      </c>
      <c r="I255" s="82"/>
      <c r="J255" s="56">
        <v>1798096.2427854426</v>
      </c>
      <c r="K255" s="82"/>
      <c r="L255" s="56">
        <v>-9531.0763220461886</v>
      </c>
      <c r="M255" s="84"/>
      <c r="N255" s="84">
        <f t="shared" si="30"/>
        <v>11378323.9878492</v>
      </c>
      <c r="O255" s="101">
        <f t="shared" si="31"/>
        <v>4584.3368202454476</v>
      </c>
      <c r="P255" s="82"/>
      <c r="R255" s="62">
        <f t="shared" si="27"/>
        <v>98709.322560541332</v>
      </c>
      <c r="S255" s="31">
        <f t="shared" si="32"/>
        <v>8.7511254142665553E-3</v>
      </c>
      <c r="T255" s="56">
        <f t="shared" si="28"/>
        <v>39.770073553803918</v>
      </c>
      <c r="V255" s="45"/>
      <c r="W255" s="46"/>
      <c r="X255" s="47"/>
      <c r="Z255" s="45"/>
      <c r="AA255" s="47"/>
      <c r="AB255" s="46"/>
      <c r="AC255" s="129">
        <v>768</v>
      </c>
      <c r="AD255" s="129" t="s">
        <v>241</v>
      </c>
      <c r="AE255" s="154">
        <v>2492</v>
      </c>
      <c r="AF255" s="154">
        <v>9219485.4076141361</v>
      </c>
      <c r="AG255" s="154">
        <v>2184109.0208410141</v>
      </c>
      <c r="AH255" s="154">
        <v>383467</v>
      </c>
      <c r="AJ255" s="155">
        <f t="shared" si="33"/>
        <v>9602952.4076141361</v>
      </c>
      <c r="AK255" s="156"/>
      <c r="AL255" s="157">
        <v>1708114.3285196987</v>
      </c>
      <c r="AM255" s="156"/>
      <c r="AN255" s="157">
        <v>-31452.070845176411</v>
      </c>
      <c r="AO255" s="158"/>
      <c r="AP255" s="158">
        <f t="shared" si="34"/>
        <v>11279614.665288659</v>
      </c>
      <c r="AQ255" s="159">
        <f t="shared" si="35"/>
        <v>4526.3301225074874</v>
      </c>
    </row>
    <row r="256" spans="1:43" x14ac:dyDescent="0.25">
      <c r="A256" s="6">
        <v>777</v>
      </c>
      <c r="B256" s="6" t="s">
        <v>242</v>
      </c>
      <c r="C256" s="7">
        <v>7594</v>
      </c>
      <c r="D256" s="7">
        <v>30507092.84149383</v>
      </c>
      <c r="E256" s="48">
        <v>5978850.8846030468</v>
      </c>
      <c r="F256" s="48">
        <v>-223396</v>
      </c>
      <c r="H256" s="34">
        <f t="shared" si="29"/>
        <v>30283696.84149383</v>
      </c>
      <c r="I256" s="82"/>
      <c r="J256" s="56">
        <v>4911775.2585595427</v>
      </c>
      <c r="K256" s="82"/>
      <c r="L256" s="56">
        <v>-31424.070590941265</v>
      </c>
      <c r="M256" s="84"/>
      <c r="N256" s="84">
        <f t="shared" si="30"/>
        <v>35164048.029462427</v>
      </c>
      <c r="O256" s="101">
        <f t="shared" si="31"/>
        <v>4630.504086049832</v>
      </c>
      <c r="P256" s="82"/>
      <c r="R256" s="62">
        <f t="shared" si="27"/>
        <v>1529889.5113421381</v>
      </c>
      <c r="S256" s="31">
        <f t="shared" si="32"/>
        <v>4.5486183652191425E-2</v>
      </c>
      <c r="T256" s="56">
        <f t="shared" si="28"/>
        <v>201.46029909693681</v>
      </c>
      <c r="V256" s="45"/>
      <c r="W256" s="46"/>
      <c r="X256" s="47"/>
      <c r="Z256" s="45"/>
      <c r="AA256" s="47"/>
      <c r="AB256" s="46"/>
      <c r="AC256" s="129">
        <v>777</v>
      </c>
      <c r="AD256" s="129" t="s">
        <v>242</v>
      </c>
      <c r="AE256" s="154">
        <v>7727</v>
      </c>
      <c r="AF256" s="154">
        <v>29320837.826381907</v>
      </c>
      <c r="AG256" s="154">
        <v>6293512.1029992728</v>
      </c>
      <c r="AH256" s="154">
        <v>-223396</v>
      </c>
      <c r="AJ256" s="155">
        <f t="shared" si="33"/>
        <v>29097441.826381907</v>
      </c>
      <c r="AK256" s="156"/>
      <c r="AL256" s="157">
        <v>4639444.3111565504</v>
      </c>
      <c r="AM256" s="156"/>
      <c r="AN256" s="157">
        <v>-102727.61941816637</v>
      </c>
      <c r="AO256" s="158"/>
      <c r="AP256" s="158">
        <f t="shared" si="34"/>
        <v>33634158.518120289</v>
      </c>
      <c r="AQ256" s="159">
        <f t="shared" si="35"/>
        <v>4352.8094367956892</v>
      </c>
    </row>
    <row r="257" spans="1:43" x14ac:dyDescent="0.25">
      <c r="A257" s="6">
        <v>778</v>
      </c>
      <c r="B257" s="6" t="s">
        <v>243</v>
      </c>
      <c r="C257" s="7">
        <v>6931</v>
      </c>
      <c r="D257" s="7">
        <v>23019504.470044564</v>
      </c>
      <c r="E257" s="48">
        <v>5507921.0178153897</v>
      </c>
      <c r="F257" s="48">
        <v>-210774</v>
      </c>
      <c r="H257" s="34">
        <f t="shared" si="29"/>
        <v>22808730.470044564</v>
      </c>
      <c r="I257" s="82"/>
      <c r="J257" s="56">
        <v>4227136.5939213419</v>
      </c>
      <c r="K257" s="82"/>
      <c r="L257" s="56">
        <v>-28113.721918422849</v>
      </c>
      <c r="M257" s="84"/>
      <c r="N257" s="84">
        <f t="shared" si="30"/>
        <v>27007753.342047483</v>
      </c>
      <c r="O257" s="101">
        <f t="shared" si="31"/>
        <v>3896.6604158198647</v>
      </c>
      <c r="P257" s="82"/>
      <c r="R257" s="62">
        <f t="shared" si="27"/>
        <v>1029608.3039015494</v>
      </c>
      <c r="S257" s="31">
        <f t="shared" si="32"/>
        <v>3.9633634441169199E-2</v>
      </c>
      <c r="T257" s="56">
        <f t="shared" si="28"/>
        <v>148.55119086734229</v>
      </c>
      <c r="V257" s="45"/>
      <c r="W257" s="46"/>
      <c r="X257" s="47"/>
      <c r="Z257" s="45"/>
      <c r="AA257" s="47"/>
      <c r="AB257" s="46"/>
      <c r="AC257" s="129">
        <v>778</v>
      </c>
      <c r="AD257" s="129" t="s">
        <v>243</v>
      </c>
      <c r="AE257" s="154">
        <v>7064</v>
      </c>
      <c r="AF257" s="154">
        <v>22289494.673019134</v>
      </c>
      <c r="AG257" s="154">
        <v>5741495.1709592137</v>
      </c>
      <c r="AH257" s="154">
        <v>-210774</v>
      </c>
      <c r="AJ257" s="155">
        <f t="shared" si="33"/>
        <v>22078720.673019134</v>
      </c>
      <c r="AK257" s="156"/>
      <c r="AL257" s="157">
        <v>3990754.4169905814</v>
      </c>
      <c r="AM257" s="156"/>
      <c r="AN257" s="157">
        <v>-91330.051863782675</v>
      </c>
      <c r="AO257" s="158"/>
      <c r="AP257" s="158">
        <f t="shared" si="34"/>
        <v>25978145.038145933</v>
      </c>
      <c r="AQ257" s="159">
        <f t="shared" si="35"/>
        <v>3677.5403508134109</v>
      </c>
    </row>
    <row r="258" spans="1:43" x14ac:dyDescent="0.25">
      <c r="A258" s="6">
        <v>781</v>
      </c>
      <c r="B258" s="6" t="s">
        <v>244</v>
      </c>
      <c r="C258" s="7">
        <v>3631</v>
      </c>
      <c r="D258" s="7">
        <v>13188218.306439467</v>
      </c>
      <c r="E258" s="48">
        <v>2799166.448313639</v>
      </c>
      <c r="F258" s="48">
        <v>-527268</v>
      </c>
      <c r="H258" s="34">
        <f t="shared" si="29"/>
        <v>12660950.306439467</v>
      </c>
      <c r="I258" s="82"/>
      <c r="J258" s="56">
        <v>2544854.2751566195</v>
      </c>
      <c r="K258" s="82"/>
      <c r="L258" s="56">
        <v>-13464.364219958989</v>
      </c>
      <c r="M258" s="84"/>
      <c r="N258" s="84">
        <f t="shared" si="30"/>
        <v>15192340.217376126</v>
      </c>
      <c r="O258" s="101">
        <f t="shared" si="31"/>
        <v>4184.0650557356448</v>
      </c>
      <c r="P258" s="82"/>
      <c r="R258" s="62">
        <f t="shared" si="27"/>
        <v>676688.29484405182</v>
      </c>
      <c r="S258" s="31">
        <f t="shared" si="32"/>
        <v>4.6617836970426062E-2</v>
      </c>
      <c r="T258" s="56">
        <f t="shared" si="28"/>
        <v>186.36416823025388</v>
      </c>
      <c r="V258" s="45"/>
      <c r="W258" s="46"/>
      <c r="X258" s="47"/>
      <c r="Z258" s="45"/>
      <c r="AA258" s="47"/>
      <c r="AB258" s="46"/>
      <c r="AC258" s="129">
        <v>781</v>
      </c>
      <c r="AD258" s="129" t="s">
        <v>244</v>
      </c>
      <c r="AE258" s="154">
        <v>3657</v>
      </c>
      <c r="AF258" s="154">
        <v>12677292.281832227</v>
      </c>
      <c r="AG258" s="154">
        <v>3103603.982274015</v>
      </c>
      <c r="AH258" s="154">
        <v>-527268</v>
      </c>
      <c r="AJ258" s="155">
        <f t="shared" si="33"/>
        <v>12150024.281832227</v>
      </c>
      <c r="AK258" s="156"/>
      <c r="AL258" s="157">
        <v>2409952.9531291784</v>
      </c>
      <c r="AM258" s="156"/>
      <c r="AN258" s="157">
        <v>-44325.312429330792</v>
      </c>
      <c r="AO258" s="158"/>
      <c r="AP258" s="158">
        <f t="shared" si="34"/>
        <v>14515651.922532074</v>
      </c>
      <c r="AQ258" s="159">
        <f t="shared" si="35"/>
        <v>3969.278622513556</v>
      </c>
    </row>
    <row r="259" spans="1:43" x14ac:dyDescent="0.25">
      <c r="A259" s="6">
        <v>783</v>
      </c>
      <c r="B259" s="6" t="s">
        <v>245</v>
      </c>
      <c r="C259" s="7">
        <v>6646</v>
      </c>
      <c r="D259" s="7">
        <v>12266811.450437358</v>
      </c>
      <c r="E259" s="48">
        <v>2335086.347357152</v>
      </c>
      <c r="F259" s="48">
        <v>-385053</v>
      </c>
      <c r="H259" s="34">
        <f t="shared" si="29"/>
        <v>11881758.450437358</v>
      </c>
      <c r="I259" s="82"/>
      <c r="J259" s="56">
        <v>3855115.5821965276</v>
      </c>
      <c r="K259" s="82"/>
      <c r="L259" s="56">
        <v>-32870.237073642544</v>
      </c>
      <c r="M259" s="84"/>
      <c r="N259" s="84">
        <f t="shared" si="30"/>
        <v>15704003.795560243</v>
      </c>
      <c r="O259" s="101">
        <f t="shared" si="31"/>
        <v>2362.9256388143608</v>
      </c>
      <c r="P259" s="82"/>
      <c r="R259" s="62">
        <f t="shared" si="27"/>
        <v>976318.67110609636</v>
      </c>
      <c r="S259" s="31">
        <f t="shared" si="32"/>
        <v>6.6291386789971291E-2</v>
      </c>
      <c r="T259" s="56">
        <f t="shared" si="28"/>
        <v>146.90320058773645</v>
      </c>
      <c r="V259" s="45"/>
      <c r="W259" s="46"/>
      <c r="X259" s="47"/>
      <c r="Z259" s="45"/>
      <c r="AA259" s="47"/>
      <c r="AB259" s="46"/>
      <c r="AC259" s="129">
        <v>783</v>
      </c>
      <c r="AD259" s="129" t="s">
        <v>245</v>
      </c>
      <c r="AE259" s="154">
        <v>6721</v>
      </c>
      <c r="AF259" s="154">
        <v>11597153.190814624</v>
      </c>
      <c r="AG259" s="154">
        <v>2411055.7236377806</v>
      </c>
      <c r="AH259" s="154">
        <v>-385053</v>
      </c>
      <c r="AJ259" s="155">
        <f t="shared" si="33"/>
        <v>11212100.190814624</v>
      </c>
      <c r="AK259" s="156"/>
      <c r="AL259" s="157">
        <v>3621929.9008489088</v>
      </c>
      <c r="AM259" s="156"/>
      <c r="AN259" s="157">
        <v>-106344.9672093854</v>
      </c>
      <c r="AO259" s="158"/>
      <c r="AP259" s="158">
        <f t="shared" si="34"/>
        <v>14727685.124454146</v>
      </c>
      <c r="AQ259" s="159">
        <f t="shared" si="35"/>
        <v>2191.2937248109129</v>
      </c>
    </row>
    <row r="260" spans="1:43" x14ac:dyDescent="0.25">
      <c r="A260" s="6">
        <v>785</v>
      </c>
      <c r="B260" s="6" t="s">
        <v>246</v>
      </c>
      <c r="C260" s="7">
        <v>2737</v>
      </c>
      <c r="D260" s="7">
        <v>13192866.825984772</v>
      </c>
      <c r="E260" s="48">
        <v>2632892.4279314009</v>
      </c>
      <c r="F260" s="48">
        <v>53373</v>
      </c>
      <c r="H260" s="34">
        <f t="shared" si="29"/>
        <v>13246239.825984772</v>
      </c>
      <c r="I260" s="82"/>
      <c r="J260" s="56">
        <v>1864121.6922513947</v>
      </c>
      <c r="K260" s="82"/>
      <c r="L260" s="56">
        <v>-12877.240530084217</v>
      </c>
      <c r="M260" s="84"/>
      <c r="N260" s="84">
        <f t="shared" si="30"/>
        <v>15097484.277706083</v>
      </c>
      <c r="O260" s="101">
        <f t="shared" si="31"/>
        <v>5516.0702512627267</v>
      </c>
      <c r="P260" s="82"/>
      <c r="R260" s="62">
        <f t="shared" si="27"/>
        <v>1875443.9334697872</v>
      </c>
      <c r="S260" s="31">
        <f t="shared" si="32"/>
        <v>0.14184224859723138</v>
      </c>
      <c r="T260" s="56">
        <f t="shared" si="28"/>
        <v>685.21882845078085</v>
      </c>
      <c r="V260" s="45"/>
      <c r="W260" s="46"/>
      <c r="X260" s="47"/>
      <c r="Z260" s="45"/>
      <c r="AA260" s="47"/>
      <c r="AB260" s="46"/>
      <c r="AC260" s="129">
        <v>785</v>
      </c>
      <c r="AD260" s="129" t="s">
        <v>246</v>
      </c>
      <c r="AE260" s="154">
        <v>2792</v>
      </c>
      <c r="AF260" s="154">
        <v>11440364.083815109</v>
      </c>
      <c r="AG260" s="154">
        <v>2771344.5083427811</v>
      </c>
      <c r="AH260" s="154">
        <v>53373</v>
      </c>
      <c r="AJ260" s="155">
        <f t="shared" si="33"/>
        <v>11493737.083815109</v>
      </c>
      <c r="AK260" s="156"/>
      <c r="AL260" s="157">
        <v>1770548.5980421179</v>
      </c>
      <c r="AM260" s="156"/>
      <c r="AN260" s="157">
        <v>-42245.337620929829</v>
      </c>
      <c r="AO260" s="158"/>
      <c r="AP260" s="158">
        <f t="shared" si="34"/>
        <v>13222040.344236296</v>
      </c>
      <c r="AQ260" s="159">
        <f t="shared" si="35"/>
        <v>4735.6878023768968</v>
      </c>
    </row>
    <row r="261" spans="1:43" x14ac:dyDescent="0.25">
      <c r="A261" s="6">
        <v>790</v>
      </c>
      <c r="B261" s="6" t="s">
        <v>247</v>
      </c>
      <c r="C261" s="7">
        <v>24052</v>
      </c>
      <c r="D261" s="7">
        <v>62753968.622214675</v>
      </c>
      <c r="E261" s="48">
        <v>17583143.918017138</v>
      </c>
      <c r="F261" s="48">
        <v>-2889581</v>
      </c>
      <c r="H261" s="34">
        <f t="shared" si="29"/>
        <v>59864387.622214675</v>
      </c>
      <c r="I261" s="82"/>
      <c r="J261" s="56">
        <v>13768454.076251095</v>
      </c>
      <c r="K261" s="82"/>
      <c r="L261" s="56">
        <v>-97736.646265441537</v>
      </c>
      <c r="M261" s="84"/>
      <c r="N261" s="84">
        <f t="shared" si="30"/>
        <v>73535105.052200317</v>
      </c>
      <c r="O261" s="101">
        <f t="shared" si="31"/>
        <v>3057.3384771412075</v>
      </c>
      <c r="P261" s="82"/>
      <c r="R261" s="62">
        <f t="shared" si="27"/>
        <v>4422251.0307278782</v>
      </c>
      <c r="S261" s="31">
        <f t="shared" si="32"/>
        <v>6.3985941448083505E-2</v>
      </c>
      <c r="T261" s="56">
        <f t="shared" si="28"/>
        <v>183.86209174820715</v>
      </c>
      <c r="V261" s="45"/>
      <c r="W261" s="46"/>
      <c r="X261" s="47"/>
      <c r="Z261" s="45"/>
      <c r="AA261" s="47"/>
      <c r="AB261" s="46"/>
      <c r="AC261" s="129">
        <v>790</v>
      </c>
      <c r="AD261" s="129" t="s">
        <v>247</v>
      </c>
      <c r="AE261" s="154">
        <v>24277</v>
      </c>
      <c r="AF261" s="154">
        <v>59416724.320072398</v>
      </c>
      <c r="AG261" s="154">
        <v>17759487.683926087</v>
      </c>
      <c r="AH261" s="154">
        <v>-2889581</v>
      </c>
      <c r="AJ261" s="155">
        <f t="shared" si="33"/>
        <v>56527143.320072398</v>
      </c>
      <c r="AK261" s="156"/>
      <c r="AL261" s="157">
        <v>12902307.975558696</v>
      </c>
      <c r="AM261" s="156"/>
      <c r="AN261" s="157">
        <v>-316597.27415866102</v>
      </c>
      <c r="AO261" s="158"/>
      <c r="AP261" s="158">
        <f t="shared" si="34"/>
        <v>69112854.021472439</v>
      </c>
      <c r="AQ261" s="159">
        <f t="shared" si="35"/>
        <v>2846.8449158245435</v>
      </c>
    </row>
    <row r="262" spans="1:43" x14ac:dyDescent="0.25">
      <c r="A262" s="6">
        <v>791</v>
      </c>
      <c r="B262" s="6" t="s">
        <v>248</v>
      </c>
      <c r="C262" s="7">
        <v>5203</v>
      </c>
      <c r="D262" s="7">
        <v>21155779.000154853</v>
      </c>
      <c r="E262" s="48">
        <v>5376718.0628738124</v>
      </c>
      <c r="F262" s="48">
        <v>-580794</v>
      </c>
      <c r="H262" s="34">
        <f t="shared" si="29"/>
        <v>20574985.000154853</v>
      </c>
      <c r="I262" s="82"/>
      <c r="J262" s="56">
        <v>3853241.0648750076</v>
      </c>
      <c r="K262" s="82"/>
      <c r="L262" s="56">
        <v>-18724.497366889824</v>
      </c>
      <c r="M262" s="84"/>
      <c r="N262" s="84">
        <f t="shared" si="30"/>
        <v>24409501.567662969</v>
      </c>
      <c r="O262" s="101">
        <f t="shared" si="31"/>
        <v>4691.4283235946514</v>
      </c>
      <c r="P262" s="82"/>
      <c r="R262" s="62">
        <f t="shared" si="27"/>
        <v>1094076.039546743</v>
      </c>
      <c r="S262" s="31">
        <f t="shared" si="32"/>
        <v>4.6924986988866643E-2</v>
      </c>
      <c r="T262" s="56">
        <f t="shared" si="28"/>
        <v>210.27792418734251</v>
      </c>
      <c r="V262" s="45"/>
      <c r="W262" s="46"/>
      <c r="X262" s="47"/>
      <c r="Z262" s="45"/>
      <c r="AA262" s="47"/>
      <c r="AB262" s="46"/>
      <c r="AC262" s="129">
        <v>791</v>
      </c>
      <c r="AD262" s="129" t="s">
        <v>248</v>
      </c>
      <c r="AE262" s="154">
        <v>5231</v>
      </c>
      <c r="AF262" s="154">
        <v>20317942.20650617</v>
      </c>
      <c r="AG262" s="154">
        <v>5581664.0337945335</v>
      </c>
      <c r="AH262" s="154">
        <v>-580794</v>
      </c>
      <c r="AJ262" s="155">
        <f t="shared" si="33"/>
        <v>19737148.20650617</v>
      </c>
      <c r="AK262" s="156"/>
      <c r="AL262" s="157">
        <v>3639197.2953687566</v>
      </c>
      <c r="AM262" s="156"/>
      <c r="AN262" s="157">
        <v>-60919.973758699751</v>
      </c>
      <c r="AO262" s="158"/>
      <c r="AP262" s="158">
        <f t="shared" si="34"/>
        <v>23315425.528116226</v>
      </c>
      <c r="AQ262" s="159">
        <f t="shared" si="35"/>
        <v>4457.1641231344347</v>
      </c>
    </row>
    <row r="263" spans="1:43" x14ac:dyDescent="0.25">
      <c r="A263" s="6">
        <v>831</v>
      </c>
      <c r="B263" s="6" t="s">
        <v>249</v>
      </c>
      <c r="C263" s="7">
        <v>4628</v>
      </c>
      <c r="D263" s="7">
        <v>5947956.2456859844</v>
      </c>
      <c r="E263" s="48">
        <v>674770.98485092598</v>
      </c>
      <c r="F263" s="48">
        <v>-1065438</v>
      </c>
      <c r="H263" s="34">
        <f t="shared" si="29"/>
        <v>4882518.2456859844</v>
      </c>
      <c r="I263" s="82"/>
      <c r="J263" s="56">
        <v>2159248.2458414943</v>
      </c>
      <c r="K263" s="82"/>
      <c r="L263" s="56">
        <v>-24018.274231082531</v>
      </c>
      <c r="M263" s="84"/>
      <c r="N263" s="84">
        <f t="shared" si="30"/>
        <v>7017748.2172963964</v>
      </c>
      <c r="O263" s="101">
        <f t="shared" si="31"/>
        <v>1516.3673762524625</v>
      </c>
      <c r="P263" s="82"/>
      <c r="R263" s="62">
        <f t="shared" si="27"/>
        <v>-1749.0269928779453</v>
      </c>
      <c r="S263" s="31">
        <f t="shared" si="32"/>
        <v>-2.4916698903199508E-4</v>
      </c>
      <c r="T263" s="56">
        <f t="shared" si="28"/>
        <v>-0.37792285930811265</v>
      </c>
      <c r="V263" s="45"/>
      <c r="W263" s="46"/>
      <c r="X263" s="47"/>
      <c r="Z263" s="45"/>
      <c r="AA263" s="47"/>
      <c r="AB263" s="46"/>
      <c r="AC263" s="129">
        <v>831</v>
      </c>
      <c r="AD263" s="129" t="s">
        <v>249</v>
      </c>
      <c r="AE263" s="154">
        <v>4671</v>
      </c>
      <c r="AF263" s="154">
        <v>6141992.5949172759</v>
      </c>
      <c r="AG263" s="154">
        <v>864485.60151212313</v>
      </c>
      <c r="AH263" s="154">
        <v>-1065438</v>
      </c>
      <c r="AJ263" s="155">
        <f t="shared" si="33"/>
        <v>5076554.5949172759</v>
      </c>
      <c r="AK263" s="156"/>
      <c r="AL263" s="157">
        <v>2020727.8858707794</v>
      </c>
      <c r="AM263" s="156"/>
      <c r="AN263" s="157">
        <v>-77785.236498781756</v>
      </c>
      <c r="AO263" s="158"/>
      <c r="AP263" s="158">
        <f t="shared" si="34"/>
        <v>7019497.2442892743</v>
      </c>
      <c r="AQ263" s="159">
        <f t="shared" si="35"/>
        <v>1502.7825399891403</v>
      </c>
    </row>
    <row r="264" spans="1:43" x14ac:dyDescent="0.25">
      <c r="A264" s="6">
        <v>832</v>
      </c>
      <c r="B264" s="6" t="s">
        <v>250</v>
      </c>
      <c r="C264" s="7">
        <v>3916</v>
      </c>
      <c r="D264" s="7">
        <v>18028103.922930706</v>
      </c>
      <c r="E264" s="48">
        <v>3588229.0105535644</v>
      </c>
      <c r="F264" s="48">
        <v>-120261</v>
      </c>
      <c r="H264" s="34">
        <f t="shared" si="29"/>
        <v>17907842.922930706</v>
      </c>
      <c r="I264" s="82"/>
      <c r="J264" s="56">
        <v>2439839.4670192725</v>
      </c>
      <c r="K264" s="82"/>
      <c r="L264" s="56">
        <v>-14155.701174321672</v>
      </c>
      <c r="M264" s="84"/>
      <c r="N264" s="84">
        <f t="shared" si="30"/>
        <v>20333526.688775655</v>
      </c>
      <c r="O264" s="101">
        <f t="shared" si="31"/>
        <v>5192.4225456526183</v>
      </c>
      <c r="P264" s="82"/>
      <c r="R264" s="62">
        <f t="shared" si="27"/>
        <v>416895.00870586559</v>
      </c>
      <c r="S264" s="31">
        <f t="shared" si="32"/>
        <v>2.0932003734499185E-2</v>
      </c>
      <c r="T264" s="56">
        <f t="shared" si="28"/>
        <v>106.45939956738141</v>
      </c>
      <c r="V264" s="45"/>
      <c r="W264" s="46"/>
      <c r="X264" s="47"/>
      <c r="Z264" s="45"/>
      <c r="AA264" s="47"/>
      <c r="AB264" s="46"/>
      <c r="AC264" s="129">
        <v>832</v>
      </c>
      <c r="AD264" s="129" t="s">
        <v>250</v>
      </c>
      <c r="AE264" s="154">
        <v>3976</v>
      </c>
      <c r="AF264" s="154">
        <v>17785663.927329157</v>
      </c>
      <c r="AG264" s="154">
        <v>3807580.5889054448</v>
      </c>
      <c r="AH264" s="154">
        <v>-120261</v>
      </c>
      <c r="AJ264" s="155">
        <f t="shared" si="33"/>
        <v>17665402.927329157</v>
      </c>
      <c r="AK264" s="156"/>
      <c r="AL264" s="157">
        <v>2297485.8554884018</v>
      </c>
      <c r="AM264" s="156"/>
      <c r="AN264" s="157">
        <v>-46257.102747766476</v>
      </c>
      <c r="AO264" s="158"/>
      <c r="AP264" s="158">
        <f t="shared" si="34"/>
        <v>19916631.680069789</v>
      </c>
      <c r="AQ264" s="159">
        <f t="shared" si="35"/>
        <v>5009.2131992127233</v>
      </c>
    </row>
    <row r="265" spans="1:43" x14ac:dyDescent="0.25">
      <c r="A265" s="6">
        <v>833</v>
      </c>
      <c r="B265" s="6" t="s">
        <v>251</v>
      </c>
      <c r="C265" s="7">
        <v>1659</v>
      </c>
      <c r="D265" s="7">
        <v>4260809.059994271</v>
      </c>
      <c r="E265" s="48">
        <v>767979.26839848526</v>
      </c>
      <c r="F265" s="48">
        <v>-401846</v>
      </c>
      <c r="H265" s="34">
        <f t="shared" si="29"/>
        <v>3858963.059994271</v>
      </c>
      <c r="I265" s="82"/>
      <c r="J265" s="56">
        <v>1021085.1755053403</v>
      </c>
      <c r="K265" s="82"/>
      <c r="L265" s="56">
        <v>-7833.6879260056012</v>
      </c>
      <c r="M265" s="84"/>
      <c r="N265" s="84">
        <f t="shared" si="30"/>
        <v>4872214.5475736056</v>
      </c>
      <c r="O265" s="101">
        <f t="shared" si="31"/>
        <v>2936.8381841914438</v>
      </c>
      <c r="P265" s="82"/>
      <c r="R265" s="62">
        <f t="shared" si="27"/>
        <v>301651.77008338924</v>
      </c>
      <c r="S265" s="31">
        <f t="shared" si="32"/>
        <v>6.5998824383073459E-2</v>
      </c>
      <c r="T265" s="56">
        <f t="shared" si="28"/>
        <v>181.82746840469514</v>
      </c>
      <c r="V265" s="45"/>
      <c r="W265" s="46"/>
      <c r="X265" s="47"/>
      <c r="Z265" s="45"/>
      <c r="AA265" s="47"/>
      <c r="AB265" s="46"/>
      <c r="AC265" s="129">
        <v>833</v>
      </c>
      <c r="AD265" s="129" t="s">
        <v>251</v>
      </c>
      <c r="AE265" s="154">
        <v>1639</v>
      </c>
      <c r="AF265" s="154">
        <v>4039657.1655117059</v>
      </c>
      <c r="AG265" s="154">
        <v>805738.57779290434</v>
      </c>
      <c r="AH265" s="154">
        <v>-401846</v>
      </c>
      <c r="AJ265" s="155">
        <f t="shared" si="33"/>
        <v>3637811.1655117059</v>
      </c>
      <c r="AK265" s="156"/>
      <c r="AL265" s="157">
        <v>958258.10530527926</v>
      </c>
      <c r="AM265" s="156"/>
      <c r="AN265" s="157">
        <v>-25506.493326769181</v>
      </c>
      <c r="AO265" s="158"/>
      <c r="AP265" s="158">
        <f t="shared" si="34"/>
        <v>4570562.7774902163</v>
      </c>
      <c r="AQ265" s="159">
        <f t="shared" si="35"/>
        <v>2788.6289063393633</v>
      </c>
    </row>
    <row r="266" spans="1:43" x14ac:dyDescent="0.25">
      <c r="A266" s="6">
        <v>834</v>
      </c>
      <c r="B266" s="6" t="s">
        <v>252</v>
      </c>
      <c r="C266" s="7">
        <v>6016</v>
      </c>
      <c r="D266" s="7">
        <v>11659201.330036677</v>
      </c>
      <c r="E266" s="48">
        <v>2657842.2807766064</v>
      </c>
      <c r="F266" s="48">
        <v>-1430316</v>
      </c>
      <c r="H266" s="34">
        <f t="shared" si="29"/>
        <v>10228885.330036677</v>
      </c>
      <c r="I266" s="82"/>
      <c r="J266" s="56">
        <v>3452697.3837208268</v>
      </c>
      <c r="K266" s="82"/>
      <c r="L266" s="56">
        <v>-25933.185494355246</v>
      </c>
      <c r="M266" s="84"/>
      <c r="N266" s="84">
        <f t="shared" si="30"/>
        <v>13655649.528263148</v>
      </c>
      <c r="O266" s="101">
        <f t="shared" si="31"/>
        <v>2269.8885519054434</v>
      </c>
      <c r="P266" s="82"/>
      <c r="R266" s="62">
        <f t="shared" si="27"/>
        <v>791098.03463636711</v>
      </c>
      <c r="S266" s="31">
        <f t="shared" si="32"/>
        <v>6.1494412380274935E-2</v>
      </c>
      <c r="T266" s="56">
        <f t="shared" si="28"/>
        <v>131.49900841694932</v>
      </c>
      <c r="V266" s="45"/>
      <c r="W266" s="46"/>
      <c r="X266" s="47"/>
      <c r="Z266" s="45"/>
      <c r="AA266" s="47"/>
      <c r="AB266" s="46"/>
      <c r="AC266" s="129">
        <v>834</v>
      </c>
      <c r="AD266" s="129" t="s">
        <v>252</v>
      </c>
      <c r="AE266" s="154">
        <v>6015</v>
      </c>
      <c r="AF266" s="154">
        <v>11139288.065097552</v>
      </c>
      <c r="AG266" s="154">
        <v>2897908.3406645604</v>
      </c>
      <c r="AH266" s="154">
        <v>-1430316</v>
      </c>
      <c r="AJ266" s="155">
        <f t="shared" si="33"/>
        <v>9708972.0650975518</v>
      </c>
      <c r="AK266" s="156"/>
      <c r="AL266" s="157">
        <v>3239637.2243210655</v>
      </c>
      <c r="AM266" s="156"/>
      <c r="AN266" s="157">
        <v>-84057.795791836557</v>
      </c>
      <c r="AO266" s="158"/>
      <c r="AP266" s="158">
        <f t="shared" si="34"/>
        <v>12864551.493626781</v>
      </c>
      <c r="AQ266" s="159">
        <f t="shared" si="35"/>
        <v>2138.7450529720336</v>
      </c>
    </row>
    <row r="267" spans="1:43" x14ac:dyDescent="0.25">
      <c r="A267" s="6">
        <v>837</v>
      </c>
      <c r="B267" s="6" t="s">
        <v>253</v>
      </c>
      <c r="C267" s="7">
        <v>241009</v>
      </c>
      <c r="D267" s="7">
        <v>181343506.97635916</v>
      </c>
      <c r="E267" s="48">
        <v>12014184.950498905</v>
      </c>
      <c r="F267" s="48">
        <v>67761072</v>
      </c>
      <c r="H267" s="34">
        <f t="shared" si="29"/>
        <v>249104578.97635916</v>
      </c>
      <c r="I267" s="82"/>
      <c r="J267" s="56">
        <v>112582885.34698765</v>
      </c>
      <c r="K267" s="82"/>
      <c r="L267" s="56">
        <v>-1179539.055069465</v>
      </c>
      <c r="M267" s="84"/>
      <c r="N267" s="84">
        <f t="shared" si="30"/>
        <v>360507925.26827735</v>
      </c>
      <c r="O267" s="101">
        <f t="shared" si="31"/>
        <v>1495.8276465537692</v>
      </c>
      <c r="P267" s="82"/>
      <c r="R267" s="62">
        <f t="shared" si="27"/>
        <v>6057535.7953509688</v>
      </c>
      <c r="S267" s="31">
        <f t="shared" si="32"/>
        <v>1.7089939735596357E-2</v>
      </c>
      <c r="T267" s="56">
        <f t="shared" si="28"/>
        <v>25.134064683688031</v>
      </c>
      <c r="V267" s="45"/>
      <c r="W267" s="46"/>
      <c r="X267" s="47"/>
      <c r="Z267" s="45"/>
      <c r="AA267" s="47"/>
      <c r="AB267" s="46"/>
      <c r="AC267" s="129">
        <v>837</v>
      </c>
      <c r="AD267" s="129" t="s">
        <v>253</v>
      </c>
      <c r="AE267" s="154">
        <v>238140</v>
      </c>
      <c r="AF267" s="154">
        <v>186191415.25366282</v>
      </c>
      <c r="AG267" s="154">
        <v>12186678.437339505</v>
      </c>
      <c r="AH267" s="154">
        <v>67761072</v>
      </c>
      <c r="AJ267" s="155">
        <f t="shared" si="33"/>
        <v>253952487.25366282</v>
      </c>
      <c r="AK267" s="156"/>
      <c r="AL267" s="157">
        <v>104334616.60252921</v>
      </c>
      <c r="AM267" s="156"/>
      <c r="AN267" s="157">
        <v>-3836714.3832656667</v>
      </c>
      <c r="AO267" s="158"/>
      <c r="AP267" s="158">
        <f t="shared" si="34"/>
        <v>354450389.47292638</v>
      </c>
      <c r="AQ267" s="159">
        <f t="shared" si="35"/>
        <v>1488.4118143651901</v>
      </c>
    </row>
    <row r="268" spans="1:43" x14ac:dyDescent="0.25">
      <c r="A268" s="6">
        <v>844</v>
      </c>
      <c r="B268" s="6" t="s">
        <v>254</v>
      </c>
      <c r="C268" s="7">
        <v>1503</v>
      </c>
      <c r="D268" s="7">
        <v>6046731.9168820288</v>
      </c>
      <c r="E268" s="48">
        <v>1553457.7424443569</v>
      </c>
      <c r="F268" s="48">
        <v>-390912</v>
      </c>
      <c r="H268" s="34">
        <f t="shared" si="29"/>
        <v>5655819.9168820288</v>
      </c>
      <c r="I268" s="82"/>
      <c r="J268" s="56">
        <v>1129737.3665732602</v>
      </c>
      <c r="K268" s="82"/>
      <c r="L268" s="56">
        <v>-5364.096264732877</v>
      </c>
      <c r="M268" s="84"/>
      <c r="N268" s="84">
        <f t="shared" si="30"/>
        <v>6780193.187190556</v>
      </c>
      <c r="O268" s="101">
        <f t="shared" si="31"/>
        <v>4511.1065783037629</v>
      </c>
      <c r="P268" s="82"/>
      <c r="R268" s="62">
        <f t="shared" si="27"/>
        <v>52327.440516714938</v>
      </c>
      <c r="S268" s="31">
        <f t="shared" si="32"/>
        <v>7.7777177023166466E-3</v>
      </c>
      <c r="T268" s="56">
        <f t="shared" si="28"/>
        <v>34.815329685106413</v>
      </c>
      <c r="V268" s="45"/>
      <c r="W268" s="46"/>
      <c r="X268" s="47"/>
      <c r="Z268" s="45"/>
      <c r="AA268" s="47"/>
      <c r="AB268" s="46"/>
      <c r="AC268" s="129">
        <v>844</v>
      </c>
      <c r="AD268" s="129" t="s">
        <v>254</v>
      </c>
      <c r="AE268" s="154">
        <v>1520</v>
      </c>
      <c r="AF268" s="154">
        <v>6066186.567719968</v>
      </c>
      <c r="AG268" s="154">
        <v>1718754.1794717603</v>
      </c>
      <c r="AH268" s="154">
        <v>-390912</v>
      </c>
      <c r="AJ268" s="155">
        <f t="shared" si="33"/>
        <v>5675274.567719968</v>
      </c>
      <c r="AK268" s="156"/>
      <c r="AL268" s="157">
        <v>1070117.1984677988</v>
      </c>
      <c r="AM268" s="156"/>
      <c r="AN268" s="157">
        <v>-17526.01951392589</v>
      </c>
      <c r="AO268" s="158"/>
      <c r="AP268" s="158">
        <f t="shared" si="34"/>
        <v>6727865.746673841</v>
      </c>
      <c r="AQ268" s="159">
        <f t="shared" si="35"/>
        <v>4426.2274649170004</v>
      </c>
    </row>
    <row r="269" spans="1:43" x14ac:dyDescent="0.25">
      <c r="A269" s="6">
        <v>845</v>
      </c>
      <c r="B269" s="6" t="s">
        <v>255</v>
      </c>
      <c r="C269" s="7">
        <v>2925</v>
      </c>
      <c r="D269" s="7">
        <v>10144778.237183068</v>
      </c>
      <c r="E269" s="48">
        <v>2278924.1835914277</v>
      </c>
      <c r="F269" s="48">
        <v>-90382</v>
      </c>
      <c r="H269" s="34">
        <f t="shared" si="29"/>
        <v>10054396.237183068</v>
      </c>
      <c r="I269" s="82"/>
      <c r="J269" s="56">
        <v>1766619.428650727</v>
      </c>
      <c r="K269" s="82"/>
      <c r="L269" s="56">
        <v>-13744.569694077207</v>
      </c>
      <c r="M269" s="84"/>
      <c r="N269" s="84">
        <f t="shared" si="30"/>
        <v>11807271.096139718</v>
      </c>
      <c r="O269" s="101">
        <f t="shared" si="31"/>
        <v>4036.6738790221257</v>
      </c>
      <c r="P269" s="82"/>
      <c r="R269" s="62">
        <f t="shared" si="27"/>
        <v>376341.80493911915</v>
      </c>
      <c r="S269" s="31">
        <f t="shared" si="32"/>
        <v>3.2923115466108502E-2</v>
      </c>
      <c r="T269" s="56">
        <f t="shared" si="28"/>
        <v>128.66386493645098</v>
      </c>
      <c r="V269" s="45"/>
      <c r="W269" s="46"/>
      <c r="X269" s="47"/>
      <c r="Z269" s="45"/>
      <c r="AA269" s="47"/>
      <c r="AB269" s="46"/>
      <c r="AC269" s="129">
        <v>845</v>
      </c>
      <c r="AD269" s="129" t="s">
        <v>255</v>
      </c>
      <c r="AE269" s="154">
        <v>3001</v>
      </c>
      <c r="AF269" s="154">
        <v>9897368.2667260375</v>
      </c>
      <c r="AG269" s="154">
        <v>2437001.6548657338</v>
      </c>
      <c r="AH269" s="154">
        <v>-90382</v>
      </c>
      <c r="AJ269" s="155">
        <f t="shared" si="33"/>
        <v>9806986.2667260375</v>
      </c>
      <c r="AK269" s="156"/>
      <c r="AL269" s="157">
        <v>1668898.0161486017</v>
      </c>
      <c r="AM269" s="156"/>
      <c r="AN269" s="157">
        <v>-44954.991674040895</v>
      </c>
      <c r="AO269" s="158"/>
      <c r="AP269" s="158">
        <f t="shared" si="34"/>
        <v>11430929.291200599</v>
      </c>
      <c r="AQ269" s="159">
        <f t="shared" si="35"/>
        <v>3809.0400837056309</v>
      </c>
    </row>
    <row r="270" spans="1:43" x14ac:dyDescent="0.25">
      <c r="A270" s="6">
        <v>846</v>
      </c>
      <c r="B270" s="6" t="s">
        <v>256</v>
      </c>
      <c r="C270" s="7">
        <v>4994</v>
      </c>
      <c r="D270" s="7">
        <v>17533742.577628121</v>
      </c>
      <c r="E270" s="48">
        <v>4981955.4577522622</v>
      </c>
      <c r="F270" s="48">
        <v>-637249</v>
      </c>
      <c r="H270" s="34">
        <f t="shared" si="29"/>
        <v>16896493.577628121</v>
      </c>
      <c r="I270" s="82"/>
      <c r="J270" s="56">
        <v>3540542.6387846819</v>
      </c>
      <c r="K270" s="82"/>
      <c r="L270" s="56">
        <v>-19141.986477904764</v>
      </c>
      <c r="M270" s="84"/>
      <c r="N270" s="84">
        <f t="shared" si="30"/>
        <v>20417894.229934897</v>
      </c>
      <c r="O270" s="101">
        <f t="shared" si="31"/>
        <v>4088.4850280206042</v>
      </c>
      <c r="P270" s="82"/>
      <c r="R270" s="62">
        <f t="shared" ref="R270:R306" si="36">N270-AP270</f>
        <v>1492415.1162821166</v>
      </c>
      <c r="S270" s="31">
        <f t="shared" si="32"/>
        <v>7.8857454932567239E-2</v>
      </c>
      <c r="T270" s="56">
        <f t="shared" ref="T270:T306" si="37">R270/C270</f>
        <v>298.84163321628284</v>
      </c>
      <c r="V270" s="45"/>
      <c r="W270" s="46"/>
      <c r="X270" s="47"/>
      <c r="Z270" s="45"/>
      <c r="AA270" s="47"/>
      <c r="AB270" s="46"/>
      <c r="AC270" s="129">
        <v>846</v>
      </c>
      <c r="AD270" s="129" t="s">
        <v>256</v>
      </c>
      <c r="AE270" s="154">
        <v>5076</v>
      </c>
      <c r="AF270" s="154">
        <v>16274247.656351607</v>
      </c>
      <c r="AG270" s="154">
        <v>4955804.0982488478</v>
      </c>
      <c r="AH270" s="154">
        <v>-637249</v>
      </c>
      <c r="AJ270" s="155">
        <f t="shared" si="33"/>
        <v>15636998.656351607</v>
      </c>
      <c r="AK270" s="156"/>
      <c r="AL270" s="157">
        <v>3350469.1106453729</v>
      </c>
      <c r="AM270" s="156"/>
      <c r="AN270" s="157">
        <v>-61988.653344198283</v>
      </c>
      <c r="AO270" s="158"/>
      <c r="AP270" s="158">
        <f t="shared" si="34"/>
        <v>18925479.113652781</v>
      </c>
      <c r="AQ270" s="159">
        <f t="shared" si="35"/>
        <v>3728.4237812554729</v>
      </c>
    </row>
    <row r="271" spans="1:43" x14ac:dyDescent="0.25">
      <c r="A271" s="6">
        <v>848</v>
      </c>
      <c r="B271" s="6" t="s">
        <v>257</v>
      </c>
      <c r="C271" s="7">
        <v>4307</v>
      </c>
      <c r="D271" s="7">
        <v>15153298.695042964</v>
      </c>
      <c r="E271" s="48">
        <v>4466253.0842199288</v>
      </c>
      <c r="F271" s="48">
        <v>385967</v>
      </c>
      <c r="H271" s="34">
        <f t="shared" ref="H271:H306" si="38">D271+F271</f>
        <v>15539265.695042964</v>
      </c>
      <c r="I271" s="82"/>
      <c r="J271" s="56">
        <v>3000606.0142799695</v>
      </c>
      <c r="K271" s="82"/>
      <c r="L271" s="56">
        <v>-15782.740399415919</v>
      </c>
      <c r="M271" s="84"/>
      <c r="N271" s="84">
        <f t="shared" ref="N271:N306" si="39">H271+J271+L271</f>
        <v>18524088.968923517</v>
      </c>
      <c r="O271" s="101">
        <f t="shared" ref="O271:O306" si="40">N271/C271</f>
        <v>4300.9261594900199</v>
      </c>
      <c r="P271" s="82"/>
      <c r="R271" s="62">
        <f t="shared" si="36"/>
        <v>535960.60408512503</v>
      </c>
      <c r="S271" s="31">
        <f t="shared" ref="S271:S306" si="41">R271/$AP271</f>
        <v>2.9795240128082118E-2</v>
      </c>
      <c r="T271" s="56">
        <f t="shared" si="37"/>
        <v>124.43942514165893</v>
      </c>
      <c r="V271" s="45"/>
      <c r="W271" s="46"/>
      <c r="X271" s="47"/>
      <c r="Z271" s="45"/>
      <c r="AA271" s="47"/>
      <c r="AB271" s="46"/>
      <c r="AC271" s="129">
        <v>848</v>
      </c>
      <c r="AD271" s="129" t="s">
        <v>257</v>
      </c>
      <c r="AE271" s="154">
        <v>4361</v>
      </c>
      <c r="AF271" s="154">
        <v>14813420.867963417</v>
      </c>
      <c r="AG271" s="154">
        <v>4668781.9423924349</v>
      </c>
      <c r="AH271" s="154">
        <v>385967</v>
      </c>
      <c r="AJ271" s="155">
        <f t="shared" ref="AJ271:AJ305" si="42">AF271+AH271</f>
        <v>15199387.867963417</v>
      </c>
      <c r="AK271" s="156"/>
      <c r="AL271" s="157">
        <v>2840001.1261380371</v>
      </c>
      <c r="AM271" s="156"/>
      <c r="AN271" s="157">
        <v>-51260.62926306366</v>
      </c>
      <c r="AO271" s="158"/>
      <c r="AP271" s="158">
        <f t="shared" ref="AP271:AP306" si="43">AJ271+AL271+AN271</f>
        <v>17988128.364838392</v>
      </c>
      <c r="AQ271" s="159">
        <f t="shared" ref="AQ271:AQ306" si="44">AP271/AE271</f>
        <v>4124.7714663697298</v>
      </c>
    </row>
    <row r="272" spans="1:43" x14ac:dyDescent="0.25">
      <c r="A272" s="6">
        <v>849</v>
      </c>
      <c r="B272" s="6" t="s">
        <v>258</v>
      </c>
      <c r="C272" s="7">
        <v>2966</v>
      </c>
      <c r="D272" s="7">
        <v>9705236.5831046943</v>
      </c>
      <c r="E272" s="48">
        <v>3138214.5703441375</v>
      </c>
      <c r="F272" s="48">
        <v>177463</v>
      </c>
      <c r="H272" s="34">
        <f t="shared" si="38"/>
        <v>9882699.5831046943</v>
      </c>
      <c r="I272" s="82"/>
      <c r="J272" s="56">
        <v>2071374.2910099165</v>
      </c>
      <c r="K272" s="82"/>
      <c r="L272" s="56">
        <v>-10762.425337694689</v>
      </c>
      <c r="M272" s="84"/>
      <c r="N272" s="84">
        <f t="shared" si="39"/>
        <v>11943311.448776916</v>
      </c>
      <c r="O272" s="101">
        <f t="shared" si="40"/>
        <v>4026.740205251826</v>
      </c>
      <c r="P272" s="82"/>
      <c r="R272" s="62">
        <f t="shared" si="36"/>
        <v>322622.67467205785</v>
      </c>
      <c r="S272" s="31">
        <f t="shared" si="41"/>
        <v>2.7762784198384099E-2</v>
      </c>
      <c r="T272" s="56">
        <f t="shared" si="37"/>
        <v>108.77365970062638</v>
      </c>
      <c r="V272" s="45"/>
      <c r="W272" s="46"/>
      <c r="X272" s="47"/>
      <c r="Z272" s="45"/>
      <c r="AA272" s="47"/>
      <c r="AB272" s="46"/>
      <c r="AC272" s="129">
        <v>849</v>
      </c>
      <c r="AD272" s="129" t="s">
        <v>258</v>
      </c>
      <c r="AE272" s="154">
        <v>3033</v>
      </c>
      <c r="AF272" s="154">
        <v>9520861.5354492776</v>
      </c>
      <c r="AG272" s="154">
        <v>3368110.0674943784</v>
      </c>
      <c r="AH272" s="154">
        <v>177463</v>
      </c>
      <c r="AJ272" s="155">
        <f t="shared" si="42"/>
        <v>9698324.5354492776</v>
      </c>
      <c r="AK272" s="156"/>
      <c r="AL272" s="157">
        <v>1957339.2031155964</v>
      </c>
      <c r="AM272" s="156"/>
      <c r="AN272" s="157">
        <v>-34974.964460017472</v>
      </c>
      <c r="AO272" s="158"/>
      <c r="AP272" s="158">
        <f t="shared" si="43"/>
        <v>11620688.774104858</v>
      </c>
      <c r="AQ272" s="159">
        <f t="shared" si="44"/>
        <v>3831.4173340273187</v>
      </c>
    </row>
    <row r="273" spans="1:43" x14ac:dyDescent="0.25">
      <c r="A273" s="6">
        <v>850</v>
      </c>
      <c r="B273" s="6" t="s">
        <v>259</v>
      </c>
      <c r="C273" s="7">
        <v>2401</v>
      </c>
      <c r="D273" s="7">
        <v>6190681.9567195587</v>
      </c>
      <c r="E273" s="48">
        <v>1665472.1203300166</v>
      </c>
      <c r="F273" s="48">
        <v>-475480</v>
      </c>
      <c r="H273" s="34">
        <f t="shared" si="38"/>
        <v>5715201.9567195587</v>
      </c>
      <c r="I273" s="82"/>
      <c r="J273" s="56">
        <v>1309376.1121181212</v>
      </c>
      <c r="K273" s="82"/>
      <c r="L273" s="56">
        <v>-9840.1416584219696</v>
      </c>
      <c r="M273" s="84"/>
      <c r="N273" s="84">
        <f t="shared" si="39"/>
        <v>7014737.9271792583</v>
      </c>
      <c r="O273" s="101">
        <f t="shared" si="40"/>
        <v>2921.5901404328438</v>
      </c>
      <c r="P273" s="82"/>
      <c r="R273" s="62">
        <f t="shared" si="36"/>
        <v>439183.25425169803</v>
      </c>
      <c r="S273" s="31">
        <f t="shared" si="41"/>
        <v>6.6790297715852681E-2</v>
      </c>
      <c r="T273" s="56">
        <f t="shared" si="37"/>
        <v>182.91680726851229</v>
      </c>
      <c r="V273" s="45"/>
      <c r="W273" s="46"/>
      <c r="X273" s="47"/>
      <c r="Z273" s="45"/>
      <c r="AA273" s="47"/>
      <c r="AB273" s="46"/>
      <c r="AC273" s="129">
        <v>850</v>
      </c>
      <c r="AD273" s="129" t="s">
        <v>259</v>
      </c>
      <c r="AE273" s="154">
        <v>2388</v>
      </c>
      <c r="AF273" s="154">
        <v>5851506.4085532539</v>
      </c>
      <c r="AG273" s="154">
        <v>1717211.3338057878</v>
      </c>
      <c r="AH273" s="154">
        <v>-475480</v>
      </c>
      <c r="AJ273" s="155">
        <f t="shared" si="42"/>
        <v>5376026.4085532539</v>
      </c>
      <c r="AK273" s="156"/>
      <c r="AL273" s="157">
        <v>1231524.8976471415</v>
      </c>
      <c r="AM273" s="156"/>
      <c r="AN273" s="157">
        <v>-31996.633272835476</v>
      </c>
      <c r="AO273" s="158"/>
      <c r="AP273" s="158">
        <f t="shared" si="43"/>
        <v>6575554.6729275603</v>
      </c>
      <c r="AQ273" s="159">
        <f t="shared" si="44"/>
        <v>2753.5823588473872</v>
      </c>
    </row>
    <row r="274" spans="1:43" x14ac:dyDescent="0.25">
      <c r="A274" s="6">
        <v>851</v>
      </c>
      <c r="B274" s="6" t="s">
        <v>260</v>
      </c>
      <c r="C274" s="7">
        <v>21467</v>
      </c>
      <c r="D274" s="7">
        <v>36078321.966907181</v>
      </c>
      <c r="E274" s="48">
        <v>8379390.9186823154</v>
      </c>
      <c r="F274" s="48">
        <v>-939830</v>
      </c>
      <c r="H274" s="34">
        <f t="shared" si="38"/>
        <v>35138491.966907181</v>
      </c>
      <c r="I274" s="82"/>
      <c r="J274" s="56">
        <v>10301987.058886582</v>
      </c>
      <c r="K274" s="82"/>
      <c r="L274" s="56">
        <v>-102398.41906777649</v>
      </c>
      <c r="M274" s="84"/>
      <c r="N274" s="84">
        <f t="shared" si="39"/>
        <v>45338080.606725983</v>
      </c>
      <c r="O274" s="101">
        <f t="shared" si="40"/>
        <v>2111.9895936426133</v>
      </c>
      <c r="P274" s="82"/>
      <c r="R274" s="62">
        <f t="shared" si="36"/>
        <v>2129440.0313579142</v>
      </c>
      <c r="S274" s="31">
        <f t="shared" si="41"/>
        <v>4.9282736114865028E-2</v>
      </c>
      <c r="T274" s="56">
        <f t="shared" si="37"/>
        <v>99.195976678525838</v>
      </c>
      <c r="V274" s="45"/>
      <c r="W274" s="46"/>
      <c r="X274" s="47"/>
      <c r="Z274" s="45"/>
      <c r="AA274" s="47"/>
      <c r="AB274" s="46"/>
      <c r="AC274" s="129">
        <v>851</v>
      </c>
      <c r="AD274" s="129" t="s">
        <v>260</v>
      </c>
      <c r="AE274" s="154">
        <v>21602</v>
      </c>
      <c r="AF274" s="154">
        <v>34822654.130796865</v>
      </c>
      <c r="AG274" s="154">
        <v>8572298.3203247953</v>
      </c>
      <c r="AH274" s="154">
        <v>-939830</v>
      </c>
      <c r="AJ274" s="155">
        <f t="shared" si="42"/>
        <v>33882824.130796865</v>
      </c>
      <c r="AK274" s="156"/>
      <c r="AL274" s="157">
        <v>9656814.5562033989</v>
      </c>
      <c r="AM274" s="156"/>
      <c r="AN274" s="157">
        <v>-330998.11163218878</v>
      </c>
      <c r="AO274" s="158"/>
      <c r="AP274" s="158">
        <f t="shared" si="43"/>
        <v>43208640.575368069</v>
      </c>
      <c r="AQ274" s="159">
        <f t="shared" si="44"/>
        <v>2000.2148215613402</v>
      </c>
    </row>
    <row r="275" spans="1:43" x14ac:dyDescent="0.25">
      <c r="A275" s="6">
        <v>853</v>
      </c>
      <c r="B275" s="6" t="s">
        <v>261</v>
      </c>
      <c r="C275" s="7">
        <v>194391</v>
      </c>
      <c r="D275" s="7">
        <v>173274513.57042491</v>
      </c>
      <c r="E275" s="48">
        <v>-1871734.7712993212</v>
      </c>
      <c r="F275" s="48">
        <v>41800267</v>
      </c>
      <c r="H275" s="34">
        <f t="shared" si="38"/>
        <v>215074780.57042491</v>
      </c>
      <c r="I275" s="82"/>
      <c r="J275" s="56">
        <v>97566966.991866097</v>
      </c>
      <c r="K275" s="82"/>
      <c r="L275" s="56">
        <v>-901956.74108236376</v>
      </c>
      <c r="M275" s="84"/>
      <c r="N275" s="84">
        <f t="shared" si="39"/>
        <v>311739790.82120866</v>
      </c>
      <c r="O275" s="101">
        <f t="shared" si="40"/>
        <v>1603.673991188937</v>
      </c>
      <c r="P275" s="82"/>
      <c r="R275" s="62">
        <f t="shared" si="36"/>
        <v>9467427.0041733384</v>
      </c>
      <c r="S275" s="31">
        <f t="shared" si="41"/>
        <v>3.1320848802121874E-2</v>
      </c>
      <c r="T275" s="56">
        <f t="shared" si="37"/>
        <v>48.703010963333377</v>
      </c>
      <c r="V275" s="45"/>
      <c r="W275" s="46"/>
      <c r="X275" s="47"/>
      <c r="Z275" s="45"/>
      <c r="AA275" s="47"/>
      <c r="AB275" s="46"/>
      <c r="AC275" s="129">
        <v>853</v>
      </c>
      <c r="AD275" s="129" t="s">
        <v>261</v>
      </c>
      <c r="AE275" s="154">
        <v>192962</v>
      </c>
      <c r="AF275" s="154">
        <v>173152512.6294688</v>
      </c>
      <c r="AG275" s="154">
        <v>-1969560.5030285041</v>
      </c>
      <c r="AH275" s="154">
        <v>41800267</v>
      </c>
      <c r="AJ275" s="155">
        <f t="shared" si="42"/>
        <v>214952779.6294688</v>
      </c>
      <c r="AK275" s="156"/>
      <c r="AL275" s="157">
        <v>90271018.430044726</v>
      </c>
      <c r="AM275" s="156"/>
      <c r="AN275" s="157">
        <v>-2951434.2424781974</v>
      </c>
      <c r="AO275" s="158"/>
      <c r="AP275" s="158">
        <f t="shared" si="43"/>
        <v>302272363.81703532</v>
      </c>
      <c r="AQ275" s="159">
        <f t="shared" si="44"/>
        <v>1566.4864782549689</v>
      </c>
    </row>
    <row r="276" spans="1:43" x14ac:dyDescent="0.25">
      <c r="A276" s="6">
        <v>854</v>
      </c>
      <c r="B276" s="6" t="s">
        <v>262</v>
      </c>
      <c r="C276" s="7">
        <v>3304</v>
      </c>
      <c r="D276" s="7">
        <v>15104018.599983938</v>
      </c>
      <c r="E276" s="48">
        <v>2726883.6506126607</v>
      </c>
      <c r="F276" s="48">
        <v>-218252</v>
      </c>
      <c r="H276" s="34">
        <f t="shared" si="38"/>
        <v>14885766.599983938</v>
      </c>
      <c r="I276" s="82"/>
      <c r="J276" s="56">
        <v>2153986.1291385815</v>
      </c>
      <c r="K276" s="82"/>
      <c r="L276" s="56">
        <v>-13926.22522272718</v>
      </c>
      <c r="M276" s="84"/>
      <c r="N276" s="84">
        <f t="shared" si="39"/>
        <v>17025826.503899794</v>
      </c>
      <c r="O276" s="101">
        <f t="shared" si="40"/>
        <v>5153.0951888316567</v>
      </c>
      <c r="P276" s="82"/>
      <c r="R276" s="62">
        <f t="shared" si="36"/>
        <v>584354.97656769119</v>
      </c>
      <c r="S276" s="31">
        <f t="shared" si="41"/>
        <v>3.5541525318841839E-2</v>
      </c>
      <c r="T276" s="56">
        <f t="shared" si="37"/>
        <v>176.8628863703666</v>
      </c>
      <c r="V276" s="45"/>
      <c r="W276" s="46"/>
      <c r="X276" s="47"/>
      <c r="Z276" s="45"/>
      <c r="AA276" s="47"/>
      <c r="AB276" s="46"/>
      <c r="AC276" s="129">
        <v>854</v>
      </c>
      <c r="AD276" s="129" t="s">
        <v>262</v>
      </c>
      <c r="AE276" s="154">
        <v>3373</v>
      </c>
      <c r="AF276" s="154">
        <v>14660854.668927699</v>
      </c>
      <c r="AG276" s="154">
        <v>2735708.5830157357</v>
      </c>
      <c r="AH276" s="154">
        <v>-218252</v>
      </c>
      <c r="AJ276" s="155">
        <f t="shared" si="42"/>
        <v>14442602.668927699</v>
      </c>
      <c r="AK276" s="156"/>
      <c r="AL276" s="157">
        <v>2044019.8245238268</v>
      </c>
      <c r="AM276" s="156"/>
      <c r="AN276" s="157">
        <v>-45150.966119422948</v>
      </c>
      <c r="AO276" s="158"/>
      <c r="AP276" s="158">
        <f t="shared" si="43"/>
        <v>16441471.527332103</v>
      </c>
      <c r="AQ276" s="159">
        <f t="shared" si="44"/>
        <v>4874.4356736828058</v>
      </c>
    </row>
    <row r="277" spans="1:43" x14ac:dyDescent="0.25">
      <c r="A277" s="6">
        <v>857</v>
      </c>
      <c r="B277" s="6" t="s">
        <v>263</v>
      </c>
      <c r="C277" s="7">
        <v>2433</v>
      </c>
      <c r="D277" s="7">
        <v>9108763.7315685041</v>
      </c>
      <c r="E277" s="48">
        <v>2343609.562239191</v>
      </c>
      <c r="F277" s="48">
        <v>-87455</v>
      </c>
      <c r="H277" s="34">
        <f t="shared" si="38"/>
        <v>9021308.7315685041</v>
      </c>
      <c r="I277" s="82"/>
      <c r="J277" s="56">
        <v>1681502.9018866026</v>
      </c>
      <c r="K277" s="82"/>
      <c r="L277" s="56">
        <v>-9418.6980044821503</v>
      </c>
      <c r="M277" s="84"/>
      <c r="N277" s="84">
        <f t="shared" si="39"/>
        <v>10693392.935450625</v>
      </c>
      <c r="O277" s="101">
        <f t="shared" si="40"/>
        <v>4395.147116913533</v>
      </c>
      <c r="P277" s="82"/>
      <c r="R277" s="62">
        <f t="shared" si="36"/>
        <v>554483.35031654313</v>
      </c>
      <c r="S277" s="31">
        <f t="shared" si="41"/>
        <v>5.4688657163837445E-2</v>
      </c>
      <c r="T277" s="56">
        <f t="shared" si="37"/>
        <v>227.90108932040408</v>
      </c>
      <c r="V277" s="45"/>
      <c r="W277" s="46"/>
      <c r="X277" s="47"/>
      <c r="Z277" s="45"/>
      <c r="AA277" s="47"/>
      <c r="AB277" s="46"/>
      <c r="AC277" s="129">
        <v>857</v>
      </c>
      <c r="AD277" s="129" t="s">
        <v>263</v>
      </c>
      <c r="AE277" s="154">
        <v>2477</v>
      </c>
      <c r="AF277" s="154">
        <v>8658271.584272135</v>
      </c>
      <c r="AG277" s="154">
        <v>2577792.4963812623</v>
      </c>
      <c r="AH277" s="154">
        <v>-87455</v>
      </c>
      <c r="AJ277" s="155">
        <f t="shared" si="42"/>
        <v>8570816.584272135</v>
      </c>
      <c r="AK277" s="156"/>
      <c r="AL277" s="157">
        <v>1598882.3729937198</v>
      </c>
      <c r="AM277" s="156"/>
      <c r="AN277" s="157">
        <v>-30789.372131773263</v>
      </c>
      <c r="AO277" s="158"/>
      <c r="AP277" s="158">
        <f t="shared" si="43"/>
        <v>10138909.585134082</v>
      </c>
      <c r="AQ277" s="159">
        <f t="shared" si="44"/>
        <v>4093.2214715922814</v>
      </c>
    </row>
    <row r="278" spans="1:43" x14ac:dyDescent="0.25">
      <c r="A278" s="6">
        <v>858</v>
      </c>
      <c r="B278" s="6" t="s">
        <v>264</v>
      </c>
      <c r="C278" s="7">
        <v>38783</v>
      </c>
      <c r="D278" s="7">
        <v>24427067.069498979</v>
      </c>
      <c r="E278" s="48">
        <v>-10080177.903302766</v>
      </c>
      <c r="F278" s="48">
        <v>-4074726</v>
      </c>
      <c r="H278" s="34">
        <f t="shared" si="38"/>
        <v>20352341.069498979</v>
      </c>
      <c r="I278" s="82"/>
      <c r="J278" s="56">
        <v>13779401.555007026</v>
      </c>
      <c r="K278" s="82"/>
      <c r="L278" s="56">
        <v>-217828.04099221298</v>
      </c>
      <c r="M278" s="84"/>
      <c r="N278" s="84">
        <f t="shared" si="39"/>
        <v>33913914.583513789</v>
      </c>
      <c r="O278" s="101">
        <f t="shared" si="40"/>
        <v>874.45310016021938</v>
      </c>
      <c r="P278" s="82"/>
      <c r="R278" s="62">
        <f t="shared" si="36"/>
        <v>2605295.085696537</v>
      </c>
      <c r="S278" s="31">
        <f t="shared" si="41"/>
        <v>8.3213349150644308E-2</v>
      </c>
      <c r="T278" s="56">
        <f t="shared" si="37"/>
        <v>67.176213436210119</v>
      </c>
      <c r="V278" s="45"/>
      <c r="W278" s="46"/>
      <c r="X278" s="47"/>
      <c r="Z278" s="45"/>
      <c r="AA278" s="47"/>
      <c r="AB278" s="46"/>
      <c r="AC278" s="129">
        <v>858</v>
      </c>
      <c r="AD278" s="129" t="s">
        <v>264</v>
      </c>
      <c r="AE278" s="154">
        <v>38599</v>
      </c>
      <c r="AF278" s="154">
        <v>23359835.059993532</v>
      </c>
      <c r="AG278" s="154">
        <v>-10690470.604885433</v>
      </c>
      <c r="AH278" s="154">
        <v>-4074726</v>
      </c>
      <c r="AJ278" s="155">
        <f t="shared" si="42"/>
        <v>19285109.059993532</v>
      </c>
      <c r="AK278" s="156"/>
      <c r="AL278" s="157">
        <v>12727059.744014161</v>
      </c>
      <c r="AM278" s="156"/>
      <c r="AN278" s="157">
        <v>-703549.30619044078</v>
      </c>
      <c r="AO278" s="158"/>
      <c r="AP278" s="158">
        <f t="shared" si="43"/>
        <v>31308619.497817252</v>
      </c>
      <c r="AQ278" s="159">
        <f t="shared" si="44"/>
        <v>811.12514567261462</v>
      </c>
    </row>
    <row r="279" spans="1:43" x14ac:dyDescent="0.25">
      <c r="A279" s="6">
        <v>859</v>
      </c>
      <c r="B279" s="6" t="s">
        <v>265</v>
      </c>
      <c r="C279" s="7">
        <v>6603</v>
      </c>
      <c r="D279" s="7">
        <v>19923540.264051843</v>
      </c>
      <c r="E279" s="48">
        <v>7130939.8049978791</v>
      </c>
      <c r="F279" s="48">
        <v>-924954</v>
      </c>
      <c r="H279" s="34">
        <f t="shared" si="38"/>
        <v>18998586.264051843</v>
      </c>
      <c r="I279" s="82"/>
      <c r="J279" s="56">
        <v>3014816.9548443821</v>
      </c>
      <c r="K279" s="82"/>
      <c r="L279" s="56">
        <v>-24143.186192052173</v>
      </c>
      <c r="M279" s="84"/>
      <c r="N279" s="84">
        <f t="shared" si="39"/>
        <v>21989260.032704175</v>
      </c>
      <c r="O279" s="101">
        <f t="shared" si="40"/>
        <v>3330.1923417695252</v>
      </c>
      <c r="P279" s="82"/>
      <c r="R279" s="62">
        <f t="shared" si="36"/>
        <v>633136.0427656658</v>
      </c>
      <c r="S279" s="31">
        <f t="shared" si="41"/>
        <v>2.9646580206406117E-2</v>
      </c>
      <c r="T279" s="56">
        <f t="shared" si="37"/>
        <v>95.886118849866094</v>
      </c>
      <c r="V279" s="45"/>
      <c r="W279" s="46"/>
      <c r="X279" s="47"/>
      <c r="Z279" s="45"/>
      <c r="AA279" s="47"/>
      <c r="AB279" s="46"/>
      <c r="AC279" s="129">
        <v>859</v>
      </c>
      <c r="AD279" s="129" t="s">
        <v>265</v>
      </c>
      <c r="AE279" s="154">
        <v>6637</v>
      </c>
      <c r="AF279" s="154">
        <v>19547846.441784427</v>
      </c>
      <c r="AG279" s="154">
        <v>7249092.1914729839</v>
      </c>
      <c r="AH279" s="154">
        <v>-924954</v>
      </c>
      <c r="AJ279" s="155">
        <f t="shared" si="42"/>
        <v>18622892.441784427</v>
      </c>
      <c r="AK279" s="156"/>
      <c r="AL279" s="157">
        <v>2810917.2529231473</v>
      </c>
      <c r="AM279" s="156"/>
      <c r="AN279" s="157">
        <v>-77685.704769062693</v>
      </c>
      <c r="AO279" s="158"/>
      <c r="AP279" s="158">
        <f t="shared" si="43"/>
        <v>21356123.989938509</v>
      </c>
      <c r="AQ279" s="159">
        <f t="shared" si="44"/>
        <v>3217.737530501508</v>
      </c>
    </row>
    <row r="280" spans="1:43" x14ac:dyDescent="0.25">
      <c r="A280" s="6">
        <v>886</v>
      </c>
      <c r="B280" s="6" t="s">
        <v>266</v>
      </c>
      <c r="C280" s="7">
        <v>12735</v>
      </c>
      <c r="D280" s="7">
        <v>20292539.380596779</v>
      </c>
      <c r="E280" s="48">
        <v>4766432.1113555776</v>
      </c>
      <c r="F280" s="48">
        <v>-531278</v>
      </c>
      <c r="H280" s="34">
        <f t="shared" si="38"/>
        <v>19761261.380596779</v>
      </c>
      <c r="I280" s="82"/>
      <c r="J280" s="56">
        <v>6081619.968490201</v>
      </c>
      <c r="K280" s="82"/>
      <c r="L280" s="56">
        <v>-61049.514364505369</v>
      </c>
      <c r="M280" s="84"/>
      <c r="N280" s="84">
        <f t="shared" si="39"/>
        <v>25781831.834722474</v>
      </c>
      <c r="O280" s="101">
        <f t="shared" si="40"/>
        <v>2024.4862061030603</v>
      </c>
      <c r="P280" s="82"/>
      <c r="R280" s="62">
        <f t="shared" si="36"/>
        <v>1966637.9478546679</v>
      </c>
      <c r="S280" s="31">
        <f t="shared" si="41"/>
        <v>8.2579128148064881E-2</v>
      </c>
      <c r="T280" s="56">
        <f t="shared" si="37"/>
        <v>154.42779331406894</v>
      </c>
      <c r="V280" s="45"/>
      <c r="W280" s="46"/>
      <c r="X280" s="47"/>
      <c r="Z280" s="45"/>
      <c r="AA280" s="47"/>
      <c r="AB280" s="46"/>
      <c r="AC280" s="129">
        <v>886</v>
      </c>
      <c r="AD280" s="129" t="s">
        <v>266</v>
      </c>
      <c r="AE280" s="154">
        <v>12871</v>
      </c>
      <c r="AF280" s="154">
        <v>18845625.57753963</v>
      </c>
      <c r="AG280" s="154">
        <v>4181778.3966275328</v>
      </c>
      <c r="AH280" s="154">
        <v>-531278</v>
      </c>
      <c r="AJ280" s="155">
        <f t="shared" si="42"/>
        <v>18314347.57753963</v>
      </c>
      <c r="AK280" s="156"/>
      <c r="AL280" s="157">
        <v>5697869.5131625077</v>
      </c>
      <c r="AM280" s="156"/>
      <c r="AN280" s="157">
        <v>-197023.20383433119</v>
      </c>
      <c r="AO280" s="158"/>
      <c r="AP280" s="158">
        <f t="shared" si="43"/>
        <v>23815193.886867806</v>
      </c>
      <c r="AQ280" s="159">
        <f t="shared" si="44"/>
        <v>1850.2986471033958</v>
      </c>
    </row>
    <row r="281" spans="1:43" x14ac:dyDescent="0.25">
      <c r="A281" s="6">
        <v>887</v>
      </c>
      <c r="B281" s="6" t="s">
        <v>267</v>
      </c>
      <c r="C281" s="7">
        <v>4644</v>
      </c>
      <c r="D281" s="7">
        <v>13057901.675957561</v>
      </c>
      <c r="E281" s="48">
        <v>4324457.1570546413</v>
      </c>
      <c r="F281" s="48">
        <v>-306521</v>
      </c>
      <c r="H281" s="34">
        <f t="shared" si="38"/>
        <v>12751380.675957561</v>
      </c>
      <c r="I281" s="82"/>
      <c r="J281" s="56">
        <v>3196710.6801078119</v>
      </c>
      <c r="K281" s="82"/>
      <c r="L281" s="56">
        <v>-19118.512442750678</v>
      </c>
      <c r="M281" s="84"/>
      <c r="N281" s="84">
        <f t="shared" si="39"/>
        <v>15928972.843622621</v>
      </c>
      <c r="O281" s="101">
        <f t="shared" si="40"/>
        <v>3430.0113789023731</v>
      </c>
      <c r="P281" s="82"/>
      <c r="R281" s="62">
        <f t="shared" si="36"/>
        <v>524956.35974573903</v>
      </c>
      <c r="S281" s="31">
        <f t="shared" si="41"/>
        <v>3.4079187093522118E-2</v>
      </c>
      <c r="T281" s="56">
        <f t="shared" si="37"/>
        <v>113.03969848099462</v>
      </c>
      <c r="V281" s="45"/>
      <c r="W281" s="46"/>
      <c r="X281" s="47"/>
      <c r="Z281" s="45"/>
      <c r="AA281" s="47"/>
      <c r="AB281" s="46"/>
      <c r="AC281" s="129">
        <v>887</v>
      </c>
      <c r="AD281" s="129" t="s">
        <v>267</v>
      </c>
      <c r="AE281" s="154">
        <v>4688</v>
      </c>
      <c r="AF281" s="154">
        <v>12745496.142295601</v>
      </c>
      <c r="AG281" s="154">
        <v>4413125.5490914397</v>
      </c>
      <c r="AH281" s="154">
        <v>-306521</v>
      </c>
      <c r="AJ281" s="155">
        <f t="shared" si="42"/>
        <v>12438975.142295601</v>
      </c>
      <c r="AK281" s="156"/>
      <c r="AL281" s="157">
        <v>3027109.4682626147</v>
      </c>
      <c r="AM281" s="156"/>
      <c r="AN281" s="157">
        <v>-62068.126681334121</v>
      </c>
      <c r="AO281" s="158"/>
      <c r="AP281" s="158">
        <f t="shared" si="43"/>
        <v>15404016.483876882</v>
      </c>
      <c r="AQ281" s="159">
        <f t="shared" si="44"/>
        <v>3285.8396936597446</v>
      </c>
    </row>
    <row r="282" spans="1:43" x14ac:dyDescent="0.25">
      <c r="A282" s="6">
        <v>889</v>
      </c>
      <c r="B282" s="6" t="s">
        <v>268</v>
      </c>
      <c r="C282" s="7">
        <v>2619</v>
      </c>
      <c r="D282" s="7">
        <v>10628386.961268444</v>
      </c>
      <c r="E282" s="48">
        <v>2512372.8139776122</v>
      </c>
      <c r="F282" s="48">
        <v>317972</v>
      </c>
      <c r="H282" s="34">
        <f t="shared" si="38"/>
        <v>10946358.961268444</v>
      </c>
      <c r="I282" s="82"/>
      <c r="J282" s="56">
        <v>1694889.9815471838</v>
      </c>
      <c r="K282" s="82"/>
      <c r="L282" s="56">
        <v>-11536.213560572985</v>
      </c>
      <c r="M282" s="84"/>
      <c r="N282" s="84">
        <f t="shared" si="39"/>
        <v>12629712.729255054</v>
      </c>
      <c r="O282" s="101">
        <f t="shared" si="40"/>
        <v>4822.3416301088409</v>
      </c>
      <c r="P282" s="82"/>
      <c r="R282" s="62">
        <f t="shared" si="36"/>
        <v>513613.89332742244</v>
      </c>
      <c r="S282" s="31">
        <f t="shared" si="41"/>
        <v>4.2391028686924639E-2</v>
      </c>
      <c r="T282" s="56">
        <f t="shared" si="37"/>
        <v>196.11068855571685</v>
      </c>
      <c r="V282" s="45"/>
      <c r="W282" s="46"/>
      <c r="X282" s="47"/>
      <c r="Z282" s="45"/>
      <c r="AA282" s="47"/>
      <c r="AB282" s="46"/>
      <c r="AC282" s="129">
        <v>889</v>
      </c>
      <c r="AD282" s="129" t="s">
        <v>268</v>
      </c>
      <c r="AE282" s="154">
        <v>2676</v>
      </c>
      <c r="AF282" s="154">
        <v>10227634.047055377</v>
      </c>
      <c r="AG282" s="154">
        <v>2658958.2041497533</v>
      </c>
      <c r="AH282" s="154">
        <v>317972</v>
      </c>
      <c r="AJ282" s="155">
        <f t="shared" si="42"/>
        <v>10545606.047055377</v>
      </c>
      <c r="AK282" s="156"/>
      <c r="AL282" s="157">
        <v>1608572.0925774153</v>
      </c>
      <c r="AM282" s="156"/>
      <c r="AN282" s="157">
        <v>-38079.303705159269</v>
      </c>
      <c r="AO282" s="158"/>
      <c r="AP282" s="158">
        <f t="shared" si="43"/>
        <v>12116098.835927632</v>
      </c>
      <c r="AQ282" s="159">
        <f t="shared" si="44"/>
        <v>4527.6901479550197</v>
      </c>
    </row>
    <row r="283" spans="1:43" x14ac:dyDescent="0.25">
      <c r="A283" s="6">
        <v>890</v>
      </c>
      <c r="B283" s="6" t="s">
        <v>269</v>
      </c>
      <c r="C283" s="7">
        <v>1219</v>
      </c>
      <c r="D283" s="7">
        <v>6835653.7879842818</v>
      </c>
      <c r="E283" s="48">
        <v>768012.06403310748</v>
      </c>
      <c r="F283" s="48">
        <v>-37567</v>
      </c>
      <c r="H283" s="34">
        <f t="shared" si="38"/>
        <v>6798086.7879842818</v>
      </c>
      <c r="I283" s="82"/>
      <c r="J283" s="56">
        <v>745028.96421491541</v>
      </c>
      <c r="K283" s="82"/>
      <c r="L283" s="56">
        <v>-5710.8888914968738</v>
      </c>
      <c r="M283" s="84"/>
      <c r="N283" s="84">
        <f t="shared" si="39"/>
        <v>7537404.8633077005</v>
      </c>
      <c r="O283" s="101">
        <f t="shared" si="40"/>
        <v>6183.2689608758819</v>
      </c>
      <c r="P283" s="82"/>
      <c r="R283" s="62">
        <f t="shared" si="36"/>
        <v>245636.06625825074</v>
      </c>
      <c r="S283" s="31">
        <f t="shared" si="41"/>
        <v>3.3686760111983419E-2</v>
      </c>
      <c r="T283" s="56">
        <f t="shared" si="37"/>
        <v>201.50620693867984</v>
      </c>
      <c r="V283" s="45"/>
      <c r="W283" s="46"/>
      <c r="X283" s="47"/>
      <c r="Z283" s="45"/>
      <c r="AA283" s="47"/>
      <c r="AB283" s="46"/>
      <c r="AC283" s="129">
        <v>890</v>
      </c>
      <c r="AD283" s="129" t="s">
        <v>269</v>
      </c>
      <c r="AE283" s="154">
        <v>1212</v>
      </c>
      <c r="AF283" s="154">
        <v>6647294.3315319</v>
      </c>
      <c r="AG283" s="154">
        <v>731088.57163781021</v>
      </c>
      <c r="AH283" s="154">
        <v>-37567</v>
      </c>
      <c r="AJ283" s="155">
        <f t="shared" si="42"/>
        <v>6609727.3315319</v>
      </c>
      <c r="AK283" s="156"/>
      <c r="AL283" s="157">
        <v>700553.72383136628</v>
      </c>
      <c r="AM283" s="156"/>
      <c r="AN283" s="157">
        <v>-18512.258313816368</v>
      </c>
      <c r="AO283" s="158"/>
      <c r="AP283" s="158">
        <f t="shared" si="43"/>
        <v>7291768.7970494498</v>
      </c>
      <c r="AQ283" s="159">
        <f t="shared" si="44"/>
        <v>6016.3108886546615</v>
      </c>
    </row>
    <row r="284" spans="1:43" x14ac:dyDescent="0.25">
      <c r="A284" s="6">
        <v>892</v>
      </c>
      <c r="B284" s="6" t="s">
        <v>270</v>
      </c>
      <c r="C284" s="7">
        <v>3646</v>
      </c>
      <c r="D284" s="7">
        <v>9493132.9143085331</v>
      </c>
      <c r="E284" s="48">
        <v>3617886.0059415144</v>
      </c>
      <c r="F284" s="48">
        <v>-720738</v>
      </c>
      <c r="H284" s="34">
        <f t="shared" si="38"/>
        <v>8772394.9143085331</v>
      </c>
      <c r="I284" s="82"/>
      <c r="J284" s="56">
        <v>1837620.3279005769</v>
      </c>
      <c r="K284" s="82"/>
      <c r="L284" s="56">
        <v>-14098.435944132369</v>
      </c>
      <c r="M284" s="84"/>
      <c r="N284" s="84">
        <f t="shared" si="39"/>
        <v>10595916.806264978</v>
      </c>
      <c r="O284" s="101">
        <f t="shared" si="40"/>
        <v>2906.1757559695498</v>
      </c>
      <c r="P284" s="82"/>
      <c r="R284" s="62">
        <f t="shared" si="36"/>
        <v>-56372.418145308271</v>
      </c>
      <c r="S284" s="31">
        <f t="shared" si="41"/>
        <v>-5.2920472733811886E-3</v>
      </c>
      <c r="T284" s="56">
        <f t="shared" si="37"/>
        <v>-15.461442168214008</v>
      </c>
      <c r="V284" s="45"/>
      <c r="W284" s="46"/>
      <c r="X284" s="47"/>
      <c r="Z284" s="45"/>
      <c r="AA284" s="47"/>
      <c r="AB284" s="46"/>
      <c r="AC284" s="129">
        <v>892</v>
      </c>
      <c r="AD284" s="129" t="s">
        <v>270</v>
      </c>
      <c r="AE284" s="154">
        <v>3681</v>
      </c>
      <c r="AF284" s="154">
        <v>9695923.2697462253</v>
      </c>
      <c r="AG284" s="154">
        <v>3686918.9329307135</v>
      </c>
      <c r="AH284" s="154">
        <v>-720738</v>
      </c>
      <c r="AJ284" s="155">
        <f t="shared" si="42"/>
        <v>8975185.2697462253</v>
      </c>
      <c r="AK284" s="156"/>
      <c r="AL284" s="157">
        <v>1722685.5080443078</v>
      </c>
      <c r="AM284" s="156"/>
      <c r="AN284" s="157">
        <v>-45581.553380247955</v>
      </c>
      <c r="AO284" s="158"/>
      <c r="AP284" s="158">
        <f t="shared" si="43"/>
        <v>10652289.224410286</v>
      </c>
      <c r="AQ284" s="159">
        <f t="shared" si="44"/>
        <v>2893.8574366776111</v>
      </c>
    </row>
    <row r="285" spans="1:43" x14ac:dyDescent="0.25">
      <c r="A285" s="6">
        <v>893</v>
      </c>
      <c r="B285" s="6" t="s">
        <v>271</v>
      </c>
      <c r="C285" s="7">
        <v>7479</v>
      </c>
      <c r="D285" s="7">
        <v>19886722.760653779</v>
      </c>
      <c r="E285" s="48">
        <v>5058057.6023982344</v>
      </c>
      <c r="F285" s="48">
        <v>-613444</v>
      </c>
      <c r="H285" s="34">
        <f t="shared" si="38"/>
        <v>19273278.760653779</v>
      </c>
      <c r="I285" s="82"/>
      <c r="J285" s="56">
        <v>4706792.4402779713</v>
      </c>
      <c r="K285" s="82"/>
      <c r="L285" s="56">
        <v>-30949.164183900084</v>
      </c>
      <c r="M285" s="84"/>
      <c r="N285" s="84">
        <f t="shared" si="39"/>
        <v>23949122.03674785</v>
      </c>
      <c r="O285" s="101">
        <f t="shared" si="40"/>
        <v>3202.1823822366428</v>
      </c>
      <c r="P285" s="82"/>
      <c r="R285" s="62">
        <f t="shared" si="36"/>
        <v>1842920.0555050857</v>
      </c>
      <c r="S285" s="31">
        <f t="shared" si="41"/>
        <v>8.336665235705408E-2</v>
      </c>
      <c r="T285" s="56">
        <f t="shared" si="37"/>
        <v>246.41262942974805</v>
      </c>
      <c r="V285" s="45"/>
      <c r="W285" s="46"/>
      <c r="X285" s="47"/>
      <c r="Z285" s="45"/>
      <c r="AA285" s="47"/>
      <c r="AB285" s="46"/>
      <c r="AC285" s="129">
        <v>893</v>
      </c>
      <c r="AD285" s="129" t="s">
        <v>271</v>
      </c>
      <c r="AE285" s="154">
        <v>7464</v>
      </c>
      <c r="AF285" s="154">
        <v>18414880.002528887</v>
      </c>
      <c r="AG285" s="154">
        <v>4776538.9349755077</v>
      </c>
      <c r="AH285" s="154">
        <v>-613444</v>
      </c>
      <c r="AJ285" s="155">
        <f t="shared" si="42"/>
        <v>17801436.002528887</v>
      </c>
      <c r="AK285" s="156"/>
      <c r="AL285" s="157">
        <v>4405685.1692265561</v>
      </c>
      <c r="AM285" s="156"/>
      <c r="AN285" s="157">
        <v>-100919.19051267879</v>
      </c>
      <c r="AO285" s="158"/>
      <c r="AP285" s="158">
        <f t="shared" si="43"/>
        <v>22106201.981242765</v>
      </c>
      <c r="AQ285" s="159">
        <f t="shared" si="44"/>
        <v>2961.7098045609278</v>
      </c>
    </row>
    <row r="286" spans="1:43" x14ac:dyDescent="0.25">
      <c r="A286" s="6">
        <v>895</v>
      </c>
      <c r="B286" s="6" t="s">
        <v>272</v>
      </c>
      <c r="C286" s="7">
        <v>15378</v>
      </c>
      <c r="D286" s="7">
        <v>27190242.295160584</v>
      </c>
      <c r="E286" s="48">
        <v>3529269.4213579129</v>
      </c>
      <c r="F286" s="48">
        <v>-1733628</v>
      </c>
      <c r="H286" s="34">
        <f t="shared" si="38"/>
        <v>25456614.295160584</v>
      </c>
      <c r="I286" s="82"/>
      <c r="J286" s="56">
        <v>8004613.8663704563</v>
      </c>
      <c r="K286" s="82"/>
      <c r="L286" s="56">
        <v>-75541.398935136604</v>
      </c>
      <c r="M286" s="84"/>
      <c r="N286" s="84">
        <f t="shared" si="39"/>
        <v>33385686.762595903</v>
      </c>
      <c r="O286" s="101">
        <f t="shared" si="40"/>
        <v>2171.0031709322348</v>
      </c>
      <c r="P286" s="82"/>
      <c r="R286" s="62">
        <f t="shared" si="36"/>
        <v>3119993.8711242005</v>
      </c>
      <c r="S286" s="31">
        <f t="shared" si="41"/>
        <v>0.10308681457622784</v>
      </c>
      <c r="T286" s="56">
        <f t="shared" si="37"/>
        <v>202.88684296554823</v>
      </c>
      <c r="V286" s="45"/>
      <c r="W286" s="46"/>
      <c r="X286" s="47"/>
      <c r="Z286" s="45"/>
      <c r="AA286" s="47"/>
      <c r="AB286" s="46"/>
      <c r="AC286" s="129">
        <v>895</v>
      </c>
      <c r="AD286" s="129" t="s">
        <v>272</v>
      </c>
      <c r="AE286" s="154">
        <v>15522</v>
      </c>
      <c r="AF286" s="154">
        <v>24775701.217248999</v>
      </c>
      <c r="AG286" s="154">
        <v>2711543.0332301427</v>
      </c>
      <c r="AH286" s="154">
        <v>-1733628</v>
      </c>
      <c r="AJ286" s="155">
        <f t="shared" si="42"/>
        <v>23042073.217248999</v>
      </c>
      <c r="AK286" s="156"/>
      <c r="AL286" s="157">
        <v>7468511.4924201891</v>
      </c>
      <c r="AM286" s="156"/>
      <c r="AN286" s="157">
        <v>-244891.81819748509</v>
      </c>
      <c r="AO286" s="158"/>
      <c r="AP286" s="158">
        <f t="shared" si="43"/>
        <v>30265692.891471703</v>
      </c>
      <c r="AQ286" s="159">
        <f t="shared" si="44"/>
        <v>1949.8578077226971</v>
      </c>
    </row>
    <row r="287" spans="1:43" x14ac:dyDescent="0.25">
      <c r="A287" s="6">
        <v>905</v>
      </c>
      <c r="B287" s="6" t="s">
        <v>273</v>
      </c>
      <c r="C287" s="7">
        <v>67551</v>
      </c>
      <c r="D287" s="7">
        <v>78602068.715984508</v>
      </c>
      <c r="E287" s="48">
        <v>4995804.2191894827</v>
      </c>
      <c r="F287" s="48">
        <v>25253238</v>
      </c>
      <c r="H287" s="34">
        <f t="shared" si="38"/>
        <v>103855306.71598451</v>
      </c>
      <c r="I287" s="82"/>
      <c r="J287" s="56">
        <v>32813488.714769259</v>
      </c>
      <c r="K287" s="82"/>
      <c r="L287" s="56">
        <v>-343505.37383962306</v>
      </c>
      <c r="M287" s="84"/>
      <c r="N287" s="84">
        <f t="shared" si="39"/>
        <v>136325290.05691415</v>
      </c>
      <c r="O287" s="101">
        <f t="shared" si="40"/>
        <v>2018.1091332017904</v>
      </c>
      <c r="P287" s="82"/>
      <c r="R287" s="62">
        <f t="shared" si="36"/>
        <v>6076193.2230967879</v>
      </c>
      <c r="S287" s="31">
        <f t="shared" si="41"/>
        <v>4.6650559357423418E-2</v>
      </c>
      <c r="T287" s="56">
        <f t="shared" si="37"/>
        <v>89.94971537204168</v>
      </c>
      <c r="V287" s="45"/>
      <c r="W287" s="46"/>
      <c r="X287" s="47"/>
      <c r="Z287" s="45"/>
      <c r="AA287" s="47"/>
      <c r="AB287" s="46"/>
      <c r="AC287" s="129">
        <v>905</v>
      </c>
      <c r="AD287" s="129" t="s">
        <v>273</v>
      </c>
      <c r="AE287" s="154">
        <v>67636</v>
      </c>
      <c r="AF287" s="154">
        <v>75726971.993423313</v>
      </c>
      <c r="AG287" s="154">
        <v>3983257.5317300009</v>
      </c>
      <c r="AH287" s="154">
        <v>25253238</v>
      </c>
      <c r="AJ287" s="155">
        <f t="shared" si="42"/>
        <v>100980209.99342331</v>
      </c>
      <c r="AK287" s="156"/>
      <c r="AL287" s="157">
        <v>30385901.815492634</v>
      </c>
      <c r="AM287" s="156"/>
      <c r="AN287" s="157">
        <v>-1117014.9750985797</v>
      </c>
      <c r="AO287" s="158"/>
      <c r="AP287" s="158">
        <f t="shared" si="43"/>
        <v>130249096.83381736</v>
      </c>
      <c r="AQ287" s="159">
        <f t="shared" si="44"/>
        <v>1925.7362474690603</v>
      </c>
    </row>
    <row r="288" spans="1:43" x14ac:dyDescent="0.25">
      <c r="A288" s="6">
        <v>908</v>
      </c>
      <c r="B288" s="6" t="s">
        <v>274</v>
      </c>
      <c r="C288" s="7">
        <v>20765</v>
      </c>
      <c r="D288" s="7">
        <v>36386745.132395156</v>
      </c>
      <c r="E288" s="48">
        <v>4435554.132455864</v>
      </c>
      <c r="F288" s="48">
        <v>821720</v>
      </c>
      <c r="H288" s="34">
        <f t="shared" si="38"/>
        <v>37208465.132395156</v>
      </c>
      <c r="I288" s="82"/>
      <c r="J288" s="56">
        <v>8904072.7498969473</v>
      </c>
      <c r="K288" s="82"/>
      <c r="L288" s="56">
        <v>-99297.929050065359</v>
      </c>
      <c r="M288" s="84"/>
      <c r="N288" s="84">
        <f t="shared" si="39"/>
        <v>46013239.953242041</v>
      </c>
      <c r="O288" s="101">
        <f t="shared" si="40"/>
        <v>2215.9036818320269</v>
      </c>
      <c r="P288" s="82"/>
      <c r="R288" s="62">
        <f t="shared" si="36"/>
        <v>1962515.7291432992</v>
      </c>
      <c r="S288" s="31">
        <f t="shared" si="41"/>
        <v>4.4551270466279179E-2</v>
      </c>
      <c r="T288" s="56">
        <f t="shared" si="37"/>
        <v>94.510750259730273</v>
      </c>
      <c r="V288" s="45"/>
      <c r="W288" s="46"/>
      <c r="X288" s="47"/>
      <c r="Z288" s="45"/>
      <c r="AA288" s="47"/>
      <c r="AB288" s="46"/>
      <c r="AC288" s="129">
        <v>908</v>
      </c>
      <c r="AD288" s="129" t="s">
        <v>274</v>
      </c>
      <c r="AE288" s="154">
        <v>20972</v>
      </c>
      <c r="AF288" s="154">
        <v>35256431.091518424</v>
      </c>
      <c r="AG288" s="154">
        <v>4817103.8759396011</v>
      </c>
      <c r="AH288" s="154">
        <v>821720</v>
      </c>
      <c r="AJ288" s="155">
        <f t="shared" si="42"/>
        <v>36078151.091518424</v>
      </c>
      <c r="AK288" s="156"/>
      <c r="AL288" s="157">
        <v>8294006.0271767871</v>
      </c>
      <c r="AM288" s="156"/>
      <c r="AN288" s="157">
        <v>-321432.89459646901</v>
      </c>
      <c r="AO288" s="158"/>
      <c r="AP288" s="158">
        <f t="shared" si="43"/>
        <v>44050724.224098742</v>
      </c>
      <c r="AQ288" s="159">
        <f t="shared" si="44"/>
        <v>2100.4541400008939</v>
      </c>
    </row>
    <row r="289" spans="1:43" x14ac:dyDescent="0.25">
      <c r="A289" s="6">
        <v>915</v>
      </c>
      <c r="B289" s="6" t="s">
        <v>275</v>
      </c>
      <c r="C289" s="7">
        <v>20278</v>
      </c>
      <c r="D289" s="7">
        <v>50582615.756353289</v>
      </c>
      <c r="E289" s="48">
        <v>8106070.2994250059</v>
      </c>
      <c r="F289" s="48">
        <v>-2232937</v>
      </c>
      <c r="H289" s="34">
        <f t="shared" si="38"/>
        <v>48349678.756353289</v>
      </c>
      <c r="I289" s="82"/>
      <c r="J289" s="56">
        <v>10446381.351656286</v>
      </c>
      <c r="K289" s="82"/>
      <c r="L289" s="56">
        <v>-95055.878604364189</v>
      </c>
      <c r="M289" s="84"/>
      <c r="N289" s="84">
        <f t="shared" si="39"/>
        <v>58701004.229405209</v>
      </c>
      <c r="O289" s="101">
        <f t="shared" si="40"/>
        <v>2894.8123202192132</v>
      </c>
      <c r="P289" s="82"/>
      <c r="R289" s="62">
        <f t="shared" si="36"/>
        <v>3030047.2520381063</v>
      </c>
      <c r="S289" s="31">
        <f t="shared" si="41"/>
        <v>5.4427791734745372E-2</v>
      </c>
      <c r="T289" s="56">
        <f t="shared" si="37"/>
        <v>149.42535023365747</v>
      </c>
      <c r="V289" s="45"/>
      <c r="W289" s="46"/>
      <c r="X289" s="47"/>
      <c r="Z289" s="45"/>
      <c r="AA289" s="47"/>
      <c r="AB289" s="46"/>
      <c r="AC289" s="129">
        <v>915</v>
      </c>
      <c r="AD289" s="129" t="s">
        <v>275</v>
      </c>
      <c r="AE289" s="154">
        <v>20466</v>
      </c>
      <c r="AF289" s="154">
        <v>48377034.759747833</v>
      </c>
      <c r="AG289" s="154">
        <v>8497846.5657601859</v>
      </c>
      <c r="AH289" s="154">
        <v>-2232937</v>
      </c>
      <c r="AJ289" s="155">
        <f t="shared" si="42"/>
        <v>46144097.759747833</v>
      </c>
      <c r="AK289" s="156"/>
      <c r="AL289" s="157">
        <v>9834762.2860230282</v>
      </c>
      <c r="AM289" s="156"/>
      <c r="AN289" s="157">
        <v>-307903.06840375729</v>
      </c>
      <c r="AO289" s="158"/>
      <c r="AP289" s="158">
        <f t="shared" si="43"/>
        <v>55670956.977367103</v>
      </c>
      <c r="AQ289" s="159">
        <f t="shared" si="44"/>
        <v>2720.1679359604759</v>
      </c>
    </row>
    <row r="290" spans="1:43" x14ac:dyDescent="0.25">
      <c r="A290" s="6">
        <v>918</v>
      </c>
      <c r="B290" s="6" t="s">
        <v>276</v>
      </c>
      <c r="C290" s="7">
        <v>2292</v>
      </c>
      <c r="D290" s="7">
        <v>5144369.1497424562</v>
      </c>
      <c r="E290" s="48">
        <v>1253530.2255232083</v>
      </c>
      <c r="F290" s="48">
        <v>-563571</v>
      </c>
      <c r="H290" s="34">
        <f t="shared" si="38"/>
        <v>4580798.1497424562</v>
      </c>
      <c r="I290" s="82"/>
      <c r="J290" s="56">
        <v>1544625.4643196503</v>
      </c>
      <c r="K290" s="82"/>
      <c r="L290" s="56">
        <v>-9869.3337803651393</v>
      </c>
      <c r="M290" s="84"/>
      <c r="N290" s="84">
        <f t="shared" si="39"/>
        <v>6115554.2802817412</v>
      </c>
      <c r="O290" s="101">
        <f t="shared" si="40"/>
        <v>2668.2173997738837</v>
      </c>
      <c r="P290" s="82"/>
      <c r="R290" s="62">
        <f t="shared" si="36"/>
        <v>141308.30272149108</v>
      </c>
      <c r="S290" s="31">
        <f t="shared" si="41"/>
        <v>2.3652910049612366E-2</v>
      </c>
      <c r="T290" s="56">
        <f t="shared" si="37"/>
        <v>61.652837138521413</v>
      </c>
      <c r="V290" s="45"/>
      <c r="W290" s="46"/>
      <c r="X290" s="47"/>
      <c r="Z290" s="45"/>
      <c r="AA290" s="47"/>
      <c r="AB290" s="46"/>
      <c r="AC290" s="129">
        <v>918</v>
      </c>
      <c r="AD290" s="129" t="s">
        <v>276</v>
      </c>
      <c r="AE290" s="154">
        <v>2293</v>
      </c>
      <c r="AF290" s="154">
        <v>5117434.7053606063</v>
      </c>
      <c r="AG290" s="154">
        <v>1341090.0197722246</v>
      </c>
      <c r="AH290" s="154">
        <v>-563571</v>
      </c>
      <c r="AJ290" s="155">
        <f t="shared" si="42"/>
        <v>4553863.7053606063</v>
      </c>
      <c r="AK290" s="156"/>
      <c r="AL290" s="157">
        <v>1452570.8352010536</v>
      </c>
      <c r="AM290" s="156"/>
      <c r="AN290" s="157">
        <v>-32188.563001409719</v>
      </c>
      <c r="AO290" s="158"/>
      <c r="AP290" s="158">
        <f t="shared" si="43"/>
        <v>5974245.9775602501</v>
      </c>
      <c r="AQ290" s="159">
        <f t="shared" si="44"/>
        <v>2605.4278140254032</v>
      </c>
    </row>
    <row r="291" spans="1:43" x14ac:dyDescent="0.25">
      <c r="A291" s="6">
        <v>921</v>
      </c>
      <c r="B291" s="6" t="s">
        <v>277</v>
      </c>
      <c r="C291" s="7">
        <v>1972</v>
      </c>
      <c r="D291" s="7">
        <v>9608229.6631939821</v>
      </c>
      <c r="E291" s="48">
        <v>2177323.5060996739</v>
      </c>
      <c r="F291" s="48">
        <v>116427</v>
      </c>
      <c r="H291" s="34">
        <f t="shared" si="38"/>
        <v>9724656.6631939821</v>
      </c>
      <c r="I291" s="82"/>
      <c r="J291" s="56">
        <v>1529226.669758297</v>
      </c>
      <c r="K291" s="82"/>
      <c r="L291" s="56">
        <v>-7032.136594922732</v>
      </c>
      <c r="M291" s="84"/>
      <c r="N291" s="84">
        <f t="shared" si="39"/>
        <v>11246851.196357356</v>
      </c>
      <c r="O291" s="101">
        <f t="shared" si="40"/>
        <v>5703.2713977471385</v>
      </c>
      <c r="P291" s="82"/>
      <c r="R291" s="62">
        <f t="shared" si="36"/>
        <v>550906.75316152349</v>
      </c>
      <c r="S291" s="31">
        <f t="shared" si="41"/>
        <v>5.1506134506147314E-2</v>
      </c>
      <c r="T291" s="56">
        <f t="shared" si="37"/>
        <v>279.3644792908334</v>
      </c>
      <c r="V291" s="45"/>
      <c r="W291" s="46"/>
      <c r="X291" s="47"/>
      <c r="Z291" s="45"/>
      <c r="AA291" s="47"/>
      <c r="AB291" s="46"/>
      <c r="AC291" s="129">
        <v>921</v>
      </c>
      <c r="AD291" s="129" t="s">
        <v>277</v>
      </c>
      <c r="AE291" s="154">
        <v>2014</v>
      </c>
      <c r="AF291" s="154">
        <v>9148800.3036603779</v>
      </c>
      <c r="AG291" s="154">
        <v>2343634.570867477</v>
      </c>
      <c r="AH291" s="154">
        <v>116427</v>
      </c>
      <c r="AJ291" s="155">
        <f t="shared" si="42"/>
        <v>9265227.3036603779</v>
      </c>
      <c r="AK291" s="156"/>
      <c r="AL291" s="157">
        <v>1453677.6361130467</v>
      </c>
      <c r="AM291" s="156"/>
      <c r="AN291" s="157">
        <v>-22960.496577593363</v>
      </c>
      <c r="AO291" s="158"/>
      <c r="AP291" s="158">
        <f t="shared" si="43"/>
        <v>10695944.443195833</v>
      </c>
      <c r="AQ291" s="159">
        <f t="shared" si="44"/>
        <v>5310.7966450823396</v>
      </c>
    </row>
    <row r="292" spans="1:43" x14ac:dyDescent="0.25">
      <c r="A292" s="6">
        <v>922</v>
      </c>
      <c r="B292" s="6" t="s">
        <v>278</v>
      </c>
      <c r="C292" s="7">
        <v>4367</v>
      </c>
      <c r="D292" s="7">
        <v>6391720.3189686481</v>
      </c>
      <c r="E292" s="48">
        <v>1677377.2795396158</v>
      </c>
      <c r="F292" s="48">
        <v>-1022138</v>
      </c>
      <c r="H292" s="34">
        <f t="shared" si="38"/>
        <v>5369582.3189686481</v>
      </c>
      <c r="I292" s="82"/>
      <c r="J292" s="56">
        <v>2190461.5508587812</v>
      </c>
      <c r="K292" s="82"/>
      <c r="L292" s="56">
        <v>-20198.958632872924</v>
      </c>
      <c r="M292" s="84"/>
      <c r="N292" s="84">
        <f t="shared" si="39"/>
        <v>7539844.9111945555</v>
      </c>
      <c r="O292" s="101">
        <f t="shared" si="40"/>
        <v>1726.550243003104</v>
      </c>
      <c r="P292" s="82"/>
      <c r="R292" s="62">
        <f t="shared" si="36"/>
        <v>-350554.287073466</v>
      </c>
      <c r="S292" s="31">
        <f t="shared" si="41"/>
        <v>-4.4427953296762759E-2</v>
      </c>
      <c r="T292" s="56">
        <f t="shared" si="37"/>
        <v>-80.273479980184561</v>
      </c>
      <c r="V292" s="45"/>
      <c r="W292" s="46"/>
      <c r="X292" s="47"/>
      <c r="Z292" s="45"/>
      <c r="AA292" s="47"/>
      <c r="AB292" s="46"/>
      <c r="AC292" s="129">
        <v>922</v>
      </c>
      <c r="AD292" s="129" t="s">
        <v>278</v>
      </c>
      <c r="AE292" s="154">
        <v>4355</v>
      </c>
      <c r="AF292" s="154">
        <v>6930910.5512447199</v>
      </c>
      <c r="AG292" s="154">
        <v>1846799.148211946</v>
      </c>
      <c r="AH292" s="154">
        <v>-1022138</v>
      </c>
      <c r="AJ292" s="155">
        <f t="shared" si="42"/>
        <v>5908772.5512447199</v>
      </c>
      <c r="AK292" s="156"/>
      <c r="AL292" s="157">
        <v>2046848.531542812</v>
      </c>
      <c r="AM292" s="156"/>
      <c r="AN292" s="157">
        <v>-65221.884519511354</v>
      </c>
      <c r="AO292" s="158"/>
      <c r="AP292" s="158">
        <f t="shared" si="43"/>
        <v>7890399.1982680215</v>
      </c>
      <c r="AQ292" s="159">
        <f t="shared" si="44"/>
        <v>1811.8023417377776</v>
      </c>
    </row>
    <row r="293" spans="1:43" x14ac:dyDescent="0.25">
      <c r="A293" s="6">
        <v>924</v>
      </c>
      <c r="B293" s="6" t="s">
        <v>279</v>
      </c>
      <c r="C293" s="7">
        <v>3065</v>
      </c>
      <c r="D293" s="7">
        <v>9766149.0040723197</v>
      </c>
      <c r="E293" s="48">
        <v>3016781.635200846</v>
      </c>
      <c r="F293" s="48">
        <v>-283688</v>
      </c>
      <c r="H293" s="34">
        <f t="shared" si="38"/>
        <v>9482461.0040723197</v>
      </c>
      <c r="I293" s="82"/>
      <c r="J293" s="56">
        <v>2204029.0471278843</v>
      </c>
      <c r="K293" s="82"/>
      <c r="L293" s="56">
        <v>-12278.047262191107</v>
      </c>
      <c r="M293" s="84"/>
      <c r="N293" s="84">
        <f t="shared" si="39"/>
        <v>11674212.003938012</v>
      </c>
      <c r="O293" s="101">
        <f t="shared" si="40"/>
        <v>3808.8783047106076</v>
      </c>
      <c r="P293" s="82"/>
      <c r="R293" s="62">
        <f t="shared" si="36"/>
        <v>619877.90115479566</v>
      </c>
      <c r="S293" s="31">
        <f t="shared" si="41"/>
        <v>5.6075553298025008E-2</v>
      </c>
      <c r="T293" s="56">
        <f t="shared" si="37"/>
        <v>202.24401342733952</v>
      </c>
      <c r="V293" s="45"/>
      <c r="W293" s="46"/>
      <c r="X293" s="47"/>
      <c r="Z293" s="45"/>
      <c r="AA293" s="47"/>
      <c r="AB293" s="46"/>
      <c r="AC293" s="129">
        <v>924</v>
      </c>
      <c r="AD293" s="129" t="s">
        <v>279</v>
      </c>
      <c r="AE293" s="154">
        <v>3114</v>
      </c>
      <c r="AF293" s="154">
        <v>9301464.319753306</v>
      </c>
      <c r="AG293" s="154">
        <v>3008517.1783509469</v>
      </c>
      <c r="AH293" s="154">
        <v>-283688</v>
      </c>
      <c r="AJ293" s="155">
        <f t="shared" si="42"/>
        <v>9017776.319753306</v>
      </c>
      <c r="AK293" s="156"/>
      <c r="AL293" s="157">
        <v>2076339.801091901</v>
      </c>
      <c r="AM293" s="156"/>
      <c r="AN293" s="157">
        <v>-39782.018061990515</v>
      </c>
      <c r="AO293" s="158"/>
      <c r="AP293" s="158">
        <f t="shared" si="43"/>
        <v>11054334.102783216</v>
      </c>
      <c r="AQ293" s="159">
        <f t="shared" si="44"/>
        <v>3549.8824992881232</v>
      </c>
    </row>
    <row r="294" spans="1:43" x14ac:dyDescent="0.25">
      <c r="A294" s="6">
        <v>925</v>
      </c>
      <c r="B294" s="6" t="s">
        <v>280</v>
      </c>
      <c r="C294" s="7">
        <v>3522</v>
      </c>
      <c r="D294" s="7">
        <v>8787727.1648443956</v>
      </c>
      <c r="E294" s="48">
        <v>832866.81867423782</v>
      </c>
      <c r="F294" s="48">
        <v>50751</v>
      </c>
      <c r="H294" s="34">
        <f t="shared" si="38"/>
        <v>8838478.1648443956</v>
      </c>
      <c r="I294" s="82"/>
      <c r="J294" s="56">
        <v>2472516.3759727962</v>
      </c>
      <c r="K294" s="82"/>
      <c r="L294" s="56">
        <v>-14240.636592837622</v>
      </c>
      <c r="M294" s="84"/>
      <c r="N294" s="84">
        <f t="shared" si="39"/>
        <v>11296753.904224355</v>
      </c>
      <c r="O294" s="101">
        <f t="shared" si="40"/>
        <v>3207.4826531017475</v>
      </c>
      <c r="P294" s="82"/>
      <c r="R294" s="62">
        <f t="shared" si="36"/>
        <v>-177001.08239007182</v>
      </c>
      <c r="S294" s="31">
        <f t="shared" si="41"/>
        <v>-1.5426604681428684E-2</v>
      </c>
      <c r="T294" s="56">
        <f t="shared" si="37"/>
        <v>-50.255843949480926</v>
      </c>
      <c r="V294" s="45"/>
      <c r="W294" s="46"/>
      <c r="X294" s="47"/>
      <c r="Z294" s="45"/>
      <c r="AA294" s="47"/>
      <c r="AB294" s="46"/>
      <c r="AC294" s="129">
        <v>925</v>
      </c>
      <c r="AD294" s="129" t="s">
        <v>280</v>
      </c>
      <c r="AE294" s="154">
        <v>3579</v>
      </c>
      <c r="AF294" s="154">
        <v>9135526.3036109209</v>
      </c>
      <c r="AG294" s="154">
        <v>1411697.3565665076</v>
      </c>
      <c r="AH294" s="154">
        <v>50751</v>
      </c>
      <c r="AJ294" s="155">
        <f t="shared" si="42"/>
        <v>9186277.3036109209</v>
      </c>
      <c r="AK294" s="156"/>
      <c r="AL294" s="157">
        <v>2334951.0327371447</v>
      </c>
      <c r="AM294" s="156"/>
      <c r="AN294" s="157">
        <v>-47473.349733639763</v>
      </c>
      <c r="AO294" s="158"/>
      <c r="AP294" s="158">
        <f t="shared" si="43"/>
        <v>11473754.986614427</v>
      </c>
      <c r="AQ294" s="159">
        <f t="shared" si="44"/>
        <v>3205.8549836866237</v>
      </c>
    </row>
    <row r="295" spans="1:43" x14ac:dyDescent="0.25">
      <c r="A295" s="6">
        <v>927</v>
      </c>
      <c r="B295" s="6" t="s">
        <v>281</v>
      </c>
      <c r="C295" s="7">
        <v>29160</v>
      </c>
      <c r="D295" s="7">
        <v>25485942.079084363</v>
      </c>
      <c r="E295" s="48">
        <v>-1167467.1846680001</v>
      </c>
      <c r="F295" s="48">
        <v>-3203224</v>
      </c>
      <c r="H295" s="34">
        <f t="shared" si="38"/>
        <v>22282718.079084363</v>
      </c>
      <c r="I295" s="82"/>
      <c r="J295" s="56">
        <v>12149165.536809098</v>
      </c>
      <c r="K295" s="82"/>
      <c r="L295" s="56">
        <v>-152850.70251539635</v>
      </c>
      <c r="M295" s="84"/>
      <c r="N295" s="84">
        <f t="shared" si="39"/>
        <v>34279032.913378067</v>
      </c>
      <c r="O295" s="101">
        <f t="shared" si="40"/>
        <v>1175.5498255616621</v>
      </c>
      <c r="P295" s="82"/>
      <c r="R295" s="62">
        <f t="shared" si="36"/>
        <v>1699147.8647438511</v>
      </c>
      <c r="S295" s="31">
        <f t="shared" si="41"/>
        <v>5.2153279921258691E-2</v>
      </c>
      <c r="T295" s="56">
        <f t="shared" si="37"/>
        <v>58.269817035111494</v>
      </c>
      <c r="V295" s="45"/>
      <c r="W295" s="46"/>
      <c r="X295" s="47"/>
      <c r="Z295" s="45"/>
      <c r="AA295" s="47"/>
      <c r="AB295" s="46"/>
      <c r="AC295" s="129">
        <v>927</v>
      </c>
      <c r="AD295" s="129" t="s">
        <v>281</v>
      </c>
      <c r="AE295" s="154">
        <v>29158</v>
      </c>
      <c r="AF295" s="154">
        <v>25027464.733649224</v>
      </c>
      <c r="AG295" s="154">
        <v>-1072035.0798397195</v>
      </c>
      <c r="AH295" s="154">
        <v>-3203224</v>
      </c>
      <c r="AJ295" s="155">
        <f t="shared" si="42"/>
        <v>21824240.733649224</v>
      </c>
      <c r="AK295" s="156"/>
      <c r="AL295" s="157">
        <v>11248419.789563388</v>
      </c>
      <c r="AM295" s="156"/>
      <c r="AN295" s="157">
        <v>-492775.47457839595</v>
      </c>
      <c r="AO295" s="158"/>
      <c r="AP295" s="158">
        <f t="shared" si="43"/>
        <v>32579885.048634216</v>
      </c>
      <c r="AQ295" s="159">
        <f t="shared" si="44"/>
        <v>1117.3566447847663</v>
      </c>
    </row>
    <row r="296" spans="1:43" x14ac:dyDescent="0.25">
      <c r="A296" s="6">
        <v>931</v>
      </c>
      <c r="B296" s="6" t="s">
        <v>282</v>
      </c>
      <c r="C296" s="7">
        <v>6097</v>
      </c>
      <c r="D296" s="7">
        <v>23289677.857279755</v>
      </c>
      <c r="E296" s="48">
        <v>4941761.1970473081</v>
      </c>
      <c r="F296" s="48">
        <v>-30828</v>
      </c>
      <c r="H296" s="34">
        <f t="shared" si="38"/>
        <v>23258849.857279755</v>
      </c>
      <c r="I296" s="82"/>
      <c r="J296" s="56">
        <v>4152459.1158730299</v>
      </c>
      <c r="K296" s="82"/>
      <c r="L296" s="56">
        <v>-23566.930577440817</v>
      </c>
      <c r="M296" s="84"/>
      <c r="N296" s="84">
        <f t="shared" si="39"/>
        <v>27387742.042575344</v>
      </c>
      <c r="O296" s="101">
        <f t="shared" si="40"/>
        <v>4492.002959254608</v>
      </c>
      <c r="P296" s="82"/>
      <c r="R296" s="62">
        <f t="shared" si="36"/>
        <v>927661.96032624319</v>
      </c>
      <c r="S296" s="31">
        <f t="shared" si="41"/>
        <v>3.5058924895264042E-2</v>
      </c>
      <c r="T296" s="56">
        <f t="shared" si="37"/>
        <v>152.15055934496363</v>
      </c>
      <c r="V296" s="45"/>
      <c r="W296" s="46"/>
      <c r="X296" s="47"/>
      <c r="Z296" s="45"/>
      <c r="AA296" s="47"/>
      <c r="AB296" s="46"/>
      <c r="AC296" s="129">
        <v>931</v>
      </c>
      <c r="AD296" s="129" t="s">
        <v>282</v>
      </c>
      <c r="AE296" s="154">
        <v>6176</v>
      </c>
      <c r="AF296" s="154">
        <v>22644686.190296143</v>
      </c>
      <c r="AG296" s="154">
        <v>5325175.4080491103</v>
      </c>
      <c r="AH296" s="154">
        <v>-30828</v>
      </c>
      <c r="AJ296" s="155">
        <f t="shared" si="42"/>
        <v>22613858.190296143</v>
      </c>
      <c r="AK296" s="156"/>
      <c r="AL296" s="157">
        <v>3923286.7292823442</v>
      </c>
      <c r="AM296" s="156"/>
      <c r="AN296" s="157">
        <v>-77064.837329385933</v>
      </c>
      <c r="AO296" s="158"/>
      <c r="AP296" s="158">
        <f t="shared" si="43"/>
        <v>26460080.082249101</v>
      </c>
      <c r="AQ296" s="159">
        <f t="shared" si="44"/>
        <v>4284.3393915558781</v>
      </c>
    </row>
    <row r="297" spans="1:43" x14ac:dyDescent="0.25">
      <c r="A297" s="6">
        <v>934</v>
      </c>
      <c r="B297" s="6" t="s">
        <v>283</v>
      </c>
      <c r="C297" s="7">
        <v>2784</v>
      </c>
      <c r="D297" s="7">
        <v>8056003.5659780148</v>
      </c>
      <c r="E297" s="48">
        <v>2161322.6638403898</v>
      </c>
      <c r="F297" s="48">
        <v>-744675</v>
      </c>
      <c r="H297" s="34">
        <f t="shared" si="38"/>
        <v>7311328.5659780148</v>
      </c>
      <c r="I297" s="82"/>
      <c r="J297" s="56">
        <v>1747939.42253213</v>
      </c>
      <c r="K297" s="82"/>
      <c r="L297" s="56">
        <v>-11753.626767329064</v>
      </c>
      <c r="M297" s="84"/>
      <c r="N297" s="84">
        <f t="shared" si="39"/>
        <v>9047514.361742815</v>
      </c>
      <c r="O297" s="101">
        <f t="shared" si="40"/>
        <v>3249.8255609708385</v>
      </c>
      <c r="P297" s="82"/>
      <c r="R297" s="62">
        <f t="shared" si="36"/>
        <v>106342.31788028218</v>
      </c>
      <c r="S297" s="31">
        <f t="shared" si="41"/>
        <v>1.1893554598726068E-2</v>
      </c>
      <c r="T297" s="56">
        <f t="shared" si="37"/>
        <v>38.19767165240021</v>
      </c>
      <c r="V297" s="45"/>
      <c r="W297" s="46"/>
      <c r="X297" s="47"/>
      <c r="Z297" s="45"/>
      <c r="AA297" s="47"/>
      <c r="AB297" s="46"/>
      <c r="AC297" s="129">
        <v>934</v>
      </c>
      <c r="AD297" s="129" t="s">
        <v>283</v>
      </c>
      <c r="AE297" s="154">
        <v>2827</v>
      </c>
      <c r="AF297" s="154">
        <v>8075071.8474300504</v>
      </c>
      <c r="AG297" s="154">
        <v>2227531.5669483743</v>
      </c>
      <c r="AH297" s="154">
        <v>-744675</v>
      </c>
      <c r="AJ297" s="155">
        <f t="shared" si="42"/>
        <v>7330396.8474300504</v>
      </c>
      <c r="AK297" s="156"/>
      <c r="AL297" s="157">
        <v>1648901.3560034477</v>
      </c>
      <c r="AM297" s="156"/>
      <c r="AN297" s="157">
        <v>-38126.159570965887</v>
      </c>
      <c r="AO297" s="158"/>
      <c r="AP297" s="158">
        <f t="shared" si="43"/>
        <v>8941172.0438625328</v>
      </c>
      <c r="AQ297" s="159">
        <f t="shared" si="44"/>
        <v>3162.7775181685647</v>
      </c>
    </row>
    <row r="298" spans="1:43" x14ac:dyDescent="0.25">
      <c r="A298" s="6">
        <v>935</v>
      </c>
      <c r="B298" s="6" t="s">
        <v>284</v>
      </c>
      <c r="C298" s="7">
        <v>3087</v>
      </c>
      <c r="D298" s="7">
        <v>8163426.484512452</v>
      </c>
      <c r="E298" s="48">
        <v>2171268.5960697182</v>
      </c>
      <c r="F298" s="48">
        <v>-299654</v>
      </c>
      <c r="H298" s="34">
        <f t="shared" si="38"/>
        <v>7863772.484512452</v>
      </c>
      <c r="I298" s="82"/>
      <c r="J298" s="56">
        <v>1941787.6759692261</v>
      </c>
      <c r="K298" s="82"/>
      <c r="L298" s="56">
        <v>-12537.67013299632</v>
      </c>
      <c r="M298" s="84"/>
      <c r="N298" s="84">
        <f t="shared" si="39"/>
        <v>9793022.4903486818</v>
      </c>
      <c r="O298" s="101">
        <f t="shared" si="40"/>
        <v>3172.3428864103275</v>
      </c>
      <c r="P298" s="82"/>
      <c r="R298" s="62">
        <f t="shared" si="36"/>
        <v>29849.796684075147</v>
      </c>
      <c r="S298" s="31">
        <f t="shared" si="41"/>
        <v>3.0573869397439724E-3</v>
      </c>
      <c r="T298" s="56">
        <f t="shared" si="37"/>
        <v>9.6695162565841102</v>
      </c>
      <c r="V298" s="45"/>
      <c r="W298" s="46"/>
      <c r="X298" s="47"/>
      <c r="Z298" s="45"/>
      <c r="AA298" s="47"/>
      <c r="AB298" s="46"/>
      <c r="AC298" s="129">
        <v>935</v>
      </c>
      <c r="AD298" s="129" t="s">
        <v>284</v>
      </c>
      <c r="AE298" s="154">
        <v>3109</v>
      </c>
      <c r="AF298" s="154">
        <v>8275737.5336009804</v>
      </c>
      <c r="AG298" s="154">
        <v>2229184.9322273796</v>
      </c>
      <c r="AH298" s="154">
        <v>-299654</v>
      </c>
      <c r="AJ298" s="155">
        <f t="shared" si="42"/>
        <v>7976083.5336009804</v>
      </c>
      <c r="AK298" s="156"/>
      <c r="AL298" s="157">
        <v>1828070.7912048232</v>
      </c>
      <c r="AM298" s="156"/>
      <c r="AN298" s="157">
        <v>-40981.6311411977</v>
      </c>
      <c r="AO298" s="158"/>
      <c r="AP298" s="158">
        <f t="shared" si="43"/>
        <v>9763172.6936646067</v>
      </c>
      <c r="AQ298" s="159">
        <f t="shared" si="44"/>
        <v>3140.2935650256054</v>
      </c>
    </row>
    <row r="299" spans="1:43" x14ac:dyDescent="0.25">
      <c r="A299" s="6">
        <v>936</v>
      </c>
      <c r="B299" s="6" t="s">
        <v>285</v>
      </c>
      <c r="C299" s="7">
        <v>6510</v>
      </c>
      <c r="D299" s="7">
        <v>22753664.124274399</v>
      </c>
      <c r="E299" s="48">
        <v>4567021.3573083952</v>
      </c>
      <c r="F299" s="48">
        <v>450857</v>
      </c>
      <c r="H299" s="34">
        <f t="shared" si="38"/>
        <v>23204521.124274399</v>
      </c>
      <c r="I299" s="82"/>
      <c r="J299" s="56">
        <v>4405185.0592652569</v>
      </c>
      <c r="K299" s="82"/>
      <c r="L299" s="56">
        <v>-26043.813226279639</v>
      </c>
      <c r="M299" s="84"/>
      <c r="N299" s="84">
        <f t="shared" si="39"/>
        <v>27583662.370313376</v>
      </c>
      <c r="O299" s="101">
        <f t="shared" si="40"/>
        <v>4237.1217158699501</v>
      </c>
      <c r="P299" s="82"/>
      <c r="R299" s="62">
        <f t="shared" si="36"/>
        <v>968896.27836810797</v>
      </c>
      <c r="S299" s="31">
        <f t="shared" si="41"/>
        <v>3.6404463410307265E-2</v>
      </c>
      <c r="T299" s="56">
        <f t="shared" si="37"/>
        <v>148.83199360493211</v>
      </c>
      <c r="V299" s="45"/>
      <c r="W299" s="46"/>
      <c r="X299" s="47"/>
      <c r="Z299" s="45"/>
      <c r="AA299" s="47"/>
      <c r="AB299" s="46"/>
      <c r="AC299" s="129">
        <v>936</v>
      </c>
      <c r="AD299" s="129" t="s">
        <v>285</v>
      </c>
      <c r="AE299" s="154">
        <v>6544</v>
      </c>
      <c r="AF299" s="154">
        <v>22081352.008329265</v>
      </c>
      <c r="AG299" s="154">
        <v>5193337.2656563092</v>
      </c>
      <c r="AH299" s="154">
        <v>450857</v>
      </c>
      <c r="AJ299" s="155">
        <f t="shared" si="42"/>
        <v>22532209.008329265</v>
      </c>
      <c r="AK299" s="156"/>
      <c r="AL299" s="157">
        <v>4167670.0003833892</v>
      </c>
      <c r="AM299" s="156"/>
      <c r="AN299" s="157">
        <v>-85112.916767383213</v>
      </c>
      <c r="AO299" s="158"/>
      <c r="AP299" s="158">
        <f t="shared" si="43"/>
        <v>26614766.091945268</v>
      </c>
      <c r="AQ299" s="159">
        <f t="shared" si="44"/>
        <v>4067.0486081823456</v>
      </c>
    </row>
    <row r="300" spans="1:43" x14ac:dyDescent="0.25">
      <c r="A300" s="6">
        <v>946</v>
      </c>
      <c r="B300" s="6" t="s">
        <v>286</v>
      </c>
      <c r="C300" s="7">
        <v>6388</v>
      </c>
      <c r="D300" s="7">
        <v>17500060.063772306</v>
      </c>
      <c r="E300" s="48">
        <v>4211905.1845261427</v>
      </c>
      <c r="F300" s="48">
        <v>-16334</v>
      </c>
      <c r="H300" s="34">
        <f t="shared" si="38"/>
        <v>17483726.063772306</v>
      </c>
      <c r="I300" s="82"/>
      <c r="J300" s="56">
        <v>4189834.0049542063</v>
      </c>
      <c r="K300" s="82"/>
      <c r="L300" s="56">
        <v>-27013.082265096516</v>
      </c>
      <c r="M300" s="84"/>
      <c r="N300" s="84">
        <f t="shared" si="39"/>
        <v>21646546.986461416</v>
      </c>
      <c r="O300" s="101">
        <f t="shared" si="40"/>
        <v>3388.626641587573</v>
      </c>
      <c r="P300" s="82"/>
      <c r="R300" s="62">
        <f t="shared" si="36"/>
        <v>899178.73389623314</v>
      </c>
      <c r="S300" s="31">
        <f t="shared" si="41"/>
        <v>4.3339411676228366E-2</v>
      </c>
      <c r="T300" s="56">
        <f t="shared" si="37"/>
        <v>140.76060330247859</v>
      </c>
      <c r="V300" s="45"/>
      <c r="W300" s="46"/>
      <c r="X300" s="47"/>
      <c r="Z300" s="45"/>
      <c r="AA300" s="47"/>
      <c r="AB300" s="46"/>
      <c r="AC300" s="129">
        <v>946</v>
      </c>
      <c r="AD300" s="129" t="s">
        <v>286</v>
      </c>
      <c r="AE300" s="154">
        <v>6461</v>
      </c>
      <c r="AF300" s="154">
        <v>16927564.926856592</v>
      </c>
      <c r="AG300" s="154">
        <v>4608884.8282070085</v>
      </c>
      <c r="AH300" s="154">
        <v>-16334</v>
      </c>
      <c r="AJ300" s="155">
        <f t="shared" si="42"/>
        <v>16911230.926856592</v>
      </c>
      <c r="AK300" s="156"/>
      <c r="AL300" s="157">
        <v>3923916.0021574888</v>
      </c>
      <c r="AM300" s="156"/>
      <c r="AN300" s="157">
        <v>-87778.676448896949</v>
      </c>
      <c r="AO300" s="158"/>
      <c r="AP300" s="158">
        <f t="shared" si="43"/>
        <v>20747368.252565183</v>
      </c>
      <c r="AQ300" s="159">
        <f t="shared" si="44"/>
        <v>3211.1698270492466</v>
      </c>
    </row>
    <row r="301" spans="1:43" x14ac:dyDescent="0.25">
      <c r="A301" s="6">
        <v>976</v>
      </c>
      <c r="B301" s="6" t="s">
        <v>287</v>
      </c>
      <c r="C301" s="7">
        <v>3890</v>
      </c>
      <c r="D301" s="7">
        <v>18303366.847260963</v>
      </c>
      <c r="E301" s="48">
        <v>3400476.7568530003</v>
      </c>
      <c r="F301" s="48">
        <v>-2943</v>
      </c>
      <c r="H301" s="34">
        <f t="shared" si="38"/>
        <v>18300423.847260963</v>
      </c>
      <c r="I301" s="82"/>
      <c r="J301" s="56">
        <v>2559983.366789307</v>
      </c>
      <c r="K301" s="82"/>
      <c r="L301" s="56">
        <v>-15115.200037269642</v>
      </c>
      <c r="M301" s="84"/>
      <c r="N301" s="84">
        <f t="shared" si="39"/>
        <v>20845292.014013</v>
      </c>
      <c r="O301" s="101">
        <f t="shared" si="40"/>
        <v>5358.6868930624678</v>
      </c>
      <c r="P301" s="82"/>
      <c r="R301" s="62">
        <f t="shared" si="36"/>
        <v>726212.98154046759</v>
      </c>
      <c r="S301" s="31">
        <f t="shared" si="41"/>
        <v>3.609573680625975E-2</v>
      </c>
      <c r="T301" s="56">
        <f t="shared" si="37"/>
        <v>186.6871417841819</v>
      </c>
      <c r="V301" s="45"/>
      <c r="W301" s="46"/>
      <c r="X301" s="47"/>
      <c r="Z301" s="45"/>
      <c r="AA301" s="47"/>
      <c r="AB301" s="46"/>
      <c r="AC301" s="129">
        <v>976</v>
      </c>
      <c r="AD301" s="129" t="s">
        <v>287</v>
      </c>
      <c r="AE301" s="154">
        <v>3918</v>
      </c>
      <c r="AF301" s="154">
        <v>17744356.667954419</v>
      </c>
      <c r="AG301" s="154">
        <v>3462636.7371732905</v>
      </c>
      <c r="AH301" s="154">
        <v>-2943</v>
      </c>
      <c r="AJ301" s="155">
        <f t="shared" si="42"/>
        <v>17741413.667954419</v>
      </c>
      <c r="AK301" s="156"/>
      <c r="AL301" s="157">
        <v>2426702.8732774057</v>
      </c>
      <c r="AM301" s="156"/>
      <c r="AN301" s="157">
        <v>-49037.508759295299</v>
      </c>
      <c r="AO301" s="158"/>
      <c r="AP301" s="158">
        <f t="shared" si="43"/>
        <v>20119079.032472532</v>
      </c>
      <c r="AQ301" s="159">
        <f t="shared" si="44"/>
        <v>5135.0380378949803</v>
      </c>
    </row>
    <row r="302" spans="1:43" x14ac:dyDescent="0.25">
      <c r="A302" s="6">
        <v>977</v>
      </c>
      <c r="B302" s="6" t="s">
        <v>288</v>
      </c>
      <c r="C302" s="7">
        <v>15304</v>
      </c>
      <c r="D302" s="7">
        <v>39659979.897324249</v>
      </c>
      <c r="E302" s="48">
        <v>10429815.985005248</v>
      </c>
      <c r="F302" s="48">
        <v>277361</v>
      </c>
      <c r="H302" s="34">
        <f t="shared" si="38"/>
        <v>39937340.897324249</v>
      </c>
      <c r="I302" s="82"/>
      <c r="J302" s="56">
        <v>7528733.1533979382</v>
      </c>
      <c r="K302" s="82"/>
      <c r="L302" s="56">
        <v>-66905.452289249937</v>
      </c>
      <c r="M302" s="84"/>
      <c r="N302" s="84">
        <f t="shared" si="39"/>
        <v>47399168.598432936</v>
      </c>
      <c r="O302" s="101">
        <f t="shared" si="40"/>
        <v>3097.1751567193501</v>
      </c>
      <c r="P302" s="82"/>
      <c r="R302" s="62">
        <f t="shared" si="36"/>
        <v>2926615.39953769</v>
      </c>
      <c r="S302" s="31">
        <f t="shared" si="41"/>
        <v>6.5807226907997507E-2</v>
      </c>
      <c r="T302" s="56">
        <f t="shared" si="37"/>
        <v>191.23205694835926</v>
      </c>
      <c r="V302" s="45"/>
      <c r="W302" s="46"/>
      <c r="X302" s="47"/>
      <c r="Z302" s="45"/>
      <c r="AA302" s="47"/>
      <c r="AB302" s="46"/>
      <c r="AC302" s="129">
        <v>977</v>
      </c>
      <c r="AD302" s="129" t="s">
        <v>288</v>
      </c>
      <c r="AE302" s="154">
        <v>15255</v>
      </c>
      <c r="AF302" s="154">
        <v>37389116.981162205</v>
      </c>
      <c r="AG302" s="154">
        <v>10122568.692655178</v>
      </c>
      <c r="AH302" s="154">
        <v>277361</v>
      </c>
      <c r="AJ302" s="155">
        <f t="shared" si="42"/>
        <v>37666477.981162205</v>
      </c>
      <c r="AK302" s="156"/>
      <c r="AL302" s="157">
        <v>7022958.4606117513</v>
      </c>
      <c r="AM302" s="156"/>
      <c r="AN302" s="157">
        <v>-216883.24287871254</v>
      </c>
      <c r="AO302" s="158"/>
      <c r="AP302" s="158">
        <f t="shared" si="43"/>
        <v>44472553.198895246</v>
      </c>
      <c r="AQ302" s="159">
        <f t="shared" si="44"/>
        <v>2915.277168069174</v>
      </c>
    </row>
    <row r="303" spans="1:43" x14ac:dyDescent="0.25">
      <c r="A303" s="6">
        <v>980</v>
      </c>
      <c r="B303" s="6" t="s">
        <v>289</v>
      </c>
      <c r="C303" s="7">
        <v>33352</v>
      </c>
      <c r="D303" s="7">
        <v>41663432.40661639</v>
      </c>
      <c r="E303" s="48">
        <v>7224936.7514986582</v>
      </c>
      <c r="F303" s="48">
        <v>-4236244</v>
      </c>
      <c r="H303" s="34">
        <f t="shared" si="38"/>
        <v>37427188.40661639</v>
      </c>
      <c r="I303" s="82"/>
      <c r="J303" s="56">
        <v>13345158.100080203</v>
      </c>
      <c r="K303" s="82"/>
      <c r="L303" s="56">
        <v>-155317.9455308482</v>
      </c>
      <c r="M303" s="84"/>
      <c r="N303" s="84">
        <f t="shared" si="39"/>
        <v>50617028.56116575</v>
      </c>
      <c r="O303" s="101">
        <f t="shared" si="40"/>
        <v>1517.660966693624</v>
      </c>
      <c r="P303" s="82"/>
      <c r="R303" s="62">
        <f t="shared" si="36"/>
        <v>2713185.9895290285</v>
      </c>
      <c r="S303" s="31">
        <f t="shared" si="41"/>
        <v>5.6638170215085687E-2</v>
      </c>
      <c r="T303" s="56">
        <f t="shared" si="37"/>
        <v>81.350023672614199</v>
      </c>
      <c r="V303" s="45"/>
      <c r="W303" s="46"/>
      <c r="X303" s="47"/>
      <c r="Z303" s="45"/>
      <c r="AA303" s="47"/>
      <c r="AB303" s="46"/>
      <c r="AC303" s="129">
        <v>980</v>
      </c>
      <c r="AD303" s="129" t="s">
        <v>289</v>
      </c>
      <c r="AE303" s="154">
        <v>33254</v>
      </c>
      <c r="AF303" s="154">
        <v>40246785.591570832</v>
      </c>
      <c r="AG303" s="154">
        <v>6909439.7214676533</v>
      </c>
      <c r="AH303" s="154">
        <v>-4236244</v>
      </c>
      <c r="AJ303" s="155">
        <f t="shared" si="42"/>
        <v>36010541.591570832</v>
      </c>
      <c r="AK303" s="156"/>
      <c r="AL303" s="157">
        <v>12395490.374683771</v>
      </c>
      <c r="AM303" s="156"/>
      <c r="AN303" s="157">
        <v>-502189.39461788849</v>
      </c>
      <c r="AO303" s="158"/>
      <c r="AP303" s="158">
        <f t="shared" si="43"/>
        <v>47903842.571636721</v>
      </c>
      <c r="AQ303" s="159">
        <f t="shared" si="44"/>
        <v>1440.5437713248548</v>
      </c>
    </row>
    <row r="304" spans="1:43" x14ac:dyDescent="0.25">
      <c r="A304" s="6">
        <v>981</v>
      </c>
      <c r="B304" s="6" t="s">
        <v>290</v>
      </c>
      <c r="C304" s="7">
        <v>2314</v>
      </c>
      <c r="D304" s="7">
        <v>4438530.2139098551</v>
      </c>
      <c r="E304" s="48">
        <v>1664564.5491201305</v>
      </c>
      <c r="F304" s="48">
        <v>-623015</v>
      </c>
      <c r="H304" s="34">
        <f t="shared" si="38"/>
        <v>3815515.2139098551</v>
      </c>
      <c r="I304" s="82"/>
      <c r="J304" s="56">
        <v>1537867.6823445468</v>
      </c>
      <c r="K304" s="82"/>
      <c r="L304" s="56">
        <v>-9383.3796235625523</v>
      </c>
      <c r="M304" s="84"/>
      <c r="N304" s="84">
        <f t="shared" si="39"/>
        <v>5343999.5166308396</v>
      </c>
      <c r="O304" s="101">
        <f t="shared" si="40"/>
        <v>2309.420707273483</v>
      </c>
      <c r="P304" s="82"/>
      <c r="R304" s="62">
        <f t="shared" si="36"/>
        <v>-67839.676487366669</v>
      </c>
      <c r="S304" s="31">
        <f t="shared" si="41"/>
        <v>-1.2535419857565769E-2</v>
      </c>
      <c r="T304" s="56">
        <f t="shared" si="37"/>
        <v>-29.31705984760876</v>
      </c>
      <c r="V304" s="45"/>
      <c r="W304" s="46"/>
      <c r="X304" s="47"/>
      <c r="Z304" s="45"/>
      <c r="AA304" s="47"/>
      <c r="AB304" s="46"/>
      <c r="AC304" s="129">
        <v>981</v>
      </c>
      <c r="AD304" s="129" t="s">
        <v>290</v>
      </c>
      <c r="AE304" s="154">
        <v>2343</v>
      </c>
      <c r="AF304" s="154">
        <v>4621174.5602462832</v>
      </c>
      <c r="AG304" s="154">
        <v>1750505.183215301</v>
      </c>
      <c r="AH304" s="154">
        <v>-623015</v>
      </c>
      <c r="AJ304" s="155">
        <f t="shared" si="42"/>
        <v>3998159.5602462832</v>
      </c>
      <c r="AK304" s="156"/>
      <c r="AL304" s="157">
        <v>1443990.0155939064</v>
      </c>
      <c r="AM304" s="156"/>
      <c r="AN304" s="157">
        <v>-30310.382721984122</v>
      </c>
      <c r="AO304" s="158"/>
      <c r="AP304" s="158">
        <f t="shared" si="43"/>
        <v>5411839.1931182062</v>
      </c>
      <c r="AQ304" s="159">
        <f t="shared" si="44"/>
        <v>2309.790522030818</v>
      </c>
    </row>
    <row r="305" spans="1:43" s="91" customFormat="1" x14ac:dyDescent="0.25">
      <c r="A305" s="91">
        <v>989</v>
      </c>
      <c r="B305" s="91" t="s">
        <v>291</v>
      </c>
      <c r="C305" s="92">
        <v>5522</v>
      </c>
      <c r="D305" s="92">
        <v>16629229.852550343</v>
      </c>
      <c r="E305" s="93">
        <v>4245000.0770250568</v>
      </c>
      <c r="F305" s="93">
        <v>-332486</v>
      </c>
      <c r="H305" s="34">
        <f t="shared" si="38"/>
        <v>16296743.852550343</v>
      </c>
      <c r="I305" s="82"/>
      <c r="J305" s="56">
        <v>3610487.8920152215</v>
      </c>
      <c r="K305" s="82"/>
      <c r="L305" s="56">
        <v>-23741.284964303537</v>
      </c>
      <c r="M305" s="84"/>
      <c r="N305" s="84">
        <f t="shared" si="39"/>
        <v>19883490.459601261</v>
      </c>
      <c r="O305" s="101">
        <f t="shared" si="40"/>
        <v>3600.7769756612206</v>
      </c>
      <c r="P305" s="82"/>
      <c r="R305" s="62">
        <f t="shared" si="36"/>
        <v>1012376.1924962774</v>
      </c>
      <c r="S305" s="31">
        <f t="shared" si="41"/>
        <v>5.3646868868840035E-2</v>
      </c>
      <c r="T305" s="56">
        <f t="shared" si="37"/>
        <v>183.33505840207849</v>
      </c>
      <c r="V305" s="94"/>
      <c r="W305" s="95"/>
      <c r="X305" s="47"/>
      <c r="Z305" s="94"/>
      <c r="AA305" s="47"/>
      <c r="AB305" s="95"/>
      <c r="AC305" s="160">
        <v>989</v>
      </c>
      <c r="AD305" s="160" t="s">
        <v>291</v>
      </c>
      <c r="AE305" s="161">
        <v>5616</v>
      </c>
      <c r="AF305" s="161">
        <v>15881251.286788637</v>
      </c>
      <c r="AG305" s="161">
        <v>4238668.2389810774</v>
      </c>
      <c r="AH305" s="161">
        <v>-332486</v>
      </c>
      <c r="AI305" s="160"/>
      <c r="AJ305" s="155">
        <f t="shared" si="42"/>
        <v>15548765.286788637</v>
      </c>
      <c r="AK305" s="156"/>
      <c r="AL305" s="157">
        <v>3399528.0727592874</v>
      </c>
      <c r="AM305" s="156"/>
      <c r="AN305" s="157">
        <v>-77179.092442941052</v>
      </c>
      <c r="AO305" s="158"/>
      <c r="AP305" s="158">
        <f t="shared" si="43"/>
        <v>18871114.267104983</v>
      </c>
      <c r="AQ305" s="159">
        <f t="shared" si="44"/>
        <v>3360.2411444275253</v>
      </c>
    </row>
    <row r="306" spans="1:43" x14ac:dyDescent="0.25">
      <c r="A306" s="6">
        <v>992</v>
      </c>
      <c r="B306" s="6" t="s">
        <v>292</v>
      </c>
      <c r="C306" s="7">
        <v>18577</v>
      </c>
      <c r="D306" s="7">
        <v>43158684.207396515</v>
      </c>
      <c r="E306" s="48">
        <v>6637367.3961045993</v>
      </c>
      <c r="F306" s="48">
        <v>-1114518</v>
      </c>
      <c r="H306" s="34">
        <f t="shared" si="38"/>
        <v>42044166.207396515</v>
      </c>
      <c r="I306" s="82"/>
      <c r="J306" s="56">
        <v>9345662.4150320552</v>
      </c>
      <c r="K306" s="82"/>
      <c r="L306" s="56">
        <v>-86174.888975835027</v>
      </c>
      <c r="M306" s="84"/>
      <c r="N306" s="84">
        <f t="shared" si="39"/>
        <v>51303653.73345273</v>
      </c>
      <c r="O306" s="101">
        <f t="shared" si="40"/>
        <v>2761.6759290225941</v>
      </c>
      <c r="P306" s="82"/>
      <c r="R306" s="62">
        <f t="shared" si="36"/>
        <v>1384198.723742418</v>
      </c>
      <c r="S306" s="31">
        <f t="shared" si="41"/>
        <v>2.7728642539730536E-2</v>
      </c>
      <c r="T306" s="56">
        <f t="shared" si="37"/>
        <v>74.511424005082517</v>
      </c>
      <c r="V306" s="45"/>
      <c r="W306" s="46"/>
      <c r="X306" s="47"/>
      <c r="Z306" s="45"/>
      <c r="AA306" s="47"/>
      <c r="AB306" s="46"/>
      <c r="AC306" s="129">
        <v>992</v>
      </c>
      <c r="AD306" s="129" t="s">
        <v>292</v>
      </c>
      <c r="AE306" s="154">
        <v>18765</v>
      </c>
      <c r="AF306" s="154">
        <v>42538100.988580666</v>
      </c>
      <c r="AG306" s="154">
        <v>7517413.3040415188</v>
      </c>
      <c r="AH306" s="154">
        <v>-1114518</v>
      </c>
      <c r="AJ306" s="155">
        <f>AF306+AH306</f>
        <v>41423582.988580666</v>
      </c>
      <c r="AK306" s="156"/>
      <c r="AL306" s="157">
        <v>8776872.3786334377</v>
      </c>
      <c r="AM306" s="156"/>
      <c r="AN306" s="157">
        <v>-281000.35750379477</v>
      </c>
      <c r="AO306" s="158"/>
      <c r="AP306" s="158">
        <f t="shared" si="43"/>
        <v>49919455.009710312</v>
      </c>
      <c r="AQ306" s="159">
        <f t="shared" si="44"/>
        <v>2660.242739659489</v>
      </c>
    </row>
    <row r="307" spans="1:43" x14ac:dyDescent="0.25">
      <c r="C307" s="7"/>
      <c r="D307" s="7"/>
      <c r="E307" s="48"/>
      <c r="F307" s="48"/>
      <c r="H307" s="34"/>
      <c r="I307" s="82"/>
      <c r="J307" s="56"/>
      <c r="K307" s="82"/>
      <c r="L307" s="56"/>
      <c r="M307" s="84"/>
      <c r="N307" s="84"/>
      <c r="O307" s="101"/>
      <c r="P307" s="82"/>
      <c r="R307" s="62"/>
      <c r="T307" s="56"/>
      <c r="V307" s="45"/>
      <c r="W307" s="46"/>
      <c r="X307" s="47"/>
      <c r="Z307" s="45"/>
      <c r="AA307" s="47"/>
      <c r="AB307" s="46"/>
      <c r="AE307" s="154"/>
      <c r="AF307" s="154"/>
      <c r="AG307" s="154"/>
      <c r="AH307" s="154"/>
      <c r="AJ307" s="155"/>
      <c r="AK307" s="156"/>
      <c r="AL307" s="157"/>
      <c r="AM307" s="156"/>
      <c r="AN307" s="157"/>
      <c r="AO307" s="158"/>
      <c r="AP307" s="158"/>
      <c r="AQ307" s="159"/>
    </row>
    <row r="308" spans="1:43" x14ac:dyDescent="0.25">
      <c r="V308" s="74"/>
      <c r="W308" s="74"/>
    </row>
  </sheetData>
  <mergeCells count="13">
    <mergeCell ref="V9:X9"/>
    <mergeCell ref="N3:O3"/>
    <mergeCell ref="Z3:AA3"/>
    <mergeCell ref="AP3:AQ3"/>
    <mergeCell ref="N4:O4"/>
    <mergeCell ref="AP4:AQ4"/>
    <mergeCell ref="N5:O5"/>
    <mergeCell ref="AP5:AQ5"/>
    <mergeCell ref="N6:O6"/>
    <mergeCell ref="Z6:AA6"/>
    <mergeCell ref="AP6:AQ6"/>
    <mergeCell ref="N7:O7"/>
    <mergeCell ref="AP7:AQ7"/>
  </mergeCells>
  <pageMargins left="0.25" right="0.25" top="0.75" bottom="0.75" header="0.3" footer="0.3"/>
  <pageSetup paperSize="9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17A03-3317-419A-9CF8-61C20DA0A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92A3D-00C6-4A1E-AAC5-47B70A5F3A9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40c7b59-5744-49aa-9631-c4247212e49d"/>
    <ds:schemaRef ds:uri="http://www.w3.org/XML/1998/namespace"/>
    <ds:schemaRef ds:uri="http://purl.org/dc/terms/"/>
    <ds:schemaRef ds:uri="0778ba95-7023-46b8-8863-14b2a581424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arvio120521_VOS2022</vt:lpstr>
      <vt:lpstr>arvio120521_VOS2022 (SWE)</vt:lpstr>
      <vt:lpstr>arvio120521_VOS2022!Tulostusotsikot</vt:lpstr>
      <vt:lpstr>'arvio120521_VOS2022 (SWE)'!Tulostusotsikot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Olli</cp:lastModifiedBy>
  <cp:lastPrinted>2019-09-10T22:30:49Z</cp:lastPrinted>
  <dcterms:created xsi:type="dcterms:W3CDTF">2017-05-10T21:37:52Z</dcterms:created>
  <dcterms:modified xsi:type="dcterms:W3CDTF">2021-05-26T11:21:03Z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