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General/Yhteinen/SANNA/Kunnan peruspalvelujen valtionosuus/Laskelmat/2019/"/>
    </mc:Choice>
  </mc:AlternateContent>
  <xr:revisionPtr revIDLastSave="27" documentId="8_{AA7A47C4-7BB1-4BC1-8283-DAD6120F63AD}" xr6:coauthVersionLast="41" xr6:coauthVersionMax="41" xr10:uidLastSave="{50530883-C848-4DC0-B6D9-12A6D0882509}"/>
  <bookViews>
    <workbookView xWindow="-110" yWindow="-110" windowWidth="19420" windowHeight="10420" xr2:uid="{00000000-000D-0000-FFFF-FFFF00000000}"/>
  </bookViews>
  <sheets>
    <sheet name="Taul1" sheetId="1" r:id="rId1"/>
    <sheet name="Valtionosuuspäätökset 2019" sheetId="2" r:id="rId2"/>
  </sheets>
  <definedNames>
    <definedName name="_xlnm.Print_Titles" localSheetId="0">Taul1!$1:$12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I14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P14" i="1" l="1"/>
  <c r="O14" i="1"/>
  <c r="S16" i="1"/>
  <c r="K310" i="1" l="1"/>
  <c r="M310" i="1" s="1"/>
  <c r="M309" i="1"/>
  <c r="K309" i="1"/>
  <c r="L309" i="1" s="1"/>
  <c r="K308" i="1"/>
  <c r="M308" i="1" s="1"/>
  <c r="K307" i="1"/>
  <c r="M307" i="1" s="1"/>
  <c r="K306" i="1"/>
  <c r="M306" i="1" s="1"/>
  <c r="L305" i="1"/>
  <c r="K305" i="1"/>
  <c r="M305" i="1" s="1"/>
  <c r="K304" i="1"/>
  <c r="M304" i="1" s="1"/>
  <c r="K303" i="1"/>
  <c r="K302" i="1"/>
  <c r="M302" i="1" s="1"/>
  <c r="M301" i="1"/>
  <c r="K301" i="1"/>
  <c r="L301" i="1" s="1"/>
  <c r="K300" i="1"/>
  <c r="M300" i="1" s="1"/>
  <c r="K299" i="1"/>
  <c r="M299" i="1" s="1"/>
  <c r="K298" i="1"/>
  <c r="M298" i="1" s="1"/>
  <c r="M297" i="1"/>
  <c r="K297" i="1"/>
  <c r="L297" i="1" s="1"/>
  <c r="L296" i="1"/>
  <c r="K296" i="1"/>
  <c r="M296" i="1" s="1"/>
  <c r="K295" i="1"/>
  <c r="K294" i="1"/>
  <c r="M294" i="1" s="1"/>
  <c r="M293" i="1"/>
  <c r="L293" i="1"/>
  <c r="K293" i="1"/>
  <c r="L292" i="1"/>
  <c r="K292" i="1"/>
  <c r="M292" i="1" s="1"/>
  <c r="K291" i="1"/>
  <c r="M291" i="1" s="1"/>
  <c r="K290" i="1"/>
  <c r="M290" i="1" s="1"/>
  <c r="M289" i="1"/>
  <c r="L289" i="1"/>
  <c r="K289" i="1"/>
  <c r="K288" i="1"/>
  <c r="M288" i="1" s="1"/>
  <c r="K287" i="1"/>
  <c r="K286" i="1"/>
  <c r="M286" i="1" s="1"/>
  <c r="K285" i="1"/>
  <c r="M285" i="1" s="1"/>
  <c r="K284" i="1"/>
  <c r="M284" i="1" s="1"/>
  <c r="K283" i="1"/>
  <c r="M283" i="1" s="1"/>
  <c r="K282" i="1"/>
  <c r="M282" i="1" s="1"/>
  <c r="K281" i="1"/>
  <c r="L281" i="1" s="1"/>
  <c r="L280" i="1"/>
  <c r="K280" i="1"/>
  <c r="M280" i="1" s="1"/>
  <c r="K279" i="1"/>
  <c r="K278" i="1"/>
  <c r="M278" i="1" s="1"/>
  <c r="L277" i="1"/>
  <c r="K277" i="1"/>
  <c r="M277" i="1" s="1"/>
  <c r="M276" i="1"/>
  <c r="L276" i="1"/>
  <c r="K276" i="1"/>
  <c r="K275" i="1"/>
  <c r="M275" i="1" s="1"/>
  <c r="K274" i="1"/>
  <c r="M274" i="1" s="1"/>
  <c r="K273" i="1"/>
  <c r="L273" i="1" s="1"/>
  <c r="K272" i="1"/>
  <c r="M272" i="1" s="1"/>
  <c r="K271" i="1"/>
  <c r="K270" i="1"/>
  <c r="M270" i="1" s="1"/>
  <c r="L269" i="1"/>
  <c r="K269" i="1"/>
  <c r="M269" i="1" s="1"/>
  <c r="M268" i="1"/>
  <c r="K268" i="1"/>
  <c r="L268" i="1" s="1"/>
  <c r="K267" i="1"/>
  <c r="M267" i="1" s="1"/>
  <c r="K266" i="1"/>
  <c r="M266" i="1" s="1"/>
  <c r="K265" i="1"/>
  <c r="L265" i="1" s="1"/>
  <c r="K264" i="1"/>
  <c r="M264" i="1" s="1"/>
  <c r="K263" i="1"/>
  <c r="K262" i="1"/>
  <c r="M262" i="1" s="1"/>
  <c r="M261" i="1"/>
  <c r="L261" i="1"/>
  <c r="K261" i="1"/>
  <c r="K260" i="1"/>
  <c r="M260" i="1" s="1"/>
  <c r="K259" i="1"/>
  <c r="M259" i="1" s="1"/>
  <c r="K258" i="1"/>
  <c r="M258" i="1" s="1"/>
  <c r="M257" i="1"/>
  <c r="K257" i="1"/>
  <c r="L257" i="1" s="1"/>
  <c r="K256" i="1"/>
  <c r="M256" i="1" s="1"/>
  <c r="K255" i="1"/>
  <c r="K254" i="1"/>
  <c r="M254" i="1" s="1"/>
  <c r="L253" i="1"/>
  <c r="K253" i="1"/>
  <c r="M253" i="1" s="1"/>
  <c r="K252" i="1"/>
  <c r="M252" i="1" s="1"/>
  <c r="K251" i="1"/>
  <c r="M251" i="1" s="1"/>
  <c r="K250" i="1"/>
  <c r="M250" i="1" s="1"/>
  <c r="K249" i="1"/>
  <c r="L249" i="1" s="1"/>
  <c r="L248" i="1"/>
  <c r="K248" i="1"/>
  <c r="M248" i="1" s="1"/>
  <c r="K247" i="1"/>
  <c r="K246" i="1"/>
  <c r="M246" i="1" s="1"/>
  <c r="M245" i="1"/>
  <c r="L245" i="1"/>
  <c r="K245" i="1"/>
  <c r="M244" i="1"/>
  <c r="L244" i="1"/>
  <c r="K244" i="1"/>
  <c r="K243" i="1"/>
  <c r="M243" i="1" s="1"/>
  <c r="K242" i="1"/>
  <c r="M242" i="1" s="1"/>
  <c r="K241" i="1"/>
  <c r="L241" i="1" s="1"/>
  <c r="K240" i="1"/>
  <c r="M240" i="1" s="1"/>
  <c r="K239" i="1"/>
  <c r="K238" i="1"/>
  <c r="M238" i="1" s="1"/>
  <c r="L237" i="1"/>
  <c r="K237" i="1"/>
  <c r="M237" i="1" s="1"/>
  <c r="M236" i="1"/>
  <c r="K236" i="1"/>
  <c r="L236" i="1" s="1"/>
  <c r="K235" i="1"/>
  <c r="M235" i="1" s="1"/>
  <c r="K234" i="1"/>
  <c r="M234" i="1" s="1"/>
  <c r="K233" i="1"/>
  <c r="L233" i="1" s="1"/>
  <c r="K232" i="1"/>
  <c r="M232" i="1" s="1"/>
  <c r="K231" i="1"/>
  <c r="K230" i="1"/>
  <c r="M230" i="1" s="1"/>
  <c r="M229" i="1"/>
  <c r="L229" i="1"/>
  <c r="K229" i="1"/>
  <c r="K228" i="1"/>
  <c r="M228" i="1" s="1"/>
  <c r="K227" i="1"/>
  <c r="M227" i="1" s="1"/>
  <c r="K226" i="1"/>
  <c r="M226" i="1" s="1"/>
  <c r="K225" i="1"/>
  <c r="L225" i="1" s="1"/>
  <c r="K224" i="1"/>
  <c r="M224" i="1" s="1"/>
  <c r="K223" i="1"/>
  <c r="K222" i="1"/>
  <c r="M222" i="1" s="1"/>
  <c r="L221" i="1"/>
  <c r="K221" i="1"/>
  <c r="M221" i="1" s="1"/>
  <c r="K220" i="1"/>
  <c r="M220" i="1" s="1"/>
  <c r="K219" i="1"/>
  <c r="M219" i="1" s="1"/>
  <c r="K218" i="1"/>
  <c r="M218" i="1" s="1"/>
  <c r="K217" i="1"/>
  <c r="L217" i="1" s="1"/>
  <c r="K216" i="1"/>
  <c r="M216" i="1" s="1"/>
  <c r="K215" i="1"/>
  <c r="L214" i="1"/>
  <c r="K214" i="1"/>
  <c r="M214" i="1" s="1"/>
  <c r="M213" i="1"/>
  <c r="K213" i="1"/>
  <c r="L213" i="1" s="1"/>
  <c r="L212" i="1"/>
  <c r="K212" i="1"/>
  <c r="M212" i="1" s="1"/>
  <c r="K211" i="1"/>
  <c r="M211" i="1" s="1"/>
  <c r="K210" i="1"/>
  <c r="M210" i="1" s="1"/>
  <c r="M209" i="1"/>
  <c r="K209" i="1"/>
  <c r="L209" i="1" s="1"/>
  <c r="L208" i="1"/>
  <c r="K208" i="1"/>
  <c r="M208" i="1" s="1"/>
  <c r="K207" i="1"/>
  <c r="K206" i="1"/>
  <c r="M206" i="1" s="1"/>
  <c r="K205" i="1"/>
  <c r="M205" i="1" s="1"/>
  <c r="L204" i="1"/>
  <c r="K204" i="1"/>
  <c r="M204" i="1" s="1"/>
  <c r="K203" i="1"/>
  <c r="M203" i="1" s="1"/>
  <c r="K202" i="1"/>
  <c r="M202" i="1" s="1"/>
  <c r="M201" i="1"/>
  <c r="K201" i="1"/>
  <c r="L201" i="1" s="1"/>
  <c r="L200" i="1"/>
  <c r="K200" i="1"/>
  <c r="M200" i="1" s="1"/>
  <c r="K199" i="1"/>
  <c r="K198" i="1"/>
  <c r="M198" i="1" s="1"/>
  <c r="L197" i="1"/>
  <c r="K197" i="1"/>
  <c r="M197" i="1" s="1"/>
  <c r="M196" i="1"/>
  <c r="K196" i="1"/>
  <c r="L196" i="1" s="1"/>
  <c r="K195" i="1"/>
  <c r="M195" i="1" s="1"/>
  <c r="K194" i="1"/>
  <c r="M194" i="1" s="1"/>
  <c r="K193" i="1"/>
  <c r="L193" i="1" s="1"/>
  <c r="K192" i="1"/>
  <c r="M192" i="1" s="1"/>
  <c r="K191" i="1"/>
  <c r="L190" i="1"/>
  <c r="K190" i="1"/>
  <c r="M190" i="1" s="1"/>
  <c r="K189" i="1"/>
  <c r="M189" i="1" s="1"/>
  <c r="L188" i="1"/>
  <c r="K188" i="1"/>
  <c r="M188" i="1" s="1"/>
  <c r="K187" i="1"/>
  <c r="M187" i="1" s="1"/>
  <c r="K186" i="1"/>
  <c r="M185" i="1"/>
  <c r="K185" i="1"/>
  <c r="L185" i="1" s="1"/>
  <c r="L184" i="1"/>
  <c r="K184" i="1"/>
  <c r="M184" i="1" s="1"/>
  <c r="K183" i="1"/>
  <c r="M183" i="1" s="1"/>
  <c r="K182" i="1"/>
  <c r="M182" i="1" s="1"/>
  <c r="M181" i="1"/>
  <c r="L181" i="1"/>
  <c r="K181" i="1"/>
  <c r="K180" i="1"/>
  <c r="M180" i="1" s="1"/>
  <c r="K179" i="1"/>
  <c r="M179" i="1" s="1"/>
  <c r="K178" i="1"/>
  <c r="K177" i="1"/>
  <c r="L177" i="1" s="1"/>
  <c r="K176" i="1"/>
  <c r="M176" i="1" s="1"/>
  <c r="K175" i="1"/>
  <c r="M175" i="1" s="1"/>
  <c r="L174" i="1"/>
  <c r="K174" i="1"/>
  <c r="M174" i="1" s="1"/>
  <c r="M173" i="1"/>
  <c r="K173" i="1"/>
  <c r="L173" i="1" s="1"/>
  <c r="L172" i="1"/>
  <c r="K172" i="1"/>
  <c r="M172" i="1" s="1"/>
  <c r="K171" i="1"/>
  <c r="M171" i="1" s="1"/>
  <c r="K170" i="1"/>
  <c r="M169" i="1"/>
  <c r="K169" i="1"/>
  <c r="L169" i="1" s="1"/>
  <c r="L168" i="1"/>
  <c r="K168" i="1"/>
  <c r="M168" i="1" s="1"/>
  <c r="K167" i="1"/>
  <c r="M167" i="1" s="1"/>
  <c r="K166" i="1"/>
  <c r="M166" i="1" s="1"/>
  <c r="L165" i="1"/>
  <c r="K165" i="1"/>
  <c r="M165" i="1" s="1"/>
  <c r="K164" i="1"/>
  <c r="M164" i="1" s="1"/>
  <c r="K163" i="1"/>
  <c r="M163" i="1" s="1"/>
  <c r="K162" i="1"/>
  <c r="K161" i="1"/>
  <c r="L161" i="1" s="1"/>
  <c r="K160" i="1"/>
  <c r="M160" i="1" s="1"/>
  <c r="K159" i="1"/>
  <c r="M159" i="1" s="1"/>
  <c r="L158" i="1"/>
  <c r="K158" i="1"/>
  <c r="M158" i="1" s="1"/>
  <c r="M157" i="1"/>
  <c r="K157" i="1"/>
  <c r="L157" i="1" s="1"/>
  <c r="K156" i="1"/>
  <c r="L156" i="1" s="1"/>
  <c r="K155" i="1"/>
  <c r="M155" i="1" s="1"/>
  <c r="K154" i="1"/>
  <c r="M153" i="1"/>
  <c r="K153" i="1"/>
  <c r="L153" i="1" s="1"/>
  <c r="L152" i="1"/>
  <c r="K152" i="1"/>
  <c r="M152" i="1" s="1"/>
  <c r="K151" i="1"/>
  <c r="M151" i="1" s="1"/>
  <c r="K150" i="1"/>
  <c r="M150" i="1" s="1"/>
  <c r="L149" i="1"/>
  <c r="K149" i="1"/>
  <c r="M149" i="1" s="1"/>
  <c r="M148" i="1"/>
  <c r="K148" i="1"/>
  <c r="L148" i="1" s="1"/>
  <c r="K147" i="1"/>
  <c r="K146" i="1"/>
  <c r="K145" i="1"/>
  <c r="L145" i="1" s="1"/>
  <c r="K144" i="1"/>
  <c r="M144" i="1" s="1"/>
  <c r="K143" i="1"/>
  <c r="M143" i="1" s="1"/>
  <c r="K142" i="1"/>
  <c r="M142" i="1" s="1"/>
  <c r="L141" i="1"/>
  <c r="K141" i="1"/>
  <c r="M141" i="1" s="1"/>
  <c r="M140" i="1"/>
  <c r="K140" i="1"/>
  <c r="L140" i="1" s="1"/>
  <c r="K139" i="1"/>
  <c r="K138" i="1"/>
  <c r="K137" i="1"/>
  <c r="L137" i="1" s="1"/>
  <c r="K136" i="1"/>
  <c r="M136" i="1" s="1"/>
  <c r="K135" i="1"/>
  <c r="M135" i="1" s="1"/>
  <c r="K134" i="1"/>
  <c r="M134" i="1" s="1"/>
  <c r="K133" i="1"/>
  <c r="M133" i="1" s="1"/>
  <c r="L132" i="1"/>
  <c r="K132" i="1"/>
  <c r="M132" i="1" s="1"/>
  <c r="K131" i="1"/>
  <c r="K130" i="1"/>
  <c r="M129" i="1"/>
  <c r="K129" i="1"/>
  <c r="L129" i="1" s="1"/>
  <c r="L128" i="1"/>
  <c r="K128" i="1"/>
  <c r="M128" i="1" s="1"/>
  <c r="K127" i="1"/>
  <c r="M127" i="1" s="1"/>
  <c r="K126" i="1"/>
  <c r="M126" i="1" s="1"/>
  <c r="M125" i="1"/>
  <c r="K125" i="1"/>
  <c r="L125" i="1" s="1"/>
  <c r="L124" i="1"/>
  <c r="K124" i="1"/>
  <c r="M124" i="1" s="1"/>
  <c r="K123" i="1"/>
  <c r="K122" i="1"/>
  <c r="M121" i="1"/>
  <c r="K121" i="1"/>
  <c r="L121" i="1" s="1"/>
  <c r="L120" i="1"/>
  <c r="K120" i="1"/>
  <c r="M120" i="1" s="1"/>
  <c r="K119" i="1"/>
  <c r="M119" i="1" s="1"/>
  <c r="K118" i="1"/>
  <c r="M118" i="1" s="1"/>
  <c r="M117" i="1"/>
  <c r="K117" i="1"/>
  <c r="L117" i="1" s="1"/>
  <c r="M116" i="1"/>
  <c r="L116" i="1"/>
  <c r="K116" i="1"/>
  <c r="K115" i="1"/>
  <c r="K114" i="1"/>
  <c r="M113" i="1"/>
  <c r="K113" i="1"/>
  <c r="L113" i="1" s="1"/>
  <c r="L112" i="1"/>
  <c r="K112" i="1"/>
  <c r="M112" i="1" s="1"/>
  <c r="K111" i="1"/>
  <c r="M111" i="1" s="1"/>
  <c r="K110" i="1"/>
  <c r="M110" i="1" s="1"/>
  <c r="K109" i="1"/>
  <c r="M109" i="1" s="1"/>
  <c r="K108" i="1"/>
  <c r="M108" i="1" s="1"/>
  <c r="K107" i="1"/>
  <c r="K106" i="1"/>
  <c r="M105" i="1"/>
  <c r="K105" i="1"/>
  <c r="L105" i="1" s="1"/>
  <c r="L104" i="1"/>
  <c r="K104" i="1"/>
  <c r="M104" i="1" s="1"/>
  <c r="K103" i="1"/>
  <c r="M103" i="1" s="1"/>
  <c r="K102" i="1"/>
  <c r="M102" i="1" s="1"/>
  <c r="L101" i="1"/>
  <c r="K101" i="1"/>
  <c r="M101" i="1" s="1"/>
  <c r="M100" i="1"/>
  <c r="K100" i="1"/>
  <c r="L100" i="1" s="1"/>
  <c r="K99" i="1"/>
  <c r="K98" i="1"/>
  <c r="K97" i="1"/>
  <c r="L97" i="1" s="1"/>
  <c r="K96" i="1"/>
  <c r="M96" i="1" s="1"/>
  <c r="K95" i="1"/>
  <c r="M95" i="1" s="1"/>
  <c r="K94" i="1"/>
  <c r="M94" i="1" s="1"/>
  <c r="M93" i="1"/>
  <c r="L93" i="1"/>
  <c r="K93" i="1"/>
  <c r="K92" i="1"/>
  <c r="M92" i="1" s="1"/>
  <c r="K91" i="1"/>
  <c r="K90" i="1"/>
  <c r="K89" i="1"/>
  <c r="L89" i="1" s="1"/>
  <c r="K88" i="1"/>
  <c r="M88" i="1" s="1"/>
  <c r="K87" i="1"/>
  <c r="M87" i="1" s="1"/>
  <c r="K86" i="1"/>
  <c r="M86" i="1" s="1"/>
  <c r="K85" i="1"/>
  <c r="M85" i="1" s="1"/>
  <c r="M84" i="1"/>
  <c r="K84" i="1"/>
  <c r="L84" i="1" s="1"/>
  <c r="K83" i="1"/>
  <c r="K82" i="1"/>
  <c r="K81" i="1"/>
  <c r="L81" i="1" s="1"/>
  <c r="K80" i="1"/>
  <c r="M80" i="1" s="1"/>
  <c r="K79" i="1"/>
  <c r="M79" i="1" s="1"/>
  <c r="K78" i="1"/>
  <c r="M78" i="1" s="1"/>
  <c r="M77" i="1"/>
  <c r="L77" i="1"/>
  <c r="K77" i="1"/>
  <c r="K76" i="1"/>
  <c r="M76" i="1" s="1"/>
  <c r="K75" i="1"/>
  <c r="K74" i="1"/>
  <c r="K73" i="1"/>
  <c r="L73" i="1" s="1"/>
  <c r="K72" i="1"/>
  <c r="M72" i="1" s="1"/>
  <c r="K71" i="1"/>
  <c r="M71" i="1" s="1"/>
  <c r="K70" i="1"/>
  <c r="M70" i="1" s="1"/>
  <c r="K69" i="1"/>
  <c r="M69" i="1" s="1"/>
  <c r="L68" i="1"/>
  <c r="K68" i="1"/>
  <c r="M68" i="1" s="1"/>
  <c r="K67" i="1"/>
  <c r="K66" i="1"/>
  <c r="K65" i="1"/>
  <c r="L65" i="1" s="1"/>
  <c r="L64" i="1"/>
  <c r="K64" i="1"/>
  <c r="M64" i="1" s="1"/>
  <c r="K63" i="1"/>
  <c r="M63" i="1" s="1"/>
  <c r="K62" i="1"/>
  <c r="M62" i="1" s="1"/>
  <c r="M61" i="1"/>
  <c r="L61" i="1"/>
  <c r="K61" i="1"/>
  <c r="L60" i="1"/>
  <c r="K60" i="1"/>
  <c r="M60" i="1" s="1"/>
  <c r="K59" i="1"/>
  <c r="K58" i="1"/>
  <c r="M57" i="1"/>
  <c r="K57" i="1"/>
  <c r="L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K50" i="1"/>
  <c r="K49" i="1"/>
  <c r="L49" i="1" s="1"/>
  <c r="K48" i="1"/>
  <c r="M48" i="1" s="1"/>
  <c r="K47" i="1"/>
  <c r="M47" i="1" s="1"/>
  <c r="K46" i="1"/>
  <c r="M46" i="1" s="1"/>
  <c r="M45" i="1"/>
  <c r="L45" i="1"/>
  <c r="K45" i="1"/>
  <c r="K44" i="1"/>
  <c r="L44" i="1" s="1"/>
  <c r="K43" i="1"/>
  <c r="K42" i="1"/>
  <c r="M41" i="1"/>
  <c r="K41" i="1"/>
  <c r="L41" i="1" s="1"/>
  <c r="K40" i="1"/>
  <c r="M40" i="1" s="1"/>
  <c r="K39" i="1"/>
  <c r="M39" i="1" s="1"/>
  <c r="K38" i="1"/>
  <c r="M38" i="1" s="1"/>
  <c r="K37" i="1"/>
  <c r="M37" i="1" s="1"/>
  <c r="L36" i="1"/>
  <c r="K36" i="1"/>
  <c r="M36" i="1" s="1"/>
  <c r="K35" i="1"/>
  <c r="K34" i="1"/>
  <c r="K33" i="1"/>
  <c r="L33" i="1" s="1"/>
  <c r="L32" i="1"/>
  <c r="K32" i="1"/>
  <c r="M32" i="1" s="1"/>
  <c r="K31" i="1"/>
  <c r="M31" i="1" s="1"/>
  <c r="K30" i="1"/>
  <c r="M30" i="1" s="1"/>
  <c r="K29" i="1"/>
  <c r="L29" i="1" s="1"/>
  <c r="K28" i="1"/>
  <c r="M28" i="1" s="1"/>
  <c r="K27" i="1"/>
  <c r="K26" i="1"/>
  <c r="K25" i="1"/>
  <c r="L25" i="1" s="1"/>
  <c r="L24" i="1"/>
  <c r="K24" i="1"/>
  <c r="M24" i="1" s="1"/>
  <c r="K23" i="1"/>
  <c r="M23" i="1" s="1"/>
  <c r="K22" i="1"/>
  <c r="M22" i="1" s="1"/>
  <c r="K21" i="1"/>
  <c r="L21" i="1" s="1"/>
  <c r="K20" i="1"/>
  <c r="M20" i="1" s="1"/>
  <c r="K19" i="1"/>
  <c r="K18" i="1"/>
  <c r="M17" i="1"/>
  <c r="K17" i="1"/>
  <c r="L17" i="1" s="1"/>
  <c r="K16" i="1"/>
  <c r="L16" i="1" s="1"/>
  <c r="M44" i="1" l="1"/>
  <c r="L53" i="1"/>
  <c r="L71" i="1"/>
  <c r="L76" i="1"/>
  <c r="L80" i="1"/>
  <c r="M89" i="1"/>
  <c r="M156" i="1"/>
  <c r="L160" i="1"/>
  <c r="M177" i="1"/>
  <c r="L198" i="1"/>
  <c r="L216" i="1"/>
  <c r="M225" i="1"/>
  <c r="M21" i="1"/>
  <c r="L40" i="1"/>
  <c r="M49" i="1"/>
  <c r="L85" i="1"/>
  <c r="L103" i="1"/>
  <c r="L108" i="1"/>
  <c r="L285" i="1"/>
  <c r="L72" i="1"/>
  <c r="M81" i="1"/>
  <c r="L135" i="1"/>
  <c r="L144" i="1"/>
  <c r="M161" i="1"/>
  <c r="L182" i="1"/>
  <c r="M217" i="1"/>
  <c r="L240" i="1"/>
  <c r="M249" i="1"/>
  <c r="L272" i="1"/>
  <c r="M281" i="1"/>
  <c r="L28" i="1"/>
  <c r="L37" i="1"/>
  <c r="L308" i="1"/>
  <c r="M33" i="1"/>
  <c r="L69" i="1"/>
  <c r="M73" i="1"/>
  <c r="L92" i="1"/>
  <c r="L96" i="1"/>
  <c r="L109" i="1"/>
  <c r="L136" i="1"/>
  <c r="M145" i="1"/>
  <c r="L166" i="1"/>
  <c r="L180" i="1"/>
  <c r="L192" i="1"/>
  <c r="L205" i="1"/>
  <c r="L228" i="1"/>
  <c r="L232" i="1"/>
  <c r="M241" i="1"/>
  <c r="L260" i="1"/>
  <c r="L264" i="1"/>
  <c r="M273" i="1"/>
  <c r="L300" i="1"/>
  <c r="L304" i="1"/>
  <c r="L52" i="1"/>
  <c r="L56" i="1"/>
  <c r="M65" i="1"/>
  <c r="M29" i="1"/>
  <c r="L88" i="1"/>
  <c r="M97" i="1"/>
  <c r="L133" i="1"/>
  <c r="M137" i="1"/>
  <c r="L150" i="1"/>
  <c r="L164" i="1"/>
  <c r="L176" i="1"/>
  <c r="L189" i="1"/>
  <c r="M193" i="1"/>
  <c r="L220" i="1"/>
  <c r="L224" i="1"/>
  <c r="M233" i="1"/>
  <c r="L252" i="1"/>
  <c r="L256" i="1"/>
  <c r="M265" i="1"/>
  <c r="L284" i="1"/>
  <c r="L288" i="1"/>
  <c r="L20" i="1"/>
  <c r="M25" i="1"/>
  <c r="L39" i="1"/>
  <c r="L48" i="1"/>
  <c r="M16" i="1"/>
  <c r="M91" i="1"/>
  <c r="L91" i="1"/>
  <c r="M154" i="1"/>
  <c r="L154" i="1"/>
  <c r="M186" i="1"/>
  <c r="L186" i="1"/>
  <c r="L31" i="1"/>
  <c r="L95" i="1"/>
  <c r="M147" i="1"/>
  <c r="L147" i="1"/>
  <c r="M130" i="1"/>
  <c r="L130" i="1"/>
  <c r="M139" i="1"/>
  <c r="L139" i="1"/>
  <c r="M191" i="1"/>
  <c r="L191" i="1"/>
  <c r="M231" i="1"/>
  <c r="L231" i="1"/>
  <c r="M263" i="1"/>
  <c r="L263" i="1"/>
  <c r="M303" i="1"/>
  <c r="L303" i="1"/>
  <c r="M19" i="1"/>
  <c r="L19" i="1"/>
  <c r="L23" i="1"/>
  <c r="M58" i="1"/>
  <c r="L58" i="1"/>
  <c r="M67" i="1"/>
  <c r="L67" i="1"/>
  <c r="L79" i="1"/>
  <c r="M122" i="1"/>
  <c r="L122" i="1"/>
  <c r="M131" i="1"/>
  <c r="L131" i="1"/>
  <c r="L143" i="1"/>
  <c r="L151" i="1"/>
  <c r="L159" i="1"/>
  <c r="L167" i="1"/>
  <c r="L175" i="1"/>
  <c r="L183" i="1"/>
  <c r="M295" i="1"/>
  <c r="L295" i="1"/>
  <c r="M178" i="1"/>
  <c r="L178" i="1"/>
  <c r="M138" i="1"/>
  <c r="L138" i="1"/>
  <c r="M66" i="1"/>
  <c r="L66" i="1"/>
  <c r="L87" i="1"/>
  <c r="M42" i="1"/>
  <c r="L42" i="1"/>
  <c r="M51" i="1"/>
  <c r="L51" i="1"/>
  <c r="L63" i="1"/>
  <c r="M106" i="1"/>
  <c r="L106" i="1"/>
  <c r="M115" i="1"/>
  <c r="L115" i="1"/>
  <c r="L127" i="1"/>
  <c r="M26" i="1"/>
  <c r="L26" i="1"/>
  <c r="M146" i="1"/>
  <c r="L146" i="1"/>
  <c r="M162" i="1"/>
  <c r="L162" i="1"/>
  <c r="M170" i="1"/>
  <c r="L170" i="1"/>
  <c r="M271" i="1"/>
  <c r="L271" i="1"/>
  <c r="M83" i="1"/>
  <c r="L83" i="1"/>
  <c r="M75" i="1"/>
  <c r="L75" i="1"/>
  <c r="M50" i="1"/>
  <c r="L50" i="1"/>
  <c r="M59" i="1"/>
  <c r="L59" i="1"/>
  <c r="M114" i="1"/>
  <c r="L114" i="1"/>
  <c r="M223" i="1"/>
  <c r="L223" i="1"/>
  <c r="L255" i="1"/>
  <c r="M255" i="1"/>
  <c r="M287" i="1"/>
  <c r="L287" i="1"/>
  <c r="M34" i="1"/>
  <c r="L34" i="1"/>
  <c r="M43" i="1"/>
  <c r="L43" i="1"/>
  <c r="L55" i="1"/>
  <c r="M98" i="1"/>
  <c r="L98" i="1"/>
  <c r="M107" i="1"/>
  <c r="L107" i="1"/>
  <c r="L119" i="1"/>
  <c r="M215" i="1"/>
  <c r="L215" i="1"/>
  <c r="M247" i="1"/>
  <c r="L247" i="1"/>
  <c r="M279" i="1"/>
  <c r="L279" i="1"/>
  <c r="M82" i="1"/>
  <c r="L82" i="1"/>
  <c r="L239" i="1"/>
  <c r="M239" i="1"/>
  <c r="M27" i="1"/>
  <c r="L27" i="1"/>
  <c r="M74" i="1"/>
  <c r="L74" i="1"/>
  <c r="M199" i="1"/>
  <c r="L199" i="1"/>
  <c r="M18" i="1"/>
  <c r="L18" i="1"/>
  <c r="M123" i="1"/>
  <c r="L123" i="1"/>
  <c r="M35" i="1"/>
  <c r="L35" i="1"/>
  <c r="L47" i="1"/>
  <c r="M90" i="1"/>
  <c r="L90" i="1"/>
  <c r="M99" i="1"/>
  <c r="L99" i="1"/>
  <c r="L111" i="1"/>
  <c r="L207" i="1"/>
  <c r="M207" i="1"/>
  <c r="L194" i="1"/>
  <c r="L202" i="1"/>
  <c r="L210" i="1"/>
  <c r="L218" i="1"/>
  <c r="L226" i="1"/>
  <c r="L234" i="1"/>
  <c r="L242" i="1"/>
  <c r="L250" i="1"/>
  <c r="L258" i="1"/>
  <c r="L266" i="1"/>
  <c r="L274" i="1"/>
  <c r="L282" i="1"/>
  <c r="L290" i="1"/>
  <c r="L298" i="1"/>
  <c r="L306" i="1"/>
  <c r="L155" i="1"/>
  <c r="L163" i="1"/>
  <c r="L171" i="1"/>
  <c r="L179" i="1"/>
  <c r="L187" i="1"/>
  <c r="L195" i="1"/>
  <c r="L203" i="1"/>
  <c r="L211" i="1"/>
  <c r="L219" i="1"/>
  <c r="L227" i="1"/>
  <c r="L235" i="1"/>
  <c r="L243" i="1"/>
  <c r="L251" i="1"/>
  <c r="L259" i="1"/>
  <c r="L267" i="1"/>
  <c r="L275" i="1"/>
  <c r="L283" i="1"/>
  <c r="L291" i="1"/>
  <c r="L299" i="1"/>
  <c r="L307" i="1"/>
  <c r="L22" i="1"/>
  <c r="L30" i="1"/>
  <c r="L38" i="1"/>
  <c r="L46" i="1"/>
  <c r="L54" i="1"/>
  <c r="L62" i="1"/>
  <c r="L70" i="1"/>
  <c r="L78" i="1"/>
  <c r="L86" i="1"/>
  <c r="L94" i="1"/>
  <c r="L102" i="1"/>
  <c r="L110" i="1"/>
  <c r="L118" i="1"/>
  <c r="L126" i="1"/>
  <c r="L134" i="1"/>
  <c r="L142" i="1"/>
  <c r="L206" i="1"/>
  <c r="L222" i="1"/>
  <c r="L230" i="1"/>
  <c r="L238" i="1"/>
  <c r="L246" i="1"/>
  <c r="L254" i="1"/>
  <c r="L262" i="1"/>
  <c r="L270" i="1"/>
  <c r="L278" i="1"/>
  <c r="L286" i="1"/>
  <c r="L294" i="1"/>
  <c r="L302" i="1"/>
  <c r="L310" i="1"/>
  <c r="S308" i="1"/>
  <c r="S306" i="1"/>
  <c r="S304" i="1"/>
  <c r="S303" i="1"/>
  <c r="S297" i="1"/>
  <c r="S296" i="1"/>
  <c r="S295" i="1"/>
  <c r="S292" i="1"/>
  <c r="S290" i="1"/>
  <c r="S288" i="1"/>
  <c r="S287" i="1"/>
  <c r="S281" i="1"/>
  <c r="S280" i="1"/>
  <c r="S279" i="1"/>
  <c r="S276" i="1"/>
  <c r="S273" i="1"/>
  <c r="S271" i="1"/>
  <c r="S266" i="1"/>
  <c r="S264" i="1"/>
  <c r="S260" i="1"/>
  <c r="S259" i="1"/>
  <c r="S258" i="1"/>
  <c r="S252" i="1"/>
  <c r="S251" i="1"/>
  <c r="S249" i="1"/>
  <c r="S248" i="1"/>
  <c r="S247" i="1"/>
  <c r="S244" i="1"/>
  <c r="S242" i="1"/>
  <c r="S241" i="1"/>
  <c r="S240" i="1"/>
  <c r="S239" i="1"/>
  <c r="S236" i="1"/>
  <c r="S234" i="1"/>
  <c r="S232" i="1"/>
  <c r="S231" i="1"/>
  <c r="S228" i="1"/>
  <c r="S225" i="1"/>
  <c r="S223" i="1"/>
  <c r="S218" i="1"/>
  <c r="S216" i="1"/>
  <c r="S215" i="1"/>
  <c r="S212" i="1"/>
  <c r="S211" i="1"/>
  <c r="S209" i="1"/>
  <c r="S208" i="1"/>
  <c r="S207" i="1"/>
  <c r="S205" i="1"/>
  <c r="S204" i="1"/>
  <c r="S202" i="1"/>
  <c r="S200" i="1"/>
  <c r="S199" i="1"/>
  <c r="S196" i="1"/>
  <c r="S193" i="1"/>
  <c r="S192" i="1"/>
  <c r="S191" i="1"/>
  <c r="S188" i="1"/>
  <c r="S185" i="1"/>
  <c r="S184" i="1"/>
  <c r="S183" i="1"/>
  <c r="S180" i="1"/>
  <c r="S177" i="1"/>
  <c r="S175" i="1"/>
  <c r="S172" i="1"/>
  <c r="S170" i="1"/>
  <c r="S168" i="1"/>
  <c r="S167" i="1"/>
  <c r="S164" i="1"/>
  <c r="S162" i="1"/>
  <c r="S161" i="1"/>
  <c r="S160" i="1"/>
  <c r="S159" i="1"/>
  <c r="S156" i="1"/>
  <c r="S154" i="1"/>
  <c r="S153" i="1"/>
  <c r="S151" i="1"/>
  <c r="S146" i="1"/>
  <c r="S145" i="1"/>
  <c r="S143" i="1"/>
  <c r="S140" i="1"/>
  <c r="S139" i="1"/>
  <c r="S138" i="1"/>
  <c r="S137" i="1"/>
  <c r="S136" i="1"/>
  <c r="S134" i="1"/>
  <c r="S131" i="1"/>
  <c r="S129" i="1"/>
  <c r="S126" i="1"/>
  <c r="S123" i="1"/>
  <c r="S121" i="1"/>
  <c r="S120" i="1"/>
  <c r="S118" i="1"/>
  <c r="S115" i="1"/>
  <c r="S113" i="1"/>
  <c r="S112" i="1"/>
  <c r="S111" i="1"/>
  <c r="S110" i="1"/>
  <c r="S107" i="1"/>
  <c r="S105" i="1"/>
  <c r="S104" i="1"/>
  <c r="S102" i="1"/>
  <c r="S99" i="1"/>
  <c r="S97" i="1"/>
  <c r="S96" i="1"/>
  <c r="S94" i="1"/>
  <c r="S92" i="1"/>
  <c r="S91" i="1"/>
  <c r="S89" i="1"/>
  <c r="S88" i="1"/>
  <c r="S86" i="1"/>
  <c r="S84" i="1"/>
  <c r="S83" i="1"/>
  <c r="S81" i="1"/>
  <c r="S79" i="1"/>
  <c r="S78" i="1"/>
  <c r="S76" i="1"/>
  <c r="S75" i="1"/>
  <c r="S72" i="1"/>
  <c r="S70" i="1"/>
  <c r="S68" i="1"/>
  <c r="S67" i="1"/>
  <c r="S65" i="1"/>
  <c r="S63" i="1"/>
  <c r="S62" i="1"/>
  <c r="S59" i="1"/>
  <c r="S56" i="1"/>
  <c r="S55" i="1"/>
  <c r="S54" i="1"/>
  <c r="S52" i="1"/>
  <c r="S51" i="1"/>
  <c r="S50" i="1"/>
  <c r="S49" i="1"/>
  <c r="S48" i="1"/>
  <c r="S47" i="1"/>
  <c r="S46" i="1"/>
  <c r="S45" i="1"/>
  <c r="S44" i="1"/>
  <c r="S42" i="1"/>
  <c r="S41" i="1"/>
  <c r="S40" i="1"/>
  <c r="S39" i="1"/>
  <c r="S38" i="1"/>
  <c r="S37" i="1"/>
  <c r="S32" i="1"/>
  <c r="S31" i="1"/>
  <c r="S30" i="1"/>
  <c r="S29" i="1"/>
  <c r="S27" i="1"/>
  <c r="S25" i="1"/>
  <c r="S24" i="1"/>
  <c r="S22" i="1"/>
  <c r="S21" i="1"/>
  <c r="S20" i="1"/>
  <c r="S19" i="1"/>
  <c r="S18" i="1"/>
  <c r="S17" i="1"/>
  <c r="Q14" i="1"/>
  <c r="F14" i="1"/>
  <c r="E14" i="1"/>
  <c r="D14" i="1"/>
  <c r="C14" i="1"/>
  <c r="S250" i="1" l="1"/>
  <c r="S298" i="1"/>
  <c r="S135" i="1"/>
  <c r="S35" i="1"/>
  <c r="S267" i="1"/>
  <c r="S58" i="1"/>
  <c r="S87" i="1"/>
  <c r="S194" i="1"/>
  <c r="S256" i="1"/>
  <c r="S73" i="1"/>
  <c r="S122" i="1"/>
  <c r="S155" i="1"/>
  <c r="S128" i="1"/>
  <c r="S144" i="1"/>
  <c r="S219" i="1"/>
  <c r="S226" i="1"/>
  <c r="S33" i="1"/>
  <c r="S64" i="1"/>
  <c r="S119" i="1"/>
  <c r="S229" i="1"/>
  <c r="S114" i="1"/>
  <c r="S152" i="1"/>
  <c r="S237" i="1"/>
  <c r="S243" i="1"/>
  <c r="S253" i="1"/>
  <c r="S274" i="1"/>
  <c r="S43" i="1"/>
  <c r="S80" i="1"/>
  <c r="S233" i="1"/>
  <c r="S106" i="1"/>
  <c r="S127" i="1"/>
  <c r="S272" i="1"/>
  <c r="S132" i="1"/>
  <c r="S148" i="1"/>
  <c r="S224" i="1"/>
  <c r="S60" i="1"/>
  <c r="S28" i="1"/>
  <c r="S23" i="1"/>
  <c r="S57" i="1"/>
  <c r="S71" i="1"/>
  <c r="S186" i="1"/>
  <c r="S263" i="1"/>
  <c r="S203" i="1"/>
  <c r="S220" i="1"/>
  <c r="S26" i="1"/>
  <c r="S210" i="1"/>
  <c r="S265" i="1"/>
  <c r="S98" i="1"/>
  <c r="S176" i="1"/>
  <c r="S82" i="1"/>
  <c r="S169" i="1"/>
  <c r="S217" i="1"/>
  <c r="S36" i="1"/>
  <c r="S90" i="1"/>
  <c r="S95" i="1"/>
  <c r="S103" i="1"/>
  <c r="S165" i="1"/>
  <c r="S178" i="1"/>
  <c r="S181" i="1"/>
  <c r="S227" i="1"/>
  <c r="S282" i="1"/>
  <c r="S34" i="1"/>
  <c r="S201" i="1"/>
  <c r="S235" i="1"/>
  <c r="S275" i="1"/>
  <c r="S291" i="1"/>
  <c r="S307" i="1"/>
  <c r="S74" i="1"/>
  <c r="S116" i="1"/>
  <c r="S124" i="1"/>
  <c r="S163" i="1"/>
  <c r="S173" i="1"/>
  <c r="S179" i="1"/>
  <c r="S195" i="1"/>
  <c r="S283" i="1"/>
  <c r="S299" i="1"/>
  <c r="S66" i="1"/>
  <c r="S130" i="1"/>
  <c r="S189" i="1"/>
  <c r="S221" i="1"/>
  <c r="S187" i="1"/>
  <c r="S245" i="1"/>
  <c r="S289" i="1"/>
  <c r="S305" i="1"/>
  <c r="S100" i="1"/>
  <c r="S108" i="1"/>
  <c r="S147" i="1"/>
  <c r="S157" i="1"/>
  <c r="S171" i="1"/>
  <c r="S261" i="1"/>
  <c r="S158" i="1"/>
  <c r="S222" i="1"/>
  <c r="S174" i="1"/>
  <c r="S238" i="1"/>
  <c r="S284" i="1"/>
  <c r="S300" i="1"/>
  <c r="S262" i="1"/>
  <c r="S269" i="1"/>
  <c r="K14" i="1"/>
  <c r="S53" i="1"/>
  <c r="S61" i="1"/>
  <c r="S69" i="1"/>
  <c r="S77" i="1"/>
  <c r="S85" i="1"/>
  <c r="S93" i="1"/>
  <c r="S101" i="1"/>
  <c r="S109" i="1"/>
  <c r="S117" i="1"/>
  <c r="S125" i="1"/>
  <c r="S133" i="1"/>
  <c r="S190" i="1"/>
  <c r="S197" i="1"/>
  <c r="S254" i="1"/>
  <c r="S257" i="1"/>
  <c r="S270" i="1"/>
  <c r="S277" i="1"/>
  <c r="S293" i="1"/>
  <c r="S309" i="1"/>
  <c r="S141" i="1"/>
  <c r="S142" i="1"/>
  <c r="S149" i="1"/>
  <c r="S206" i="1"/>
  <c r="S213" i="1"/>
  <c r="S255" i="1"/>
  <c r="S278" i="1"/>
  <c r="S285" i="1"/>
  <c r="S294" i="1"/>
  <c r="S301" i="1"/>
  <c r="S310" i="1"/>
  <c r="S268" i="1"/>
  <c r="S286" i="1"/>
  <c r="S302" i="1"/>
  <c r="S150" i="1"/>
  <c r="S166" i="1"/>
  <c r="S182" i="1"/>
  <c r="S198" i="1"/>
  <c r="S214" i="1"/>
  <c r="S230" i="1"/>
  <c r="S246" i="1"/>
  <c r="M14" i="1" l="1"/>
  <c r="L14" i="1"/>
  <c r="S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tc={83BC95E9-5DA0-4588-8AFB-C9E83DAC2D75}</author>
    <author>tc={5EDE0BC0-E3CA-4333-BBAD-933CB1D81E88}</author>
    <author>Lehtonen Sanna</author>
  </authors>
  <commentList>
    <comment ref="D9" authorId="0" shapeId="0" xr:uid="{83BC95E9-5DA0-4588-8AFB-C9E83DAC2D75}">
      <text>
        <t>[Kommenttiketju]
Excel-versiosi avulla voit lukea tämän kommenttiketjun, mutta siihen tehdyt muutokset poistetaan, jos tiedosto avataan uudemmassa Excel-versiossa. Lisätietoja: https://go.microsoft.com/fwlink/?linkid=870924
Kommentti:
    Valtiovarainministeriö muutti alkuperäistä (28.12.2018; VM/2545/02.02.06.00/2018) valtionosuuspäätöstä 11.11.2019 budjettiriihessä (17.9.2019) päätetyn +237 milj. euron valtionosuuden kertakompensaation maksatuksesta johtuen.</t>
      </text>
    </comment>
    <comment ref="G10" authorId="1" shapeId="0" xr:uid="{5EDE0BC0-E3CA-4333-BBAD-933CB1D81E88}">
      <text>
        <t>[Kommenttiketju]
Excel-versiosi avulla voit lukea tämän kommenttiketjun, mutta siihen tehdyt muutokset poistetaan, jos tiedosto avataan uudemmassa Excel-versiossa. Lisätietoja: https://go.microsoft.com/fwlink/?linkid=870924
Kommentti:
    Päätös kunnan peruspalvelujen valtionosuuden syrjäisyyslisien oikaisuista vuosilta 2017-2019 (VN/14786/2019-VM-1) tehtiin 30.12.2019.
Oikaisujen johdosta maksettavien valtionosuuksien lisäykset maksetaan asianomaisille kunnille vuoden 2020 valtionosuuksien tammikuun maksuerän yhteydessä kertakorvauksena. Erä kuitenkin kirjataan kokonaisuudessa vuoden 2019 tilinpäätökseen.</t>
      </text>
    </comment>
    <comment ref="AJ10" authorId="2" shapeId="0" xr:uid="{00000000-0006-0000-0000-000001000000}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8/2018 tehdyt muutokset liittyvät keväällä 2016 tehtyyn päätökseen, jonka mukaan Itä-Suomen yliopisto keskittää opettajankoulutuksen Joensuuhun syksystä 2018 alkaen, ja samalla opettajankoulutus ja normaalikoulun toiminta Savonlinnassa päättyy.</t>
        </r>
      </text>
    </comment>
  </commentList>
</comments>
</file>

<file path=xl/sharedStrings.xml><?xml version="1.0" encoding="utf-8"?>
<sst xmlns="http://schemas.openxmlformats.org/spreadsheetml/2006/main" count="1061" uniqueCount="392">
  <si>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</si>
  <si>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</si>
  <si>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</si>
  <si>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</si>
  <si>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</si>
  <si>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</si>
  <si>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</si>
  <si>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</si>
  <si>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</si>
  <si>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</si>
  <si>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</si>
  <si>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</si>
  <si>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</si>
  <si>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</si>
  <si>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</si>
  <si>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</si>
  <si>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</si>
  <si>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</si>
  <si>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</si>
  <si>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</si>
  <si>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</si>
  <si>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</si>
  <si>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</si>
  <si>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</si>
  <si>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</si>
  <si>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</si>
  <si>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</si>
  <si>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</si>
  <si>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</si>
  <si>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</si>
  <si>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</si>
  <si>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</si>
  <si>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</si>
  <si>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</si>
  <si>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</si>
  <si>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</si>
  <si>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</si>
  <si>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</si>
  <si>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</si>
  <si>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</si>
  <si>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</si>
  <si>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</si>
  <si>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</si>
  <si>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</si>
  <si>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</si>
  <si>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</si>
  <si>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</si>
  <si>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</si>
  <si>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</si>
  <si>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</si>
  <si>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</si>
  <si>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</si>
  <si>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</si>
  <si>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</si>
  <si>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</si>
  <si>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</si>
  <si>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</si>
  <si>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</si>
  <si>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</si>
  <si>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</si>
  <si>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</si>
  <si>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</si>
  <si>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</si>
  <si>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</si>
  <si>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</si>
  <si>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</si>
  <si>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</si>
  <si>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</si>
  <si>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</si>
  <si>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</si>
  <si>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</si>
  <si>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</si>
  <si>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</si>
  <si>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</si>
  <si>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</si>
  <si>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</si>
  <si>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</si>
  <si>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</si>
  <si>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</si>
  <si>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</si>
  <si>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</si>
  <si>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</si>
  <si>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</si>
  <si>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</si>
  <si>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</si>
  <si>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</si>
  <si>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</si>
  <si>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</si>
  <si>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</si>
  <si>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</si>
  <si>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</si>
  <si>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</si>
  <si>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</si>
  <si>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</si>
  <si>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</si>
  <si>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</si>
  <si>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</si>
  <si>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</si>
  <si>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</si>
  <si>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</si>
  <si>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</si>
  <si>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</si>
  <si>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</si>
  <si>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</si>
  <si>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</si>
  <si>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</si>
  <si>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</si>
  <si>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</si>
  <si>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</si>
  <si>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</si>
  <si>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</si>
  <si>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</si>
  <si>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</si>
  <si>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</si>
  <si>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</si>
  <si>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</si>
  <si>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</si>
  <si>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</si>
  <si>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</si>
  <si>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</si>
  <si>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</si>
  <si>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</si>
  <si>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</si>
  <si>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</si>
  <si>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</si>
  <si>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</si>
  <si>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</si>
  <si>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</si>
  <si>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</si>
  <si>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</si>
  <si>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</si>
  <si>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</si>
  <si>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</si>
  <si>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</si>
  <si>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</si>
  <si>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</si>
  <si>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</si>
  <si>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</si>
  <si>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</si>
  <si>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</si>
  <si>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</si>
  <si>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</si>
  <si>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</si>
  <si>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</si>
  <si>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</si>
  <si>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</si>
  <si>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</si>
  <si>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</si>
  <si>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</si>
  <si>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</si>
  <si>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</si>
  <si>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</si>
  <si>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</si>
  <si>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</si>
  <si>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</si>
  <si>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</si>
  <si>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</si>
  <si>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</si>
  <si>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</si>
  <si>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</si>
  <si>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</si>
  <si>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</si>
  <si>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</si>
  <si>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</si>
  <si>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</si>
  <si>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</si>
  <si>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</si>
  <si>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</si>
  <si>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</si>
  <si>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</si>
  <si>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</si>
  <si>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</si>
  <si>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</si>
  <si>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</si>
  <si>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</si>
  <si>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</si>
  <si>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</si>
  <si>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</si>
  <si>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</si>
  <si>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</si>
  <si>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</si>
  <si>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</si>
  <si>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</si>
  <si>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</si>
  <si>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</si>
  <si>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</si>
  <si>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</si>
  <si>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</si>
  <si>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</si>
  <si>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</si>
  <si>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</si>
  <si>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</si>
  <si>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</si>
  <si>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</si>
  <si>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</si>
  <si>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</si>
  <si>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</si>
  <si>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</si>
  <si>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</si>
  <si>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</si>
  <si>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</si>
  <si>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</si>
  <si>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</si>
  <si>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</si>
  <si>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</si>
  <si>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</si>
  <si>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</si>
  <si>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</si>
  <si>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</si>
  <si>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</si>
  <si>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</si>
  <si>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</si>
  <si>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</si>
  <si>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</si>
  <si>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</si>
  <si>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</si>
  <si>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</si>
  <si>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</si>
  <si>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</si>
  <si>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</si>
  <si>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</si>
  <si>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</si>
  <si>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</si>
  <si>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</si>
  <si>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</si>
  <si>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</si>
  <si>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</si>
  <si>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</si>
  <si>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</si>
  <si>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</si>
  <si>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</si>
  <si>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</si>
  <si>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</si>
  <si>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</si>
  <si>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</si>
  <si>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</si>
  <si>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</si>
  <si>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</si>
  <si>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</si>
  <si>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</si>
  <si>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</si>
  <si>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</si>
  <si>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</si>
  <si>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</si>
  <si>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</si>
  <si>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</si>
  <si>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</si>
  <si>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</si>
  <si>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</si>
  <si>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</si>
  <si>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</si>
  <si>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</si>
  <si>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</si>
  <si>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</si>
  <si>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</si>
  <si>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</si>
  <si>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</si>
  <si>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</si>
  <si>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</si>
  <si>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</si>
  <si>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</si>
  <si>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</si>
  <si>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</si>
  <si>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</si>
  <si>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</si>
  <si>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</si>
  <si>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</si>
  <si>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</si>
  <si>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</si>
  <si>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</si>
  <si>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</si>
  <si>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</si>
  <si>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</si>
  <si>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</si>
  <si>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</si>
  <si>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</si>
  <si>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</si>
  <si>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</si>
  <si>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</si>
  <si>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</si>
  <si>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</si>
  <si>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</si>
  <si>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</si>
  <si>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</si>
  <si>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</si>
  <si>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</si>
  <si>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</si>
  <si>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</si>
  <si>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</si>
  <si>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</si>
  <si>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</si>
  <si>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</si>
  <si>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</si>
  <si>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</si>
  <si>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</si>
  <si>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A</t>
  </si>
  <si>
    <t>B</t>
  </si>
  <si>
    <t>C</t>
  </si>
  <si>
    <t>D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</si>
  <si>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</si>
  <si>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</si>
  <si>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</si>
  <si>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</si>
  <si>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</si>
  <si>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</si>
  <si>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</si>
  <si>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</si>
  <si>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</si>
  <si>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</si>
  <si>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</si>
  <si>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</si>
  <si>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</si>
  <si>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</si>
  <si>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</si>
  <si>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</si>
  <si>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</si>
  <si>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</si>
  <si>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</si>
  <si>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valtion-</t>
  </si>
  <si>
    <t>valtionosuudet</t>
  </si>
  <si>
    <t>osuuden</t>
  </si>
  <si>
    <t>vuonna 2017</t>
  </si>
  <si>
    <t>korvaus,</t>
  </si>
  <si>
    <t>netto</t>
  </si>
  <si>
    <t>tasaus</t>
  </si>
  <si>
    <t>euroa</t>
  </si>
  <si>
    <t>Kaikki kunnat</t>
  </si>
  <si>
    <t>valtionosuuden</t>
  </si>
  <si>
    <t>korvaus-</t>
  </si>
  <si>
    <t>osuus-</t>
  </si>
  <si>
    <t>menot, euroa</t>
  </si>
  <si>
    <t>tulot, euroa</t>
  </si>
  <si>
    <t>maksatus</t>
  </si>
  <si>
    <t>(VM 30.12.2016)</t>
  </si>
  <si>
    <t>2017 &gt; 2018</t>
  </si>
  <si>
    <t>prosenttia</t>
  </si>
  <si>
    <t>€/asukas</t>
  </si>
  <si>
    <t>(VM 28.12.2017)</t>
  </si>
  <si>
    <t>Laskelma kunnan valtionosuudesta ja kotikuntakorvauksista vuonna 2018</t>
  </si>
  <si>
    <t>(kirjanpito)</t>
  </si>
  <si>
    <t>Kotikuntakorvaukset:</t>
  </si>
  <si>
    <t>Valmistavan</t>
  </si>
  <si>
    <t>maksetaan valtionosuusmaksatuksen yhteydessä,</t>
  </si>
  <si>
    <t>Maksetaan</t>
  </si>
  <si>
    <t>kno</t>
  </si>
  <si>
    <t>opetuksen rahoituksen</t>
  </si>
  <si>
    <t>mutta kirjanpidossa erotetaan valtionosuudesta</t>
  </si>
  <si>
    <t>kunnalle</t>
  </si>
  <si>
    <t>31.12.2014</t>
  </si>
  <si>
    <t>järjestelmämuutoksen</t>
  </si>
  <si>
    <t>kompensointi</t>
  </si>
  <si>
    <t>osuudet</t>
  </si>
  <si>
    <t>valtionavustuksella</t>
  </si>
  <si>
    <t>tulot</t>
  </si>
  <si>
    <t>menot</t>
  </si>
  <si>
    <t>A+B+C</t>
  </si>
  <si>
    <t>A+B+C+D</t>
  </si>
  <si>
    <t>Lähde: VM 30.12.2016 ja OKM 21.9.2017 ja 29.12.2017</t>
  </si>
  <si>
    <t>(VM 29.12.2017)</t>
  </si>
  <si>
    <t>(VM 21.9.2017)</t>
  </si>
  <si>
    <r>
      <t>Laskelma kuntien valtionosuusrahoituksesta ja kotikuntakorvauksista</t>
    </r>
    <r>
      <rPr>
        <sz val="14"/>
        <color theme="0" tint="-0.249977111117893"/>
        <rFont val="Arial"/>
        <family val="2"/>
      </rPr>
      <t xml:space="preserve"> </t>
    </r>
    <r>
      <rPr>
        <b/>
        <u/>
        <sz val="14"/>
        <color theme="0" tint="-0.249977111117893"/>
        <rFont val="Arial"/>
        <family val="2"/>
      </rPr>
      <t>vuonna 2017</t>
    </r>
  </si>
  <si>
    <t>(VM 8/2018)</t>
  </si>
  <si>
    <t>Lähde: VM 28.12.2017 ja OKM 31.12.2018</t>
  </si>
  <si>
    <t>(OKM 31.12.2018)</t>
  </si>
  <si>
    <t>Laskelma kunnan valtionosuudesta ja kotikuntakorvauksista vuonna 2019</t>
  </si>
  <si>
    <t>(VM 11.11.2019)</t>
  </si>
  <si>
    <t>(OKM 31.12.2019)</t>
  </si>
  <si>
    <t>31.12.2017</t>
  </si>
  <si>
    <t>netto,</t>
  </si>
  <si>
    <t>Kirjanpito</t>
  </si>
  <si>
    <t>Valtionosuuksien muutos</t>
  </si>
  <si>
    <t>vuodesta 2018 vuoteen 2019</t>
  </si>
  <si>
    <t>Syrjäisyyslisiin</t>
  </si>
  <si>
    <t>tehty korjaus,</t>
  </si>
  <si>
    <t>joka koskee</t>
  </si>
  <si>
    <t>vuosia</t>
  </si>
  <si>
    <t>2017-2019</t>
  </si>
  <si>
    <t>(VM 30.12.2019)</t>
  </si>
  <si>
    <t>Lähde: VM 11.11.2019 / 30.12.2019 ja OKM 31.12.2019</t>
  </si>
  <si>
    <t>Valtiovarainministeriön päätökset vuoden 2019 valtionosuutta koskien:</t>
  </si>
  <si>
    <t>28.12.2018 Päätös peruspalvelujen valtionosuudesta ja tulopohjan tasauksesta (VM/2545/02.02.06.00/2018)</t>
  </si>
  <si>
    <t>11.11.2019 Päätös peruspalvelujen valtionosuuden muutoksista vuodelle 2019 (VM/2545/02.02.06.00/2018)</t>
  </si>
  <si>
    <t>21.11.2019 Päätös harkinnanvaraisesta valtionosuuden korotuksesta vuodelle 2019 (VN/10825/2019)</t>
  </si>
  <si>
    <t>30.12.2019 Päätös syrjäisyyslisien oikaisusta 2017-2019 (VN/14786/2019)</t>
  </si>
  <si>
    <t>Opetus- ja kulttuuriministeriön päätökset vuoden 2019 valtionosuutta koskien:</t>
  </si>
  <si>
    <t>31.12.2018 Päätös … valtionosuudesta vuodelle 2019 (OKM/62/221/2018)</t>
  </si>
  <si>
    <t>5.8.2019 Päätöksen OKM/62/221/2018 korjaus</t>
  </si>
  <si>
    <t>5.12.2019 Päätöksen OKM/62/221/2018 korjaus (ammatillisen muutokset)</t>
  </si>
  <si>
    <t>31.12.2019 Päätöksen OKM/62/221/2018 tarkistus</t>
  </si>
  <si>
    <t>Opetushallitus, rahoitusraportit, http://www02.oph.fi/asiakkaat/rahoitus/paatos19.html</t>
  </si>
  <si>
    <t>Valtiovarainministeriö, valtionosuudet 2019, https://vm.fi/vuosien-2015-2019-valtionosuuspaatokset-ja-niihin-liittyvat-laskentatiedot</t>
  </si>
  <si>
    <t>30.4.2019 Päätös valtionosuuden oikaisemisesta vuodelle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</si>
</sst>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sz val="14"/>
      <color theme="0" tint="-0.249977111117893"/>
      <name val="Arial"/>
      <family val="2"/>
    </font>
    <font>
      <b/>
      <u/>
      <sz val="14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sz val="16"/>
      <color theme="6" tint="-0.249977111117893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4" fillId="2" borderId="9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 applyProtection="1">
      <alignment horizontal="center"/>
    </xf>
    <xf numFmtId="3" fontId="4" fillId="2" borderId="9" xfId="3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3" fontId="4" fillId="2" borderId="0" xfId="3" applyNumberFormat="1" applyFont="1" applyFill="1" applyBorder="1"/>
    <xf numFmtId="0" fontId="5" fillId="2" borderId="9" xfId="2" applyFont="1" applyFill="1" applyBorder="1"/>
    <xf numFmtId="0" fontId="6" fillId="2" borderId="2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9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9" xfId="0" applyNumberFormat="1" applyFont="1" applyFill="1" applyBorder="1"/>
    <xf numFmtId="3" fontId="5" fillId="2" borderId="0" xfId="3" applyNumberFormat="1" applyFont="1" applyFill="1" applyBorder="1"/>
    <xf numFmtId="0" fontId="9" fillId="2" borderId="0" xfId="2" applyFont="1" applyFill="1"/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3" fontId="5" fillId="2" borderId="3" xfId="3" applyNumberFormat="1" applyFont="1" applyFill="1" applyBorder="1" applyAlignment="1">
      <alignment horizontal="right"/>
    </xf>
    <xf numFmtId="3" fontId="5" fillId="2" borderId="7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8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7" xfId="3" applyNumberFormat="1" applyFont="1" applyBorder="1"/>
    <xf numFmtId="3" fontId="5" fillId="0" borderId="2" xfId="3" applyNumberFormat="1" applyFont="1" applyBorder="1"/>
    <xf numFmtId="3" fontId="5" fillId="0" borderId="0" xfId="0" applyNumberFormat="1" applyFont="1"/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8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/>
    <xf numFmtId="0" fontId="5" fillId="2" borderId="7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2" borderId="10" xfId="3" applyNumberFormat="1" applyFont="1" applyFill="1" applyBorder="1" applyAlignment="1">
      <alignment horizontal="right"/>
    </xf>
    <xf numFmtId="3" fontId="5" fillId="0" borderId="9" xfId="3" applyNumberFormat="1" applyFont="1" applyBorder="1"/>
    <xf numFmtId="0" fontId="4" fillId="2" borderId="9" xfId="2" applyFont="1" applyFill="1" applyBorder="1"/>
    <xf numFmtId="0" fontId="4" fillId="2" borderId="10" xfId="0" applyFont="1" applyFill="1" applyBorder="1"/>
    <xf numFmtId="0" fontId="4" fillId="0" borderId="9" xfId="0" applyFont="1" applyFill="1" applyBorder="1"/>
    <xf numFmtId="1" fontId="4" fillId="2" borderId="9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14" fontId="5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/>
    <xf numFmtId="3" fontId="7" fillId="2" borderId="1" xfId="0" applyNumberFormat="1" applyFont="1" applyFill="1" applyBorder="1" applyAlignment="1">
      <alignment horizontal="lef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7" fillId="2" borderId="3" xfId="0" applyNumberFormat="1" applyFont="1" applyFill="1" applyBorder="1"/>
    <xf numFmtId="3" fontId="11" fillId="2" borderId="1" xfId="0" applyNumberFormat="1" applyFont="1" applyFill="1" applyBorder="1"/>
    <xf numFmtId="3" fontId="7" fillId="2" borderId="1" xfId="0" applyNumberFormat="1" applyFont="1" applyFill="1" applyBorder="1"/>
    <xf numFmtId="3" fontId="12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left"/>
    </xf>
    <xf numFmtId="3" fontId="7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7" xfId="0" applyNumberFormat="1" applyFont="1" applyFill="1" applyBorder="1" applyAlignment="1" applyProtection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/>
    <xf numFmtId="3" fontId="7" fillId="2" borderId="8" xfId="0" applyNumberFormat="1" applyFont="1" applyFill="1" applyBorder="1"/>
    <xf numFmtId="0" fontId="5" fillId="2" borderId="5" xfId="2" applyFont="1" applyFill="1" applyBorder="1"/>
    <xf numFmtId="0" fontId="5" fillId="2" borderId="4" xfId="2" applyFont="1" applyFill="1" applyBorder="1"/>
    <xf numFmtId="0" fontId="5" fillId="2" borderId="6" xfId="2" applyFont="1" applyFill="1" applyBorder="1"/>
    <xf numFmtId="14" fontId="17" fillId="2" borderId="4" xfId="2" applyNumberFormat="1" applyFont="1" applyFill="1" applyBorder="1" applyAlignment="1">
      <alignment horizontal="left"/>
    </xf>
    <xf numFmtId="0" fontId="17" fillId="2" borderId="5" xfId="0" applyFont="1" applyFill="1" applyBorder="1"/>
    <xf numFmtId="0" fontId="17" fillId="2" borderId="5" xfId="2" applyFont="1" applyFill="1" applyBorder="1"/>
    <xf numFmtId="0" fontId="18" fillId="2" borderId="11" xfId="2" applyFont="1" applyFill="1" applyBorder="1"/>
    <xf numFmtId="0" fontId="17" fillId="2" borderId="4" xfId="2" applyFont="1" applyFill="1" applyBorder="1"/>
    <xf numFmtId="164" fontId="17" fillId="2" borderId="5" xfId="1" applyNumberFormat="1" applyFont="1" applyFill="1" applyBorder="1"/>
    <xf numFmtId="0" fontId="17" fillId="2" borderId="6" xfId="2" applyFont="1" applyFill="1" applyBorder="1"/>
    <xf numFmtId="0" fontId="17" fillId="2" borderId="11" xfId="2" applyFont="1" applyFill="1" applyBorder="1"/>
    <xf numFmtId="0" fontId="19" fillId="2" borderId="1" xfId="2" applyFont="1" applyFill="1" applyBorder="1"/>
    <xf numFmtId="0" fontId="17" fillId="2" borderId="0" xfId="0" applyFont="1" applyFill="1" applyBorder="1"/>
    <xf numFmtId="0" fontId="17" fillId="2" borderId="0" xfId="2" applyFont="1" applyFill="1" applyBorder="1"/>
    <xf numFmtId="0" fontId="18" fillId="2" borderId="9" xfId="2" applyFont="1" applyFill="1" applyBorder="1"/>
    <xf numFmtId="0" fontId="17" fillId="2" borderId="1" xfId="2" applyFont="1" applyFill="1" applyBorder="1"/>
    <xf numFmtId="164" fontId="17" fillId="2" borderId="0" xfId="1" applyNumberFormat="1" applyFont="1" applyFill="1" applyBorder="1"/>
    <xf numFmtId="0" fontId="17" fillId="2" borderId="3" xfId="2" applyFont="1" applyFill="1" applyBorder="1"/>
    <xf numFmtId="0" fontId="17" fillId="2" borderId="9" xfId="2" applyFont="1" applyFill="1" applyBorder="1"/>
    <xf numFmtId="0" fontId="18" fillId="2" borderId="1" xfId="2" applyFont="1" applyFill="1" applyBorder="1"/>
    <xf numFmtId="3" fontId="17" fillId="2" borderId="1" xfId="3" applyNumberFormat="1" applyFont="1" applyFill="1" applyBorder="1"/>
    <xf numFmtId="3" fontId="17" fillId="2" borderId="0" xfId="3" applyNumberFormat="1" applyFont="1" applyFill="1" applyBorder="1"/>
    <xf numFmtId="3" fontId="17" fillId="2" borderId="3" xfId="3" applyNumberFormat="1" applyFont="1" applyFill="1" applyBorder="1"/>
    <xf numFmtId="3" fontId="18" fillId="2" borderId="9" xfId="3" applyNumberFormat="1" applyFont="1" applyFill="1" applyBorder="1"/>
    <xf numFmtId="0" fontId="17" fillId="2" borderId="1" xfId="0" applyFont="1" applyFill="1" applyBorder="1"/>
    <xf numFmtId="3" fontId="18" fillId="2" borderId="0" xfId="2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3" fontId="18" fillId="2" borderId="9" xfId="3" applyNumberFormat="1" applyFont="1" applyFill="1" applyBorder="1" applyAlignment="1">
      <alignment horizontal="center"/>
    </xf>
    <xf numFmtId="3" fontId="18" fillId="2" borderId="1" xfId="3" applyNumberFormat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center"/>
    </xf>
    <xf numFmtId="3" fontId="18" fillId="2" borderId="3" xfId="3" applyNumberFormat="1" applyFont="1" applyFill="1" applyBorder="1" applyAlignment="1">
      <alignment horizontal="center"/>
    </xf>
    <xf numFmtId="3" fontId="18" fillId="2" borderId="0" xfId="3" applyNumberFormat="1" applyFont="1" applyFill="1" applyBorder="1" applyAlignment="1">
      <alignment horizontal="center"/>
    </xf>
    <xf numFmtId="3" fontId="17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left"/>
    </xf>
    <xf numFmtId="3" fontId="17" fillId="2" borderId="1" xfId="3" applyNumberFormat="1" applyFont="1" applyFill="1" applyBorder="1" applyAlignment="1" applyProtection="1">
      <alignment horizontal="center"/>
    </xf>
    <xf numFmtId="3" fontId="17" fillId="2" borderId="0" xfId="3" applyNumberFormat="1" applyFont="1" applyFill="1" applyBorder="1" applyAlignment="1" applyProtection="1">
      <alignment horizontal="center"/>
    </xf>
    <xf numFmtId="3" fontId="17" fillId="2" borderId="3" xfId="3" applyNumberFormat="1" applyFont="1" applyFill="1" applyBorder="1" applyAlignment="1" applyProtection="1">
      <alignment horizontal="center"/>
    </xf>
    <xf numFmtId="167" fontId="17" fillId="2" borderId="0" xfId="2" applyNumberFormat="1" applyFont="1" applyFill="1" applyBorder="1" applyAlignment="1" applyProtection="1">
      <alignment horizontal="center"/>
    </xf>
    <xf numFmtId="3" fontId="17" fillId="2" borderId="1" xfId="3" applyNumberFormat="1" applyFont="1" applyFill="1" applyBorder="1" applyAlignment="1">
      <alignment horizontal="center"/>
    </xf>
    <xf numFmtId="3" fontId="17" fillId="2" borderId="0" xfId="3" applyNumberFormat="1" applyFont="1" applyFill="1" applyBorder="1" applyAlignment="1">
      <alignment horizontal="center"/>
    </xf>
    <xf numFmtId="3" fontId="17" fillId="2" borderId="3" xfId="3" applyNumberFormat="1" applyFont="1" applyFill="1" applyBorder="1" applyAlignment="1">
      <alignment horizontal="center"/>
    </xf>
    <xf numFmtId="3" fontId="18" fillId="2" borderId="9" xfId="3" applyNumberFormat="1" applyFont="1" applyFill="1" applyBorder="1" applyAlignment="1" applyProtection="1">
      <alignment horizontal="center"/>
    </xf>
    <xf numFmtId="3" fontId="18" fillId="2" borderId="1" xfId="3" applyNumberFormat="1" applyFont="1" applyFill="1" applyBorder="1" applyAlignment="1" applyProtection="1">
      <alignment horizontal="center"/>
    </xf>
    <xf numFmtId="164" fontId="18" fillId="2" borderId="0" xfId="1" applyNumberFormat="1" applyFont="1" applyFill="1" applyBorder="1" applyAlignment="1" applyProtection="1">
      <alignment horizontal="center"/>
    </xf>
    <xf numFmtId="3" fontId="18" fillId="2" borderId="3" xfId="3" applyNumberFormat="1" applyFont="1" applyFill="1" applyBorder="1" applyAlignment="1" applyProtection="1">
      <alignment horizontal="center"/>
    </xf>
    <xf numFmtId="1" fontId="18" fillId="2" borderId="1" xfId="3" applyNumberFormat="1" applyFont="1" applyFill="1" applyBorder="1" applyAlignment="1">
      <alignment horizontal="center"/>
    </xf>
    <xf numFmtId="1" fontId="18" fillId="2" borderId="0" xfId="3" applyNumberFormat="1" applyFont="1" applyFill="1" applyBorder="1" applyAlignment="1">
      <alignment horizontal="center"/>
    </xf>
    <xf numFmtId="1" fontId="18" fillId="2" borderId="3" xfId="3" applyNumberFormat="1" applyFont="1" applyFill="1" applyBorder="1" applyAlignment="1">
      <alignment horizontal="center"/>
    </xf>
    <xf numFmtId="1" fontId="18" fillId="2" borderId="9" xfId="3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3" fontId="17" fillId="2" borderId="9" xfId="3" applyNumberFormat="1" applyFont="1" applyFill="1" applyBorder="1" applyAlignment="1">
      <alignment horizontal="center"/>
    </xf>
    <xf numFmtId="49" fontId="17" fillId="2" borderId="0" xfId="2" applyNumberFormat="1" applyFont="1" applyFill="1" applyBorder="1" applyAlignment="1" applyProtection="1">
      <alignment horizontal="center"/>
    </xf>
    <xf numFmtId="164" fontId="17" fillId="2" borderId="0" xfId="1" applyNumberFormat="1" applyFont="1" applyFill="1" applyBorder="1" applyAlignment="1">
      <alignment horizontal="center"/>
    </xf>
    <xf numFmtId="165" fontId="17" fillId="2" borderId="0" xfId="2" applyNumberFormat="1" applyFont="1" applyFill="1" applyBorder="1" applyAlignment="1">
      <alignment horizontal="right"/>
    </xf>
    <xf numFmtId="3" fontId="18" fillId="2" borderId="1" xfId="3" applyNumberFormat="1" applyFont="1" applyFill="1" applyBorder="1"/>
    <xf numFmtId="164" fontId="18" fillId="2" borderId="0" xfId="1" applyNumberFormat="1" applyFont="1" applyFill="1" applyBorder="1"/>
    <xf numFmtId="3" fontId="18" fillId="2" borderId="3" xfId="3" applyNumberFormat="1" applyFont="1" applyFill="1" applyBorder="1"/>
    <xf numFmtId="3" fontId="17" fillId="2" borderId="1" xfId="3" applyNumberFormat="1" applyFont="1" applyFill="1" applyBorder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3" xfId="3" applyNumberFormat="1" applyFont="1" applyFill="1" applyBorder="1" applyAlignment="1">
      <alignment horizontal="right"/>
    </xf>
    <xf numFmtId="0" fontId="18" fillId="2" borderId="0" xfId="2" applyFont="1" applyFill="1" applyBorder="1" applyAlignment="1" applyProtection="1">
      <alignment horizontal="left"/>
    </xf>
    <xf numFmtId="3" fontId="18" fillId="2" borderId="0" xfId="2" applyNumberFormat="1" applyFont="1" applyFill="1" applyBorder="1" applyAlignment="1">
      <alignment horizontal="right"/>
    </xf>
    <xf numFmtId="3" fontId="18" fillId="2" borderId="0" xfId="3" applyNumberFormat="1" applyFont="1" applyFill="1" applyBorder="1"/>
    <xf numFmtId="165" fontId="18" fillId="2" borderId="0" xfId="2" applyNumberFormat="1" applyFont="1" applyFill="1" applyBorder="1"/>
    <xf numFmtId="166" fontId="18" fillId="2" borderId="0" xfId="2" applyNumberFormat="1" applyFont="1" applyFill="1" applyBorder="1"/>
    <xf numFmtId="168" fontId="18" fillId="2" borderId="3" xfId="0" applyNumberFormat="1" applyFont="1" applyFill="1" applyBorder="1"/>
    <xf numFmtId="0" fontId="17" fillId="2" borderId="7" xfId="0" applyFont="1" applyFill="1" applyBorder="1"/>
    <xf numFmtId="0" fontId="17" fillId="2" borderId="2" xfId="0" applyFont="1" applyFill="1" applyBorder="1"/>
    <xf numFmtId="0" fontId="18" fillId="2" borderId="10" xfId="0" applyFont="1" applyFill="1" applyBorder="1"/>
    <xf numFmtId="164" fontId="17" fillId="2" borderId="2" xfId="1" applyNumberFormat="1" applyFont="1" applyFill="1" applyBorder="1"/>
    <xf numFmtId="0" fontId="17" fillId="2" borderId="8" xfId="0" applyFont="1" applyFill="1" applyBorder="1"/>
    <xf numFmtId="3" fontId="17" fillId="2" borderId="7" xfId="3" applyNumberFormat="1" applyFont="1" applyFill="1" applyBorder="1" applyAlignment="1">
      <alignment horizontal="right"/>
    </xf>
    <xf numFmtId="3" fontId="17" fillId="2" borderId="2" xfId="3" applyNumberFormat="1" applyFont="1" applyFill="1" applyBorder="1" applyAlignment="1">
      <alignment horizontal="right"/>
    </xf>
    <xf numFmtId="3" fontId="17" fillId="2" borderId="8" xfId="3" applyNumberFormat="1" applyFont="1" applyFill="1" applyBorder="1" applyAlignment="1">
      <alignment horizontal="right"/>
    </xf>
    <xf numFmtId="3" fontId="18" fillId="2" borderId="10" xfId="3" applyNumberFormat="1" applyFont="1" applyFill="1" applyBorder="1" applyAlignment="1">
      <alignment horizontal="right"/>
    </xf>
    <xf numFmtId="3" fontId="17" fillId="2" borderId="0" xfId="0" applyNumberFormat="1" applyFont="1" applyFill="1" applyBorder="1"/>
    <xf numFmtId="3" fontId="18" fillId="2" borderId="9" xfId="0" applyNumberFormat="1" applyFont="1" applyFill="1" applyBorder="1"/>
    <xf numFmtId="3" fontId="17" fillId="2" borderId="1" xfId="0" applyNumberFormat="1" applyFont="1" applyFill="1" applyBorder="1"/>
    <xf numFmtId="3" fontId="17" fillId="2" borderId="3" xfId="0" applyNumberFormat="1" applyFont="1" applyFill="1" applyBorder="1"/>
    <xf numFmtId="3" fontId="17" fillId="2" borderId="9" xfId="3" applyNumberFormat="1" applyFont="1" applyFill="1" applyBorder="1"/>
    <xf numFmtId="3" fontId="17" fillId="2" borderId="7" xfId="3" applyNumberFormat="1" applyFont="1" applyFill="1" applyBorder="1"/>
    <xf numFmtId="3" fontId="17" fillId="2" borderId="2" xfId="3" applyNumberFormat="1" applyFont="1" applyFill="1" applyBorder="1"/>
    <xf numFmtId="0" fontId="18" fillId="2" borderId="9" xfId="0" applyFont="1" applyFill="1" applyBorder="1"/>
    <xf numFmtId="0" fontId="17" fillId="2" borderId="3" xfId="0" applyFont="1" applyFill="1" applyBorder="1"/>
    <xf numFmtId="3" fontId="4" fillId="2" borderId="3" xfId="0" applyNumberFormat="1" applyFont="1" applyFill="1" applyBorder="1"/>
    <xf numFmtId="1" fontId="5" fillId="2" borderId="1" xfId="3" applyNumberFormat="1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1" fontId="5" fillId="2" borderId="3" xfId="3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3" xfId="0" applyNumberFormat="1" applyFont="1" applyBorder="1"/>
    <xf numFmtId="164" fontId="5" fillId="2" borderId="0" xfId="1" applyNumberFormat="1" applyFont="1" applyFill="1" applyBorder="1" applyAlignment="1" applyProtection="1">
      <alignment horizontal="center"/>
    </xf>
    <xf numFmtId="3" fontId="21" fillId="2" borderId="10" xfId="3" applyNumberFormat="1" applyFont="1" applyFill="1" applyBorder="1" applyAlignment="1">
      <alignment horizontal="center"/>
    </xf>
    <xf numFmtId="3" fontId="22" fillId="2" borderId="7" xfId="0" applyNumberFormat="1" applyFon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3" fontId="22" fillId="2" borderId="8" xfId="0" applyNumberFormat="1" applyFont="1" applyFill="1" applyBorder="1" applyAlignment="1">
      <alignment horizontal="center"/>
    </xf>
    <xf numFmtId="3" fontId="20" fillId="2" borderId="1" xfId="0" applyNumberFormat="1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22" fillId="2" borderId="3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2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5" fillId="2" borderId="0" xfId="0" applyFont="1" applyFill="1" applyAlignment="1">
      <alignment vertical="center"/>
    </xf>
  </cellXfs>
  <cellStyles count="8">
    <cellStyle name="Normaali" xfId="0" builtinId="0"/>
    <cellStyle name="Normaali 2" xfId="3" xr:uid="{00000000-0005-0000-0000-000001000000}"/>
    <cellStyle name="Normaali 2 2" xfId="4" xr:uid="{00000000-0005-0000-0000-000002000000}"/>
    <cellStyle name="Normaali 3" xfId="5" xr:uid="{00000000-0005-0000-0000-000003000000}"/>
    <cellStyle name="Normaali 4" xfId="2" xr:uid="{00000000-0005-0000-0000-000004000000}"/>
    <cellStyle name="Prosenttia" xfId="1" builtinId="5"/>
    <cellStyle name="Prosenttia 2" xfId="6" xr:uid="{00000000-0005-0000-0000-000006000000}"/>
    <cellStyle name="Prosentti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tonen Sanna" id="{813F49D8-B6C7-4CA6-B5F3-93B4506E07DA}" userId="S::Sanna.Lehtonen@kuntaliitto.fi::cdbfbac8-9c7d-497b-9f1a-c1490c72affe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" dT="2020-01-13T11:40:38.17" personId="{813F49D8-B6C7-4CA6-B5F3-93B4506E07DA}" id="{83BC95E9-5DA0-4588-8AFB-C9E83DAC2D75}">
    <text>Valtiovarainministeriö muutti alkuperäistä (28.12.2018; VM/2545/02.02.06.00/2018) valtionosuuspäätöstä 11.11.2019 budjettiriihessä (17.9.2019) päätetyn +237 milj. euron valtionosuuden kertakompensaation maksatuksesta johtuen.</text>
  </threadedComment>
  <threadedComment ref="G10" dT="2020-01-19T14:40:30.13" personId="{813F49D8-B6C7-4CA6-B5F3-93B4506E07DA}" id="{5EDE0BC0-E3CA-4333-BBAD-933CB1D81E88}">
    <text>Päätös kunnan peruspalvelujen valtionosuuden syrjäisyyslisien oikaisuista vuosilta 2017-2019 (VN/14786/2019-VM-1) tehtiin 30.12.2019.
Oikaisujen johdosta maksettavien valtionosuuksien lisäykset maksetaan asianomaisille kunnille vuoden 2020 valtionosuuksien tammikuun maksuerän yhteydessä kertakorvauksena. Erä kuitenkin kirjataan kokonaisuudessa vuoden 2019 tilinpäätökseen.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0"/>
  <sheetViews>
    <sheetView tabSelected="1" zoomScale="90" zoomScaleNormal="90" workbookViewId="0">
      <selection activeCell="A3" sqref="A3"/>
    </sheetView>
  </sheetViews>
  <sheetFormatPr defaultRowHeight="11.5" x14ac:dyDescent="0.25"/>
  <cols>
    <col min="1" max="1" width="4.54296875" style="7" customWidth="1"/>
    <col min="2" max="2" width="14.1796875" style="7" bestFit="1" customWidth="1"/>
    <col min="3" max="3" width="9" style="7" bestFit="1" customWidth="1"/>
    <col min="4" max="4" width="13" style="7" bestFit="1" customWidth="1"/>
    <col min="5" max="5" width="11.81640625" style="7" bestFit="1" customWidth="1"/>
    <col min="6" max="6" width="14.36328125" style="80" bestFit="1" customWidth="1"/>
    <col min="7" max="7" width="13" style="80" bestFit="1" customWidth="1"/>
    <col min="8" max="8" width="2.54296875" style="7" customWidth="1"/>
    <col min="9" max="9" width="11.26953125" style="76" bestFit="1" customWidth="1"/>
    <col min="10" max="10" width="1.08984375" style="7" customWidth="1"/>
    <col min="11" max="11" width="10.08984375" style="71" customWidth="1"/>
    <col min="12" max="12" width="10.08984375" style="33" customWidth="1"/>
    <col min="13" max="13" width="10.08984375" style="67" customWidth="1"/>
    <col min="14" max="14" width="1.36328125" style="7" customWidth="1"/>
    <col min="15" max="15" width="13" style="204" bestFit="1" customWidth="1"/>
    <col min="16" max="16" width="13" style="88" bestFit="1" customWidth="1"/>
    <col min="17" max="17" width="13" style="205" bestFit="1" customWidth="1"/>
    <col min="18" max="18" width="2.08984375" style="7" customWidth="1"/>
    <col min="19" max="19" width="11.26953125" style="60" bestFit="1" customWidth="1"/>
    <col min="20" max="20" width="9.81640625" style="60" customWidth="1"/>
    <col min="21" max="21" width="4.54296875" style="137" customWidth="1"/>
    <col min="22" max="22" width="14.1796875" style="125" bestFit="1" customWidth="1"/>
    <col min="23" max="23" width="9" style="125" bestFit="1" customWidth="1"/>
    <col min="24" max="24" width="13" style="125" bestFit="1" customWidth="1"/>
    <col min="25" max="25" width="11.81640625" style="125" bestFit="1" customWidth="1"/>
    <col min="26" max="26" width="14.36328125" style="125" bestFit="1" customWidth="1"/>
    <col min="27" max="27" width="2.54296875" style="125" customWidth="1"/>
    <col min="28" max="28" width="11.26953125" style="196" bestFit="1" customWidth="1"/>
    <col min="29" max="29" width="1.08984375" style="125" customWidth="1"/>
    <col min="30" max="30" width="10.453125" style="137" customWidth="1"/>
    <col min="31" max="31" width="10" style="129" customWidth="1"/>
    <col min="32" max="32" width="7.36328125" style="197" customWidth="1"/>
    <col min="33" max="33" width="1.36328125" style="125" customWidth="1"/>
    <col min="34" max="36" width="13" style="189" bestFit="1" customWidth="1"/>
    <col min="37" max="37" width="2.08984375" style="125" customWidth="1"/>
    <col min="38" max="38" width="11.26953125" style="192" bestFit="1" customWidth="1"/>
    <col min="39" max="39" width="9.6328125" style="60" customWidth="1"/>
    <col min="40" max="40" width="11.453125" style="97" customWidth="1"/>
    <col min="41" max="41" width="9" style="93" bestFit="1" customWidth="1"/>
    <col min="42" max="42" width="13" style="93" bestFit="1" customWidth="1"/>
    <col min="43" max="43" width="10.453125" style="93" bestFit="1" customWidth="1"/>
    <col min="44" max="44" width="13" style="93" bestFit="1" customWidth="1"/>
    <col min="45" max="45" width="17.453125" style="93" bestFit="1" customWidth="1"/>
    <col min="46" max="46" width="11.26953125" style="94" bestFit="1" customWidth="1"/>
    <col min="47" max="47" width="2" style="93" customWidth="1"/>
    <col min="48" max="50" width="14.81640625" style="93" customWidth="1"/>
    <col min="51" max="51" width="1.81640625" style="93" customWidth="1"/>
    <col min="52" max="52" width="11.26953125" style="94" bestFit="1" customWidth="1"/>
    <col min="53" max="53" width="1.54296875" style="93" customWidth="1"/>
    <col min="54" max="54" width="3.54296875" style="95" bestFit="1" customWidth="1"/>
    <col min="55" max="55" width="9.1796875" style="80"/>
    <col min="56" max="16384" width="8.7265625" style="7"/>
  </cols>
  <sheetData>
    <row r="1" spans="1:55" x14ac:dyDescent="0.25">
      <c r="A1" s="12"/>
      <c r="B1" s="13"/>
      <c r="C1" s="14"/>
      <c r="D1" s="14"/>
      <c r="E1" s="14"/>
      <c r="F1" s="14"/>
      <c r="G1" s="14"/>
      <c r="H1" s="14"/>
      <c r="I1" s="74"/>
      <c r="J1" s="1"/>
      <c r="K1" s="61"/>
      <c r="L1" s="29"/>
      <c r="M1" s="62"/>
      <c r="N1" s="1"/>
      <c r="O1" s="114"/>
      <c r="P1" s="113"/>
      <c r="Q1" s="115"/>
      <c r="R1" s="1"/>
      <c r="S1" s="25"/>
      <c r="T1" s="85"/>
      <c r="U1" s="116"/>
      <c r="V1" s="117"/>
      <c r="W1" s="118"/>
      <c r="X1" s="118"/>
      <c r="Y1" s="118"/>
      <c r="Z1" s="118"/>
      <c r="AA1" s="118"/>
      <c r="AB1" s="119"/>
      <c r="AC1" s="118"/>
      <c r="AD1" s="120"/>
      <c r="AE1" s="121"/>
      <c r="AF1" s="122"/>
      <c r="AG1" s="118"/>
      <c r="AH1" s="120"/>
      <c r="AI1" s="118"/>
      <c r="AJ1" s="122"/>
      <c r="AK1" s="118"/>
      <c r="AL1" s="123"/>
      <c r="AM1" s="85"/>
      <c r="AN1" s="92"/>
    </row>
    <row r="2" spans="1:55" ht="20" x14ac:dyDescent="0.4">
      <c r="A2" s="39" t="s">
        <v>364</v>
      </c>
      <c r="B2" s="13"/>
      <c r="C2" s="14"/>
      <c r="D2" s="14"/>
      <c r="E2" s="14"/>
      <c r="F2" s="14"/>
      <c r="G2" s="14"/>
      <c r="H2" s="14"/>
      <c r="I2" s="74"/>
      <c r="J2" s="1"/>
      <c r="K2" s="61"/>
      <c r="L2" s="29"/>
      <c r="M2" s="62"/>
      <c r="N2" s="1"/>
      <c r="O2" s="211" t="s">
        <v>340</v>
      </c>
      <c r="P2" s="212"/>
      <c r="Q2" s="213"/>
      <c r="R2" s="1"/>
      <c r="S2" s="25"/>
      <c r="T2" s="86"/>
      <c r="U2" s="124" t="s">
        <v>338</v>
      </c>
      <c r="W2" s="126"/>
      <c r="X2" s="126"/>
      <c r="Y2" s="126"/>
      <c r="Z2" s="126"/>
      <c r="AA2" s="126"/>
      <c r="AB2" s="127"/>
      <c r="AC2" s="126"/>
      <c r="AD2" s="128"/>
      <c r="AF2" s="130"/>
      <c r="AG2" s="126"/>
      <c r="AH2" s="128"/>
      <c r="AI2" s="126"/>
      <c r="AJ2" s="130"/>
      <c r="AK2" s="126"/>
      <c r="AL2" s="131"/>
      <c r="AM2" s="86"/>
      <c r="AN2" s="96" t="s">
        <v>360</v>
      </c>
    </row>
    <row r="3" spans="1:55" ht="12" x14ac:dyDescent="0.3">
      <c r="A3" s="15" t="s">
        <v>378</v>
      </c>
      <c r="B3" s="13"/>
      <c r="C3" s="14"/>
      <c r="D3" s="14"/>
      <c r="E3" s="14"/>
      <c r="F3" s="14"/>
      <c r="G3" s="14"/>
      <c r="H3" s="14"/>
      <c r="I3" s="74"/>
      <c r="J3" s="1"/>
      <c r="K3" s="61"/>
      <c r="L3" s="29"/>
      <c r="M3" s="62"/>
      <c r="N3" s="1"/>
      <c r="O3" s="214" t="s">
        <v>342</v>
      </c>
      <c r="P3" s="215"/>
      <c r="Q3" s="216"/>
      <c r="R3" s="1"/>
      <c r="S3" s="11"/>
      <c r="T3" s="80"/>
      <c r="U3" s="132" t="s">
        <v>362</v>
      </c>
      <c r="W3" s="126"/>
      <c r="X3" s="126"/>
      <c r="Y3" s="126"/>
      <c r="Z3" s="126"/>
      <c r="AA3" s="126"/>
      <c r="AB3" s="127"/>
      <c r="AC3" s="126"/>
      <c r="AD3" s="128"/>
      <c r="AF3" s="130"/>
      <c r="AG3" s="126"/>
      <c r="AH3" s="133"/>
      <c r="AI3" s="134"/>
      <c r="AJ3" s="135"/>
      <c r="AK3" s="126"/>
      <c r="AL3" s="136"/>
      <c r="AM3" s="80"/>
      <c r="AN3" s="97" t="s">
        <v>357</v>
      </c>
    </row>
    <row r="4" spans="1:55" ht="12" x14ac:dyDescent="0.3">
      <c r="A4" s="13"/>
      <c r="B4" s="16"/>
      <c r="C4" s="17"/>
      <c r="D4" s="17"/>
      <c r="E4" s="17"/>
      <c r="F4" s="17"/>
      <c r="G4" s="17"/>
      <c r="H4" s="17"/>
      <c r="I4" s="207" t="s">
        <v>369</v>
      </c>
      <c r="J4" s="2"/>
      <c r="K4" s="42"/>
      <c r="L4" s="30"/>
      <c r="M4" s="43"/>
      <c r="N4" s="2"/>
      <c r="O4" s="208" t="s">
        <v>346</v>
      </c>
      <c r="P4" s="209"/>
      <c r="Q4" s="210"/>
      <c r="R4" s="2"/>
      <c r="S4" s="9"/>
      <c r="V4" s="138"/>
      <c r="W4" s="139"/>
      <c r="X4" s="139"/>
      <c r="Y4" s="139"/>
      <c r="Z4" s="139"/>
      <c r="AA4" s="139"/>
      <c r="AB4" s="140"/>
      <c r="AC4" s="139"/>
      <c r="AD4" s="141"/>
      <c r="AE4" s="142"/>
      <c r="AF4" s="143"/>
      <c r="AG4" s="139"/>
      <c r="AH4" s="141"/>
      <c r="AI4" s="144"/>
      <c r="AJ4" s="143"/>
      <c r="AK4" s="139"/>
      <c r="AL4" s="140"/>
      <c r="AT4" s="98" t="s">
        <v>339</v>
      </c>
      <c r="AV4" s="217" t="s">
        <v>340</v>
      </c>
      <c r="AW4" s="217"/>
      <c r="AX4" s="217"/>
    </row>
    <row r="5" spans="1:55" x14ac:dyDescent="0.25">
      <c r="A5" s="13"/>
      <c r="B5" s="18" t="s">
        <v>299</v>
      </c>
      <c r="C5" s="19" t="s">
        <v>300</v>
      </c>
      <c r="D5" s="19" t="s">
        <v>301</v>
      </c>
      <c r="E5" s="20" t="s">
        <v>302</v>
      </c>
      <c r="F5" s="19" t="s">
        <v>304</v>
      </c>
      <c r="G5" s="19" t="s">
        <v>372</v>
      </c>
      <c r="H5" s="19"/>
      <c r="I5" s="9" t="s">
        <v>305</v>
      </c>
      <c r="J5" s="4"/>
      <c r="K5" s="42"/>
      <c r="L5" s="30"/>
      <c r="M5" s="43"/>
      <c r="N5" s="4"/>
      <c r="O5" s="44"/>
      <c r="P5" s="45"/>
      <c r="Q5" s="46"/>
      <c r="R5" s="4"/>
      <c r="S5" s="9" t="s">
        <v>305</v>
      </c>
      <c r="V5" s="145" t="s">
        <v>299</v>
      </c>
      <c r="W5" s="146" t="s">
        <v>300</v>
      </c>
      <c r="X5" s="146" t="s">
        <v>301</v>
      </c>
      <c r="Y5" s="147" t="s">
        <v>302</v>
      </c>
      <c r="Z5" s="146" t="s">
        <v>304</v>
      </c>
      <c r="AA5" s="146"/>
      <c r="AB5" s="140" t="s">
        <v>305</v>
      </c>
      <c r="AC5" s="146"/>
      <c r="AD5" s="141"/>
      <c r="AE5" s="142"/>
      <c r="AF5" s="143"/>
      <c r="AG5" s="146"/>
      <c r="AH5" s="148" t="s">
        <v>316</v>
      </c>
      <c r="AI5" s="149" t="s">
        <v>316</v>
      </c>
      <c r="AJ5" s="150" t="s">
        <v>316</v>
      </c>
      <c r="AK5" s="146"/>
      <c r="AL5" s="140" t="s">
        <v>305</v>
      </c>
      <c r="AN5" s="97" t="s">
        <v>299</v>
      </c>
      <c r="AO5" s="99" t="s">
        <v>300</v>
      </c>
      <c r="AP5" s="99" t="s">
        <v>301</v>
      </c>
      <c r="AQ5" s="100" t="s">
        <v>302</v>
      </c>
      <c r="AR5" s="99" t="s">
        <v>304</v>
      </c>
      <c r="AS5" s="99" t="s">
        <v>341</v>
      </c>
      <c r="AT5" s="101" t="s">
        <v>305</v>
      </c>
      <c r="AU5" s="101"/>
      <c r="AV5" s="217" t="s">
        <v>342</v>
      </c>
      <c r="AW5" s="217"/>
      <c r="AX5" s="217"/>
      <c r="AZ5" s="101" t="s">
        <v>343</v>
      </c>
      <c r="BA5" s="99"/>
      <c r="BB5" s="102" t="s">
        <v>344</v>
      </c>
    </row>
    <row r="6" spans="1:55" x14ac:dyDescent="0.25">
      <c r="A6" s="13"/>
      <c r="B6" s="18"/>
      <c r="C6" s="19" t="s">
        <v>306</v>
      </c>
      <c r="D6" s="19" t="s">
        <v>307</v>
      </c>
      <c r="E6" s="21" t="s">
        <v>308</v>
      </c>
      <c r="F6" s="19" t="s">
        <v>309</v>
      </c>
      <c r="G6" s="19" t="s">
        <v>373</v>
      </c>
      <c r="H6" s="19"/>
      <c r="I6" s="9" t="s">
        <v>310</v>
      </c>
      <c r="J6" s="4"/>
      <c r="K6" s="42"/>
      <c r="L6" s="30" t="s">
        <v>370</v>
      </c>
      <c r="M6" s="43"/>
      <c r="N6" s="4"/>
      <c r="O6" s="44" t="s">
        <v>316</v>
      </c>
      <c r="P6" s="45" t="s">
        <v>316</v>
      </c>
      <c r="Q6" s="46" t="s">
        <v>316</v>
      </c>
      <c r="R6" s="4"/>
      <c r="S6" s="9" t="s">
        <v>329</v>
      </c>
      <c r="V6" s="145"/>
      <c r="W6" s="146" t="s">
        <v>306</v>
      </c>
      <c r="X6" s="146" t="s">
        <v>307</v>
      </c>
      <c r="Y6" s="151" t="s">
        <v>308</v>
      </c>
      <c r="Z6" s="146" t="s">
        <v>309</v>
      </c>
      <c r="AA6" s="146"/>
      <c r="AB6" s="140" t="s">
        <v>310</v>
      </c>
      <c r="AC6" s="146"/>
      <c r="AD6" s="141"/>
      <c r="AE6" s="142" t="s">
        <v>303</v>
      </c>
      <c r="AF6" s="143"/>
      <c r="AG6" s="146"/>
      <c r="AH6" s="152" t="s">
        <v>328</v>
      </c>
      <c r="AI6" s="153" t="s">
        <v>328</v>
      </c>
      <c r="AJ6" s="154" t="s">
        <v>322</v>
      </c>
      <c r="AK6" s="146"/>
      <c r="AL6" s="140" t="s">
        <v>329</v>
      </c>
      <c r="AO6" s="99" t="s">
        <v>306</v>
      </c>
      <c r="AP6" s="99" t="s">
        <v>307</v>
      </c>
      <c r="AQ6" s="103" t="s">
        <v>308</v>
      </c>
      <c r="AR6" s="99" t="s">
        <v>309</v>
      </c>
      <c r="AS6" s="99" t="s">
        <v>345</v>
      </c>
      <c r="AT6" s="101" t="s">
        <v>310</v>
      </c>
      <c r="AU6" s="101"/>
      <c r="AV6" s="218" t="s">
        <v>346</v>
      </c>
      <c r="AW6" s="218"/>
      <c r="AX6" s="218"/>
      <c r="AZ6" s="101" t="s">
        <v>347</v>
      </c>
      <c r="BA6" s="99"/>
    </row>
    <row r="7" spans="1:55" x14ac:dyDescent="0.25">
      <c r="A7" s="13"/>
      <c r="B7" s="18"/>
      <c r="D7" s="21" t="s">
        <v>312</v>
      </c>
      <c r="E7" s="19" t="s">
        <v>313</v>
      </c>
      <c r="F7" s="21" t="s">
        <v>314</v>
      </c>
      <c r="G7" s="21" t="s">
        <v>374</v>
      </c>
      <c r="H7" s="21"/>
      <c r="I7" s="10" t="s">
        <v>315</v>
      </c>
      <c r="J7" s="5"/>
      <c r="K7" s="44"/>
      <c r="L7" s="206" t="s">
        <v>371</v>
      </c>
      <c r="M7" s="63"/>
      <c r="N7" s="5"/>
      <c r="O7" s="47" t="s">
        <v>328</v>
      </c>
      <c r="P7" s="35" t="s">
        <v>328</v>
      </c>
      <c r="Q7" s="48" t="s">
        <v>328</v>
      </c>
      <c r="R7" s="5"/>
      <c r="S7" s="10" t="s">
        <v>332</v>
      </c>
      <c r="V7" s="145"/>
      <c r="X7" s="151" t="s">
        <v>312</v>
      </c>
      <c r="Y7" s="146" t="s">
        <v>313</v>
      </c>
      <c r="Z7" s="151" t="s">
        <v>314</v>
      </c>
      <c r="AA7" s="151"/>
      <c r="AB7" s="155" t="s">
        <v>315</v>
      </c>
      <c r="AC7" s="151"/>
      <c r="AD7" s="156"/>
      <c r="AE7" s="157" t="s">
        <v>334</v>
      </c>
      <c r="AF7" s="158"/>
      <c r="AG7" s="151"/>
      <c r="AH7" s="152" t="s">
        <v>330</v>
      </c>
      <c r="AI7" s="153" t="s">
        <v>331</v>
      </c>
      <c r="AJ7" s="154" t="s">
        <v>323</v>
      </c>
      <c r="AK7" s="151"/>
      <c r="AL7" s="155" t="s">
        <v>332</v>
      </c>
      <c r="AO7" s="103" t="s">
        <v>348</v>
      </c>
      <c r="AP7" s="103" t="s">
        <v>312</v>
      </c>
      <c r="AQ7" s="99" t="s">
        <v>313</v>
      </c>
      <c r="AR7" s="103" t="s">
        <v>314</v>
      </c>
      <c r="AS7" s="103" t="s">
        <v>349</v>
      </c>
      <c r="AT7" s="104" t="s">
        <v>315</v>
      </c>
      <c r="AU7" s="104"/>
      <c r="AV7" s="99" t="s">
        <v>316</v>
      </c>
      <c r="AW7" s="99" t="s">
        <v>316</v>
      </c>
      <c r="AX7" s="99" t="s">
        <v>316</v>
      </c>
      <c r="AY7" s="99"/>
      <c r="AZ7" s="104" t="s">
        <v>321</v>
      </c>
      <c r="BA7" s="103"/>
    </row>
    <row r="8" spans="1:55" x14ac:dyDescent="0.25">
      <c r="A8" s="13"/>
      <c r="B8" s="18"/>
      <c r="C8" s="19"/>
      <c r="D8" s="19" t="s">
        <v>317</v>
      </c>
      <c r="E8" s="19" t="s">
        <v>327</v>
      </c>
      <c r="F8" s="19" t="s">
        <v>319</v>
      </c>
      <c r="G8" s="19" t="s">
        <v>375</v>
      </c>
      <c r="H8" s="19"/>
      <c r="I8" s="9"/>
      <c r="J8" s="4"/>
      <c r="K8" s="42"/>
      <c r="L8" s="30"/>
      <c r="M8" s="43"/>
      <c r="N8" s="4"/>
      <c r="O8" s="47" t="s">
        <v>354</v>
      </c>
      <c r="P8" s="35" t="s">
        <v>353</v>
      </c>
      <c r="Q8" s="48" t="s">
        <v>368</v>
      </c>
      <c r="R8" s="4"/>
      <c r="S8" s="77"/>
      <c r="V8" s="145"/>
      <c r="W8" s="146"/>
      <c r="X8" s="146" t="s">
        <v>317</v>
      </c>
      <c r="Y8" s="146" t="s">
        <v>327</v>
      </c>
      <c r="Z8" s="146" t="s">
        <v>319</v>
      </c>
      <c r="AA8" s="146"/>
      <c r="AB8" s="140"/>
      <c r="AC8" s="146"/>
      <c r="AD8" s="141"/>
      <c r="AE8" s="142"/>
      <c r="AF8" s="143"/>
      <c r="AG8" s="146"/>
      <c r="AH8" s="159">
        <v>2018</v>
      </c>
      <c r="AI8" s="160">
        <v>2018</v>
      </c>
      <c r="AJ8" s="161">
        <v>2018</v>
      </c>
      <c r="AK8" s="146"/>
      <c r="AL8" s="162">
        <v>2018</v>
      </c>
      <c r="AO8" s="99"/>
      <c r="AP8" s="99" t="s">
        <v>317</v>
      </c>
      <c r="AQ8" s="99" t="s">
        <v>318</v>
      </c>
      <c r="AR8" s="99" t="s">
        <v>318</v>
      </c>
      <c r="AS8" s="99" t="s">
        <v>350</v>
      </c>
      <c r="AT8" s="101" t="s">
        <v>321</v>
      </c>
      <c r="AU8" s="101"/>
      <c r="AV8" s="99" t="s">
        <v>328</v>
      </c>
      <c r="AW8" s="99" t="s">
        <v>328</v>
      </c>
      <c r="AX8" s="99" t="s">
        <v>322</v>
      </c>
      <c r="AY8" s="99"/>
      <c r="BA8" s="99"/>
    </row>
    <row r="9" spans="1:55" x14ac:dyDescent="0.25">
      <c r="A9" s="13"/>
      <c r="B9" s="18"/>
      <c r="C9" s="19"/>
      <c r="D9" s="13" t="s">
        <v>365</v>
      </c>
      <c r="E9" s="23" t="s">
        <v>324</v>
      </c>
      <c r="F9" s="78" t="s">
        <v>366</v>
      </c>
      <c r="G9" s="78" t="s">
        <v>376</v>
      </c>
      <c r="H9" s="13"/>
      <c r="I9" s="9"/>
      <c r="J9" s="2"/>
      <c r="K9" s="42"/>
      <c r="L9" s="30"/>
      <c r="M9" s="43"/>
      <c r="N9" s="2"/>
      <c r="O9" s="199" t="s">
        <v>325</v>
      </c>
      <c r="P9" s="200" t="s">
        <v>325</v>
      </c>
      <c r="Q9" s="201" t="s">
        <v>325</v>
      </c>
      <c r="R9" s="2"/>
      <c r="S9" s="9"/>
      <c r="V9" s="145"/>
      <c r="W9" s="146"/>
      <c r="X9" s="125" t="s">
        <v>337</v>
      </c>
      <c r="Y9" s="146" t="s">
        <v>324</v>
      </c>
      <c r="Z9" s="163" t="s">
        <v>363</v>
      </c>
      <c r="AB9" s="140"/>
      <c r="AC9" s="139"/>
      <c r="AD9" s="141"/>
      <c r="AE9" s="142"/>
      <c r="AF9" s="143"/>
      <c r="AG9" s="139"/>
      <c r="AH9" s="133"/>
      <c r="AI9" s="134"/>
      <c r="AJ9" s="135"/>
      <c r="AK9" s="139"/>
      <c r="AL9" s="140"/>
      <c r="AO9" s="99"/>
      <c r="AP9" s="99" t="s">
        <v>333</v>
      </c>
      <c r="AQ9" s="99" t="s">
        <v>320</v>
      </c>
      <c r="AR9" s="99" t="s">
        <v>351</v>
      </c>
      <c r="AS9" s="99" t="s">
        <v>352</v>
      </c>
      <c r="AU9" s="101"/>
      <c r="AV9" s="103" t="s">
        <v>353</v>
      </c>
      <c r="AW9" s="103" t="s">
        <v>354</v>
      </c>
      <c r="AX9" s="103" t="s">
        <v>323</v>
      </c>
      <c r="AY9" s="103"/>
      <c r="BA9" s="99"/>
    </row>
    <row r="10" spans="1:55" x14ac:dyDescent="0.25">
      <c r="A10" s="13"/>
      <c r="B10" s="18"/>
      <c r="C10" s="14"/>
      <c r="D10" s="13"/>
      <c r="E10" s="13"/>
      <c r="F10" s="79"/>
      <c r="G10" s="79" t="s">
        <v>377</v>
      </c>
      <c r="H10" s="13"/>
      <c r="I10" s="9"/>
      <c r="J10" s="3"/>
      <c r="K10" s="42"/>
      <c r="L10" s="30"/>
      <c r="M10" s="43"/>
      <c r="N10" s="3"/>
      <c r="O10" s="47"/>
      <c r="P10" s="35"/>
      <c r="Q10" s="48"/>
      <c r="R10" s="3"/>
      <c r="S10" s="34"/>
      <c r="V10" s="145"/>
      <c r="W10" s="126"/>
      <c r="AB10" s="140"/>
      <c r="AC10" s="146"/>
      <c r="AD10" s="141"/>
      <c r="AE10" s="142"/>
      <c r="AF10" s="143"/>
      <c r="AG10" s="146"/>
      <c r="AH10" s="152"/>
      <c r="AI10" s="153"/>
      <c r="AJ10" s="154" t="s">
        <v>361</v>
      </c>
      <c r="AK10" s="146"/>
      <c r="AL10" s="164"/>
      <c r="AQ10" s="99" t="s">
        <v>324</v>
      </c>
      <c r="AR10" s="99" t="s">
        <v>358</v>
      </c>
      <c r="AS10" s="99" t="s">
        <v>359</v>
      </c>
      <c r="AT10" s="101"/>
      <c r="AU10" s="101"/>
      <c r="AV10" s="101"/>
      <c r="AW10" s="101"/>
      <c r="AX10" s="101"/>
      <c r="AY10" s="101"/>
      <c r="AZ10" s="101"/>
      <c r="BA10" s="99"/>
    </row>
    <row r="11" spans="1:55" x14ac:dyDescent="0.25">
      <c r="A11" s="13"/>
      <c r="B11" s="18"/>
      <c r="C11" s="22" t="s">
        <v>367</v>
      </c>
      <c r="D11" s="23">
        <v>2019</v>
      </c>
      <c r="E11" s="23">
        <v>2019</v>
      </c>
      <c r="F11" s="23">
        <v>2019</v>
      </c>
      <c r="G11" s="23"/>
      <c r="H11" s="17"/>
      <c r="I11" s="77">
        <v>2019</v>
      </c>
      <c r="J11" s="3"/>
      <c r="K11" s="47" t="s">
        <v>325</v>
      </c>
      <c r="L11" s="36" t="s">
        <v>335</v>
      </c>
      <c r="M11" s="48" t="s">
        <v>336</v>
      </c>
      <c r="N11" s="3"/>
      <c r="O11" s="202">
        <v>2019</v>
      </c>
      <c r="P11" s="19">
        <v>2019</v>
      </c>
      <c r="Q11" s="203">
        <v>2019</v>
      </c>
      <c r="R11" s="3"/>
      <c r="S11" s="77">
        <v>2019</v>
      </c>
      <c r="V11" s="145"/>
      <c r="W11" s="165" t="s">
        <v>311</v>
      </c>
      <c r="X11" s="146">
        <v>2018</v>
      </c>
      <c r="Y11" s="146">
        <v>2018</v>
      </c>
      <c r="Z11" s="146">
        <v>2018</v>
      </c>
      <c r="AA11" s="139"/>
      <c r="AB11" s="162">
        <v>2018</v>
      </c>
      <c r="AC11" s="146"/>
      <c r="AD11" s="152" t="s">
        <v>325</v>
      </c>
      <c r="AE11" s="166" t="s">
        <v>335</v>
      </c>
      <c r="AF11" s="154" t="s">
        <v>336</v>
      </c>
      <c r="AG11" s="146"/>
      <c r="AH11" s="152"/>
      <c r="AI11" s="153"/>
      <c r="AJ11" s="154"/>
      <c r="AK11" s="146"/>
      <c r="AL11" s="140"/>
      <c r="AP11" s="99" t="s">
        <v>325</v>
      </c>
      <c r="AQ11" s="99" t="s">
        <v>325</v>
      </c>
      <c r="AR11" s="99" t="s">
        <v>325</v>
      </c>
      <c r="AS11" s="99"/>
      <c r="AT11" s="101" t="s">
        <v>325</v>
      </c>
      <c r="AU11" s="101"/>
      <c r="AV11" s="99" t="s">
        <v>325</v>
      </c>
      <c r="AW11" s="99" t="s">
        <v>325</v>
      </c>
      <c r="AX11" s="99" t="s">
        <v>325</v>
      </c>
      <c r="AY11" s="99"/>
      <c r="AZ11" s="101" t="s">
        <v>325</v>
      </c>
      <c r="BA11" s="99"/>
    </row>
    <row r="12" spans="1:55" x14ac:dyDescent="0.25">
      <c r="A12" s="13"/>
      <c r="B12" s="18"/>
      <c r="C12" s="14"/>
      <c r="D12" s="23"/>
      <c r="E12" s="23"/>
      <c r="F12" s="14"/>
      <c r="G12" s="14"/>
      <c r="H12" s="14"/>
      <c r="I12" s="9"/>
      <c r="J12" s="1"/>
      <c r="K12" s="42"/>
      <c r="L12" s="30"/>
      <c r="M12" s="43"/>
      <c r="N12" s="1"/>
      <c r="O12" s="40"/>
      <c r="P12" s="38"/>
      <c r="Q12" s="41"/>
      <c r="R12" s="1"/>
      <c r="S12" s="9"/>
      <c r="T12" s="88"/>
      <c r="V12" s="145"/>
      <c r="W12" s="126"/>
      <c r="X12" s="146"/>
      <c r="Y12" s="146"/>
      <c r="Z12" s="126"/>
      <c r="AA12" s="126"/>
      <c r="AB12" s="140"/>
      <c r="AC12" s="126"/>
      <c r="AD12" s="141"/>
      <c r="AE12" s="142"/>
      <c r="AF12" s="143"/>
      <c r="AG12" s="126"/>
      <c r="AH12" s="133"/>
      <c r="AI12" s="134"/>
      <c r="AJ12" s="135"/>
      <c r="AK12" s="126"/>
      <c r="AL12" s="140"/>
      <c r="AM12" s="88"/>
      <c r="AP12" s="99" t="s">
        <v>295</v>
      </c>
      <c r="AR12" s="99" t="s">
        <v>296</v>
      </c>
      <c r="AS12" s="99" t="s">
        <v>297</v>
      </c>
      <c r="AT12" s="99" t="s">
        <v>355</v>
      </c>
      <c r="AX12" s="99" t="s">
        <v>298</v>
      </c>
      <c r="AY12" s="99"/>
      <c r="AZ12" s="99" t="s">
        <v>356</v>
      </c>
      <c r="BC12" s="87"/>
    </row>
    <row r="13" spans="1:55" x14ac:dyDescent="0.25">
      <c r="A13" s="13"/>
      <c r="B13" s="18"/>
      <c r="C13" s="14"/>
      <c r="D13" s="14"/>
      <c r="E13" s="14"/>
      <c r="F13" s="14"/>
      <c r="G13" s="14"/>
      <c r="H13" s="14"/>
      <c r="I13" s="11"/>
      <c r="J13" s="6"/>
      <c r="K13" s="68"/>
      <c r="L13" s="31"/>
      <c r="M13" s="64"/>
      <c r="N13" s="6"/>
      <c r="O13" s="49"/>
      <c r="P13" s="50"/>
      <c r="Q13" s="51"/>
      <c r="R13" s="6"/>
      <c r="S13" s="11"/>
      <c r="T13" s="88"/>
      <c r="V13" s="145"/>
      <c r="W13" s="126"/>
      <c r="X13" s="126"/>
      <c r="Y13" s="126"/>
      <c r="Z13" s="126"/>
      <c r="AA13" s="126"/>
      <c r="AB13" s="136"/>
      <c r="AC13" s="167"/>
      <c r="AD13" s="168"/>
      <c r="AE13" s="169"/>
      <c r="AF13" s="170"/>
      <c r="AG13" s="167"/>
      <c r="AH13" s="171"/>
      <c r="AI13" s="172"/>
      <c r="AJ13" s="173"/>
      <c r="AK13" s="167"/>
      <c r="AL13" s="136"/>
      <c r="AM13" s="88"/>
      <c r="BC13" s="87"/>
    </row>
    <row r="14" spans="1:55" x14ac:dyDescent="0.25">
      <c r="A14" s="13"/>
      <c r="B14" s="81" t="s">
        <v>326</v>
      </c>
      <c r="C14" s="82">
        <f>SUM(C16:C310)</f>
        <v>5483641</v>
      </c>
      <c r="D14" s="82">
        <f>SUM(D16:D310)</f>
        <v>8697343711.5180759</v>
      </c>
      <c r="E14" s="82">
        <f>SUM(E16:E310)</f>
        <v>750540585.52731836</v>
      </c>
      <c r="F14" s="24">
        <f>SUM(F16:F310)</f>
        <v>-69638163</v>
      </c>
      <c r="G14" s="24">
        <f>SUM(G16:G310)</f>
        <v>4082429.4701580103</v>
      </c>
      <c r="H14" s="83"/>
      <c r="I14" s="11">
        <f>SUM(I16:I310)</f>
        <v>8631787977.9882355</v>
      </c>
      <c r="J14" s="84"/>
      <c r="K14" s="68">
        <f>I14-AB14</f>
        <v>173818526.01677608</v>
      </c>
      <c r="L14" s="31">
        <f>K14/AB14</f>
        <v>2.0550857626502883E-2</v>
      </c>
      <c r="M14" s="198">
        <f>K14/C14</f>
        <v>31.69764870033908</v>
      </c>
      <c r="N14" s="84"/>
      <c r="O14" s="68">
        <f>SUM(O16:O310)</f>
        <v>283766094.57841814</v>
      </c>
      <c r="P14" s="24">
        <f>SUM(P16:P310)</f>
        <v>108622693.78520009</v>
      </c>
      <c r="Q14" s="64">
        <f>SUM(Q16:Q310)</f>
        <v>-175143400.79321802</v>
      </c>
      <c r="R14" s="84"/>
      <c r="S14" s="11">
        <f>SUM(S16:S310)</f>
        <v>8456644577.1950207</v>
      </c>
      <c r="T14" s="89"/>
      <c r="V14" s="174" t="s">
        <v>326</v>
      </c>
      <c r="W14" s="175">
        <v>5474083</v>
      </c>
      <c r="X14" s="175">
        <v>8543084397.9714575</v>
      </c>
      <c r="Y14" s="175">
        <v>737852600.11983049</v>
      </c>
      <c r="Z14" s="176">
        <v>-85114946</v>
      </c>
      <c r="AA14" s="177"/>
      <c r="AB14" s="136">
        <v>8457969451.9714594</v>
      </c>
      <c r="AC14" s="178"/>
      <c r="AD14" s="168">
        <v>-40965025.967880301</v>
      </c>
      <c r="AE14" s="169">
        <v>-4.8200190358230277E-3</v>
      </c>
      <c r="AF14" s="179">
        <v>-7.4834499162472143</v>
      </c>
      <c r="AG14" s="178"/>
      <c r="AH14" s="168"/>
      <c r="AI14" s="176"/>
      <c r="AJ14" s="170">
        <v>-170590850.06822363</v>
      </c>
      <c r="AK14" s="178"/>
      <c r="AL14" s="136">
        <v>8287378601.9032373</v>
      </c>
      <c r="AM14" s="89"/>
      <c r="AN14" s="105" t="s">
        <v>326</v>
      </c>
      <c r="AO14" s="106">
        <v>5458325</v>
      </c>
      <c r="AP14" s="106">
        <v>8568853461.9393473</v>
      </c>
      <c r="AQ14" s="106">
        <v>715442623.67320991</v>
      </c>
      <c r="AR14" s="106">
        <v>-74254714</v>
      </c>
      <c r="AS14" s="106">
        <v>4335730</v>
      </c>
      <c r="AT14" s="106">
        <v>8498934477.9393473</v>
      </c>
      <c r="AU14" s="106"/>
      <c r="AV14" s="106">
        <v>107664396.21300001</v>
      </c>
      <c r="AW14" s="106">
        <v>-280891201.83265179</v>
      </c>
      <c r="AX14" s="106">
        <v>-173226805.61965197</v>
      </c>
      <c r="AY14" s="106"/>
      <c r="AZ14" s="107">
        <v>8325707672.3196926</v>
      </c>
      <c r="BB14" s="95">
        <v>295</v>
      </c>
    </row>
    <row r="15" spans="1:55" s="27" customFormat="1" x14ac:dyDescent="0.25">
      <c r="A15" s="26"/>
      <c r="B15" s="26"/>
      <c r="C15" s="26"/>
      <c r="D15" s="26"/>
      <c r="E15" s="26"/>
      <c r="F15" s="28"/>
      <c r="G15" s="28"/>
      <c r="H15" s="26"/>
      <c r="I15" s="75"/>
      <c r="K15" s="69"/>
      <c r="L15" s="32"/>
      <c r="M15" s="66"/>
      <c r="O15" s="52"/>
      <c r="P15" s="53"/>
      <c r="Q15" s="54"/>
      <c r="S15" s="72"/>
      <c r="T15" s="90"/>
      <c r="U15" s="180"/>
      <c r="V15" s="181"/>
      <c r="W15" s="181"/>
      <c r="X15" s="181"/>
      <c r="Y15" s="181"/>
      <c r="Z15" s="181"/>
      <c r="AA15" s="181"/>
      <c r="AB15" s="182"/>
      <c r="AC15" s="181"/>
      <c r="AD15" s="180"/>
      <c r="AE15" s="183"/>
      <c r="AF15" s="184"/>
      <c r="AG15" s="181"/>
      <c r="AH15" s="185"/>
      <c r="AI15" s="186"/>
      <c r="AJ15" s="187"/>
      <c r="AK15" s="181"/>
      <c r="AL15" s="188"/>
      <c r="AM15" s="90"/>
      <c r="AN15" s="108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10"/>
      <c r="BA15" s="111"/>
      <c r="BB15" s="112"/>
      <c r="BC15" s="91"/>
    </row>
    <row r="16" spans="1:55" x14ac:dyDescent="0.25">
      <c r="A16" s="7">
        <v>5</v>
      </c>
      <c r="B16" s="7" t="s">
        <v>0</v>
      </c>
      <c r="C16" s="8">
        <v>9831</v>
      </c>
      <c r="D16" s="8">
        <v>33718585.441292524</v>
      </c>
      <c r="E16" s="8">
        <v>9538574.7774754465</v>
      </c>
      <c r="F16" s="60">
        <v>1112611</v>
      </c>
      <c r="G16" s="60">
        <v>0</v>
      </c>
      <c r="I16" s="37">
        <f>D16+F16+G16</f>
        <v>34831196.441292524</v>
      </c>
      <c r="K16" s="70">
        <f>I16-AB16</f>
        <v>-319422.71448129416</v>
      </c>
      <c r="L16" s="33">
        <f>K16/AB16</f>
        <v>-9.087257128124469E-3</v>
      </c>
      <c r="M16" s="65">
        <f>K16/C16</f>
        <v>-32.491375697415741</v>
      </c>
      <c r="O16" s="55">
        <v>528013.60000000009</v>
      </c>
      <c r="P16" s="56">
        <v>2941629.7672999999</v>
      </c>
      <c r="Q16" s="57">
        <v>2413616.1672999999</v>
      </c>
      <c r="S16" s="73">
        <f>I16+Q16</f>
        <v>37244812.608592525</v>
      </c>
      <c r="T16" s="56"/>
      <c r="U16" s="137">
        <v>5</v>
      </c>
      <c r="V16" s="125" t="s">
        <v>0</v>
      </c>
      <c r="W16" s="189">
        <v>9899</v>
      </c>
      <c r="X16" s="189">
        <v>33924375.155773818</v>
      </c>
      <c r="Y16" s="189">
        <v>9852634.9808945488</v>
      </c>
      <c r="Z16" s="189">
        <v>1226244</v>
      </c>
      <c r="AB16" s="190">
        <v>35150619.155773818</v>
      </c>
      <c r="AD16" s="191">
        <v>-813512.77601675689</v>
      </c>
      <c r="AE16" s="129">
        <v>-2.2620114328344192E-2</v>
      </c>
      <c r="AF16" s="192">
        <v>-82.181308820765423</v>
      </c>
      <c r="AH16" s="133">
        <v>551168.90879999998</v>
      </c>
      <c r="AI16" s="134">
        <v>2841606.5303999996</v>
      </c>
      <c r="AJ16" s="135">
        <v>2290437.6215999997</v>
      </c>
      <c r="AL16" s="193">
        <v>37441056.777373821</v>
      </c>
      <c r="AM16" s="56"/>
      <c r="AN16" s="97" t="s">
        <v>0</v>
      </c>
      <c r="AO16" s="93">
        <v>10006</v>
      </c>
      <c r="AP16" s="93">
        <v>34741069.931790575</v>
      </c>
      <c r="AQ16" s="93">
        <v>10294187.93462698</v>
      </c>
      <c r="AR16" s="93">
        <v>1223062</v>
      </c>
      <c r="AT16" s="94">
        <v>35964131.931790575</v>
      </c>
      <c r="AV16" s="93">
        <v>2898273.7860000003</v>
      </c>
      <c r="AW16" s="93">
        <v>-604897.15079999994</v>
      </c>
      <c r="AX16" s="93">
        <v>2293376.6352000004</v>
      </c>
      <c r="AZ16" s="94">
        <v>38257508.566990577</v>
      </c>
      <c r="BB16" s="95">
        <v>5</v>
      </c>
      <c r="BC16" s="60"/>
    </row>
    <row r="17" spans="1:55" x14ac:dyDescent="0.25">
      <c r="A17" s="7">
        <v>9</v>
      </c>
      <c r="B17" s="7" t="s">
        <v>1</v>
      </c>
      <c r="C17" s="8">
        <v>2610</v>
      </c>
      <c r="D17" s="8">
        <v>9428471.7644110508</v>
      </c>
      <c r="E17" s="8">
        <v>2750568.2551401574</v>
      </c>
      <c r="F17" s="60">
        <v>-529018</v>
      </c>
      <c r="G17" s="60">
        <v>0</v>
      </c>
      <c r="I17" s="37">
        <f t="shared" ref="I17:I80" si="0">D17+F17+G17</f>
        <v>8899453.7644110508</v>
      </c>
      <c r="K17" s="70">
        <f t="shared" ref="K17:K80" si="1">I17-AB17</f>
        <v>-124541.7047075443</v>
      </c>
      <c r="L17" s="33">
        <f t="shared" ref="L17:L80" si="2">K17/AB17</f>
        <v>-1.3801171014961594E-2</v>
      </c>
      <c r="M17" s="65">
        <f t="shared" ref="M17:M80" si="3">K17/C17</f>
        <v>-47.717128240438427</v>
      </c>
      <c r="O17" s="55">
        <v>17160.442000000003</v>
      </c>
      <c r="P17" s="56">
        <v>72601.87000000001</v>
      </c>
      <c r="Q17" s="57">
        <v>55441.428000000007</v>
      </c>
      <c r="S17" s="73">
        <f t="shared" ref="S17:S80" si="4">I17+Q17</f>
        <v>8954895.1924110502</v>
      </c>
      <c r="T17" s="56"/>
      <c r="U17" s="137">
        <v>9</v>
      </c>
      <c r="V17" s="125" t="s">
        <v>1</v>
      </c>
      <c r="W17" s="189">
        <v>2639</v>
      </c>
      <c r="X17" s="189">
        <v>9582633.4691185951</v>
      </c>
      <c r="Y17" s="189">
        <v>2812527.3668018612</v>
      </c>
      <c r="Z17" s="189">
        <v>-558638</v>
      </c>
      <c r="AB17" s="190">
        <v>9023995.4691185951</v>
      </c>
      <c r="AD17" s="191">
        <v>106913.34794646502</v>
      </c>
      <c r="AE17" s="129">
        <v>1.198972337516294E-2</v>
      </c>
      <c r="AF17" s="192">
        <v>40.512826050195159</v>
      </c>
      <c r="AH17" s="133">
        <v>44281.055999999997</v>
      </c>
      <c r="AI17" s="134">
        <v>19535.760000000002</v>
      </c>
      <c r="AJ17" s="135">
        <v>-24745.295999999995</v>
      </c>
      <c r="AL17" s="193">
        <v>8999250.173118595</v>
      </c>
      <c r="AM17" s="56"/>
      <c r="AN17" s="97" t="s">
        <v>1</v>
      </c>
      <c r="AO17" s="93">
        <v>2687</v>
      </c>
      <c r="AP17" s="93">
        <v>9490687.1211721301</v>
      </c>
      <c r="AQ17" s="93">
        <v>2659381.0129674436</v>
      </c>
      <c r="AR17" s="93">
        <v>-573605</v>
      </c>
      <c r="AT17" s="94">
        <v>8917082.1211721301</v>
      </c>
      <c r="AV17" s="93">
        <v>43385.364000000001</v>
      </c>
      <c r="AW17" s="93">
        <v>-17091.204000000002</v>
      </c>
      <c r="AX17" s="93">
        <v>26294.16</v>
      </c>
      <c r="AZ17" s="94">
        <v>8943376.2811721303</v>
      </c>
      <c r="BB17" s="95">
        <v>9</v>
      </c>
      <c r="BC17" s="60"/>
    </row>
    <row r="18" spans="1:55" x14ac:dyDescent="0.25">
      <c r="A18" s="7">
        <v>10</v>
      </c>
      <c r="B18" s="7" t="s">
        <v>2</v>
      </c>
      <c r="C18" s="8">
        <v>11713</v>
      </c>
      <c r="D18" s="8">
        <v>38834582.172775663</v>
      </c>
      <c r="E18" s="8">
        <v>11451735.209523847</v>
      </c>
      <c r="F18" s="60">
        <v>-762129</v>
      </c>
      <c r="G18" s="60">
        <v>0</v>
      </c>
      <c r="I18" s="37">
        <f t="shared" si="0"/>
        <v>38072453.172775663</v>
      </c>
      <c r="K18" s="70">
        <f t="shared" si="1"/>
        <v>-221441.61242563277</v>
      </c>
      <c r="L18" s="33">
        <f t="shared" si="2"/>
        <v>-5.7826871272234513E-3</v>
      </c>
      <c r="M18" s="65">
        <f t="shared" si="3"/>
        <v>-18.905627288110029</v>
      </c>
      <c r="O18" s="55">
        <v>207245.33799999999</v>
      </c>
      <c r="P18" s="56">
        <v>176950.55769999998</v>
      </c>
      <c r="Q18" s="57">
        <v>-30294.780300000013</v>
      </c>
      <c r="S18" s="73">
        <f t="shared" si="4"/>
        <v>38042158.392475665</v>
      </c>
      <c r="T18" s="56"/>
      <c r="U18" s="137">
        <v>10</v>
      </c>
      <c r="V18" s="125" t="s">
        <v>2</v>
      </c>
      <c r="W18" s="189">
        <v>11907</v>
      </c>
      <c r="X18" s="189">
        <v>39116708.785201296</v>
      </c>
      <c r="Y18" s="189">
        <v>11667547.489991523</v>
      </c>
      <c r="Z18" s="189">
        <v>-822814</v>
      </c>
      <c r="AB18" s="190">
        <v>38293894.785201296</v>
      </c>
      <c r="AD18" s="191">
        <v>-335042.61425049603</v>
      </c>
      <c r="AE18" s="129">
        <v>-8.6733582854197494E-3</v>
      </c>
      <c r="AF18" s="192">
        <v>-28.13828959859713</v>
      </c>
      <c r="AH18" s="133">
        <v>170221.58880000003</v>
      </c>
      <c r="AI18" s="134">
        <v>122489.21519999999</v>
      </c>
      <c r="AJ18" s="135">
        <v>-47732.373600000035</v>
      </c>
      <c r="AL18" s="193">
        <v>38246162.411601298</v>
      </c>
      <c r="AM18" s="56"/>
      <c r="AN18" s="97" t="s">
        <v>2</v>
      </c>
      <c r="AO18" s="93">
        <v>12044</v>
      </c>
      <c r="AP18" s="93">
        <v>39416351.399451792</v>
      </c>
      <c r="AQ18" s="93">
        <v>11914946.194845308</v>
      </c>
      <c r="AR18" s="93">
        <v>-787414</v>
      </c>
      <c r="AT18" s="94">
        <v>38628937.399451792</v>
      </c>
      <c r="AV18" s="93">
        <v>163155.2628</v>
      </c>
      <c r="AW18" s="93">
        <v>-154110.07175999999</v>
      </c>
      <c r="AX18" s="93">
        <v>9045.1910400000052</v>
      </c>
      <c r="AZ18" s="94">
        <v>38637982.590491794</v>
      </c>
      <c r="BB18" s="95">
        <v>10</v>
      </c>
      <c r="BC18" s="60"/>
    </row>
    <row r="19" spans="1:55" x14ac:dyDescent="0.25">
      <c r="A19" s="7">
        <v>16</v>
      </c>
      <c r="B19" s="7" t="s">
        <v>3</v>
      </c>
      <c r="C19" s="8">
        <v>8248</v>
      </c>
      <c r="D19" s="8">
        <v>18871912.574914198</v>
      </c>
      <c r="E19" s="8">
        <v>4392450.3205727264</v>
      </c>
      <c r="F19" s="60">
        <v>-462287</v>
      </c>
      <c r="G19" s="60">
        <v>0</v>
      </c>
      <c r="I19" s="37">
        <f t="shared" si="0"/>
        <v>18409625.574914198</v>
      </c>
      <c r="K19" s="70">
        <f t="shared" si="1"/>
        <v>871443.23508112878</v>
      </c>
      <c r="L19" s="33">
        <f t="shared" si="2"/>
        <v>4.9688343877112594E-2</v>
      </c>
      <c r="M19" s="65">
        <f t="shared" si="3"/>
        <v>105.65509639683908</v>
      </c>
      <c r="O19" s="55">
        <v>199470.33774000005</v>
      </c>
      <c r="P19" s="56">
        <v>1219777.4177000001</v>
      </c>
      <c r="Q19" s="57">
        <v>1020307.07996</v>
      </c>
      <c r="S19" s="73">
        <f t="shared" si="4"/>
        <v>19429932.654874198</v>
      </c>
      <c r="T19" s="56"/>
      <c r="U19" s="137">
        <v>16</v>
      </c>
      <c r="V19" s="125" t="s">
        <v>3</v>
      </c>
      <c r="W19" s="189">
        <v>8323</v>
      </c>
      <c r="X19" s="189">
        <v>18075467.33983307</v>
      </c>
      <c r="Y19" s="189">
        <v>4102731.6472636163</v>
      </c>
      <c r="Z19" s="189">
        <v>-537285</v>
      </c>
      <c r="AB19" s="190">
        <v>17538182.33983307</v>
      </c>
      <c r="AD19" s="191">
        <v>25477.652987867594</v>
      </c>
      <c r="AE19" s="129">
        <v>1.4548097191980473E-3</v>
      </c>
      <c r="AF19" s="192">
        <v>3.0611141400778079</v>
      </c>
      <c r="AH19" s="133">
        <v>193898.92992</v>
      </c>
      <c r="AI19" s="134">
        <v>1030250.8632000001</v>
      </c>
      <c r="AJ19" s="135">
        <v>836351.93328000011</v>
      </c>
      <c r="AL19" s="193">
        <v>18374534.273113068</v>
      </c>
      <c r="AM19" s="56"/>
      <c r="AN19" s="97" t="s">
        <v>3</v>
      </c>
      <c r="AO19" s="93">
        <v>8287</v>
      </c>
      <c r="AP19" s="93">
        <v>17869034.686845202</v>
      </c>
      <c r="AQ19" s="93">
        <v>3967006.5210216902</v>
      </c>
      <c r="AR19" s="93">
        <v>-356330</v>
      </c>
      <c r="AT19" s="94">
        <v>17512704.686845202</v>
      </c>
      <c r="AV19" s="93">
        <v>824387.65140000009</v>
      </c>
      <c r="AW19" s="93">
        <v>-212128.13579999999</v>
      </c>
      <c r="AX19" s="93">
        <v>612259.51560000004</v>
      </c>
      <c r="AZ19" s="94">
        <v>18124964.202445202</v>
      </c>
      <c r="BB19" s="95">
        <v>16</v>
      </c>
      <c r="BC19" s="60"/>
    </row>
    <row r="20" spans="1:55" x14ac:dyDescent="0.25">
      <c r="A20" s="7">
        <v>18</v>
      </c>
      <c r="B20" s="7" t="s">
        <v>4</v>
      </c>
      <c r="C20" s="8">
        <v>4990</v>
      </c>
      <c r="D20" s="8">
        <v>7842634.4243721776</v>
      </c>
      <c r="E20" s="8">
        <v>1427959.6221219948</v>
      </c>
      <c r="F20" s="60">
        <v>-219102</v>
      </c>
      <c r="G20" s="60">
        <v>0</v>
      </c>
      <c r="I20" s="37">
        <f t="shared" si="0"/>
        <v>7623532.4243721776</v>
      </c>
      <c r="K20" s="70">
        <f t="shared" si="1"/>
        <v>132457.37534994911</v>
      </c>
      <c r="L20" s="33">
        <f t="shared" si="2"/>
        <v>1.7682024874018328E-2</v>
      </c>
      <c r="M20" s="65">
        <f t="shared" si="3"/>
        <v>26.544564198386595</v>
      </c>
      <c r="O20" s="55">
        <v>233368.81086000006</v>
      </c>
      <c r="P20" s="56">
        <v>726084.70170000009</v>
      </c>
      <c r="Q20" s="57">
        <v>492715.89084000001</v>
      </c>
      <c r="S20" s="73">
        <f t="shared" si="4"/>
        <v>8116248.3152121771</v>
      </c>
      <c r="T20" s="56"/>
      <c r="U20" s="137">
        <v>18</v>
      </c>
      <c r="V20" s="125" t="s">
        <v>4</v>
      </c>
      <c r="W20" s="189">
        <v>5046</v>
      </c>
      <c r="X20" s="189">
        <v>7813729.0490222285</v>
      </c>
      <c r="Y20" s="189">
        <v>1426137.8073441957</v>
      </c>
      <c r="Z20" s="189">
        <v>-322654</v>
      </c>
      <c r="AB20" s="190">
        <v>7491075.0490222285</v>
      </c>
      <c r="AD20" s="191">
        <v>166523.15136211831</v>
      </c>
      <c r="AE20" s="129">
        <v>2.2734926817204414E-2</v>
      </c>
      <c r="AF20" s="192">
        <v>33.001020880324674</v>
      </c>
      <c r="AH20" s="133">
        <v>312975.89903999999</v>
      </c>
      <c r="AI20" s="134">
        <v>819199.53600000008</v>
      </c>
      <c r="AJ20" s="135">
        <v>506223.63696000009</v>
      </c>
      <c r="AL20" s="193">
        <v>7997298.6859822283</v>
      </c>
      <c r="AM20" s="56"/>
      <c r="AN20" s="97" t="s">
        <v>4</v>
      </c>
      <c r="AO20" s="93">
        <v>5104</v>
      </c>
      <c r="AP20" s="93">
        <v>7593862.8976601101</v>
      </c>
      <c r="AQ20" s="93">
        <v>1101380.0397392623</v>
      </c>
      <c r="AR20" s="93">
        <v>-269311</v>
      </c>
      <c r="AT20" s="94">
        <v>7324551.8976601101</v>
      </c>
      <c r="AV20" s="93">
        <v>792834.6594</v>
      </c>
      <c r="AW20" s="93">
        <v>-270842.99507999996</v>
      </c>
      <c r="AX20" s="93">
        <v>521991.66432000004</v>
      </c>
      <c r="AZ20" s="94">
        <v>7846543.5619801106</v>
      </c>
      <c r="BB20" s="95">
        <v>18</v>
      </c>
      <c r="BC20" s="60"/>
    </row>
    <row r="21" spans="1:55" x14ac:dyDescent="0.25">
      <c r="A21" s="7">
        <v>19</v>
      </c>
      <c r="B21" s="7" t="s">
        <v>5</v>
      </c>
      <c r="C21" s="8">
        <v>3991</v>
      </c>
      <c r="D21" s="8">
        <v>6638340.0767778056</v>
      </c>
      <c r="E21" s="8">
        <v>1844391.4977599562</v>
      </c>
      <c r="F21" s="60">
        <v>-647325</v>
      </c>
      <c r="G21" s="60">
        <v>0</v>
      </c>
      <c r="I21" s="37">
        <f t="shared" si="0"/>
        <v>5991015.0767778056</v>
      </c>
      <c r="K21" s="70">
        <f t="shared" si="1"/>
        <v>-8950.3366784136742</v>
      </c>
      <c r="L21" s="33">
        <f t="shared" si="2"/>
        <v>-1.4917313787077189E-3</v>
      </c>
      <c r="M21" s="65">
        <f t="shared" si="3"/>
        <v>-2.242630087299843</v>
      </c>
      <c r="O21" s="55">
        <v>256733.41266</v>
      </c>
      <c r="P21" s="56">
        <v>171736.42340000003</v>
      </c>
      <c r="Q21" s="57">
        <v>-84996.989259999973</v>
      </c>
      <c r="S21" s="73">
        <f t="shared" si="4"/>
        <v>5906018.0875178054</v>
      </c>
      <c r="T21" s="56"/>
      <c r="U21" s="137">
        <v>19</v>
      </c>
      <c r="V21" s="125" t="s">
        <v>5</v>
      </c>
      <c r="W21" s="189">
        <v>3984</v>
      </c>
      <c r="X21" s="189">
        <v>6646946.4134562192</v>
      </c>
      <c r="Y21" s="189">
        <v>1755077.788310806</v>
      </c>
      <c r="Z21" s="189">
        <v>-646981</v>
      </c>
      <c r="AB21" s="190">
        <v>5999965.4134562192</v>
      </c>
      <c r="AD21" s="191">
        <v>15616.914522673935</v>
      </c>
      <c r="AE21" s="129">
        <v>2.6096265158115344E-3</v>
      </c>
      <c r="AF21" s="192">
        <v>3.9199082637233773</v>
      </c>
      <c r="AH21" s="133">
        <v>255384.47856000002</v>
      </c>
      <c r="AI21" s="134">
        <v>117475.0368</v>
      </c>
      <c r="AJ21" s="135">
        <v>-137909.44176000002</v>
      </c>
      <c r="AL21" s="193">
        <v>5862055.9716962194</v>
      </c>
      <c r="AM21" s="56"/>
      <c r="AN21" s="97" t="s">
        <v>5</v>
      </c>
      <c r="AO21" s="93">
        <v>3986</v>
      </c>
      <c r="AP21" s="93">
        <v>6815770.4989335453</v>
      </c>
      <c r="AQ21" s="93">
        <v>1805301.386068573</v>
      </c>
      <c r="AR21" s="93">
        <v>-831422</v>
      </c>
      <c r="AT21" s="94">
        <v>5984348.4989335453</v>
      </c>
      <c r="AV21" s="93">
        <v>115760.03939999999</v>
      </c>
      <c r="AW21" s="93">
        <v>-262310.54015999998</v>
      </c>
      <c r="AX21" s="93">
        <v>-146550.50075999997</v>
      </c>
      <c r="AZ21" s="94">
        <v>5837797.9981735451</v>
      </c>
      <c r="BB21" s="95">
        <v>19</v>
      </c>
      <c r="BC21" s="60"/>
    </row>
    <row r="22" spans="1:55" x14ac:dyDescent="0.25">
      <c r="A22" s="7">
        <v>20</v>
      </c>
      <c r="B22" s="7" t="s">
        <v>6</v>
      </c>
      <c r="C22" s="8">
        <v>16769</v>
      </c>
      <c r="D22" s="8">
        <v>33104270.925567538</v>
      </c>
      <c r="E22" s="8">
        <v>8616545.2413346637</v>
      </c>
      <c r="F22" s="60">
        <v>-2655165</v>
      </c>
      <c r="G22" s="60">
        <v>0</v>
      </c>
      <c r="I22" s="37">
        <f t="shared" si="0"/>
        <v>30449105.925567538</v>
      </c>
      <c r="K22" s="70">
        <f t="shared" si="1"/>
        <v>544435.99764869362</v>
      </c>
      <c r="L22" s="33">
        <f t="shared" si="2"/>
        <v>1.820571833633285E-2</v>
      </c>
      <c r="M22" s="65">
        <f t="shared" si="3"/>
        <v>32.46681362327471</v>
      </c>
      <c r="O22" s="55">
        <v>1112762.2613200003</v>
      </c>
      <c r="P22" s="56">
        <v>190084.89599999998</v>
      </c>
      <c r="Q22" s="57">
        <v>-922677.36532000033</v>
      </c>
      <c r="S22" s="73">
        <f t="shared" si="4"/>
        <v>29526428.560247537</v>
      </c>
      <c r="T22" s="56"/>
      <c r="U22" s="137">
        <v>20</v>
      </c>
      <c r="V22" s="125" t="s">
        <v>6</v>
      </c>
      <c r="W22" s="189">
        <v>16923</v>
      </c>
      <c r="X22" s="189">
        <v>32413638.927918844</v>
      </c>
      <c r="Y22" s="189">
        <v>8804862.2601223495</v>
      </c>
      <c r="Z22" s="189">
        <v>-2508969</v>
      </c>
      <c r="AB22" s="190">
        <v>29904669.927918844</v>
      </c>
      <c r="AD22" s="191">
        <v>-583482.03591173887</v>
      </c>
      <c r="AE22" s="129">
        <v>-1.9137992903077529E-2</v>
      </c>
      <c r="AF22" s="192">
        <v>-34.478640661333031</v>
      </c>
      <c r="AH22" s="133">
        <v>934108.87631999992</v>
      </c>
      <c r="AI22" s="134">
        <v>350406.41520000005</v>
      </c>
      <c r="AJ22" s="135">
        <v>-583702.46111999988</v>
      </c>
      <c r="AL22" s="193">
        <v>29320967.466798846</v>
      </c>
      <c r="AM22" s="56"/>
      <c r="AN22" s="97" t="s">
        <v>6</v>
      </c>
      <c r="AO22" s="93">
        <v>17043</v>
      </c>
      <c r="AP22" s="93">
        <v>32735893.963830583</v>
      </c>
      <c r="AQ22" s="93">
        <v>8478197.6825600062</v>
      </c>
      <c r="AR22" s="93">
        <v>-2255372</v>
      </c>
      <c r="AS22" s="93">
        <v>7630</v>
      </c>
      <c r="AT22" s="94">
        <v>30488151.963830583</v>
      </c>
      <c r="AV22" s="93">
        <v>148890.68100000001</v>
      </c>
      <c r="AW22" s="93">
        <v>-777465.72288000013</v>
      </c>
      <c r="AX22" s="93">
        <v>-628575.04188000015</v>
      </c>
      <c r="AZ22" s="94">
        <v>29859576.921950582</v>
      </c>
      <c r="BB22" s="95">
        <v>20</v>
      </c>
      <c r="BC22" s="60"/>
    </row>
    <row r="23" spans="1:55" x14ac:dyDescent="0.25">
      <c r="A23" s="7">
        <v>46</v>
      </c>
      <c r="B23" s="7" t="s">
        <v>7</v>
      </c>
      <c r="C23" s="8">
        <v>1416</v>
      </c>
      <c r="D23" s="8">
        <v>5589146.7253184645</v>
      </c>
      <c r="E23" s="8">
        <v>1201237.5715425489</v>
      </c>
      <c r="F23" s="60">
        <v>-342872</v>
      </c>
      <c r="G23" s="60">
        <v>663.57291733333113</v>
      </c>
      <c r="I23" s="37">
        <f t="shared" si="0"/>
        <v>5246938.2982357973</v>
      </c>
      <c r="K23" s="70">
        <f t="shared" si="1"/>
        <v>-88350.795673372224</v>
      </c>
      <c r="L23" s="33">
        <f t="shared" si="2"/>
        <v>-1.6559701661571547E-2</v>
      </c>
      <c r="M23" s="65">
        <f t="shared" si="3"/>
        <v>-62.394629712833492</v>
      </c>
      <c r="O23" s="55">
        <v>48207.641680000001</v>
      </c>
      <c r="P23" s="56">
        <v>179656.6274</v>
      </c>
      <c r="Q23" s="57">
        <v>131448.98572</v>
      </c>
      <c r="S23" s="73">
        <f t="shared" si="4"/>
        <v>5378387.2839557976</v>
      </c>
      <c r="T23" s="56"/>
      <c r="U23" s="137">
        <v>46</v>
      </c>
      <c r="V23" s="125" t="s">
        <v>7</v>
      </c>
      <c r="W23" s="189">
        <v>1453</v>
      </c>
      <c r="X23" s="189">
        <v>5688038.0939091695</v>
      </c>
      <c r="Y23" s="189">
        <v>1127235.5798361907</v>
      </c>
      <c r="Z23" s="189">
        <v>-352749</v>
      </c>
      <c r="AB23" s="190">
        <v>5335289.0939091695</v>
      </c>
      <c r="AD23" s="191">
        <v>63489.025150555186</v>
      </c>
      <c r="AE23" s="129">
        <v>1.2043139785744068E-2</v>
      </c>
      <c r="AF23" s="192">
        <v>43.695130867553466</v>
      </c>
      <c r="AH23" s="133"/>
      <c r="AI23" s="134"/>
      <c r="AJ23" s="135">
        <v>84303.316319999998</v>
      </c>
      <c r="AL23" s="193">
        <v>5419592.4102291698</v>
      </c>
      <c r="AM23" s="56"/>
      <c r="AN23" s="97" t="s">
        <v>7</v>
      </c>
      <c r="AO23" s="93">
        <v>1473</v>
      </c>
      <c r="AP23" s="93">
        <v>5631886.0687586144</v>
      </c>
      <c r="AQ23" s="93">
        <v>1196158.7592914295</v>
      </c>
      <c r="AR23" s="93">
        <v>-360086</v>
      </c>
      <c r="AT23" s="94">
        <v>5271800.0687586144</v>
      </c>
      <c r="AV23" s="93">
        <v>107871.7914</v>
      </c>
      <c r="AW23" s="93">
        <v>-39336.06336</v>
      </c>
      <c r="AX23" s="93">
        <v>68535.728040000002</v>
      </c>
      <c r="AZ23" s="94">
        <v>5340335.7967986148</v>
      </c>
      <c r="BB23" s="95">
        <v>46</v>
      </c>
      <c r="BC23" s="60"/>
    </row>
    <row r="24" spans="1:55" x14ac:dyDescent="0.25">
      <c r="A24" s="7">
        <v>47</v>
      </c>
      <c r="B24" s="7" t="s">
        <v>8</v>
      </c>
      <c r="C24" s="8">
        <v>1893</v>
      </c>
      <c r="D24" s="8">
        <v>8803758.0047617108</v>
      </c>
      <c r="E24" s="8">
        <v>1488222.0244775477</v>
      </c>
      <c r="F24" s="60">
        <v>-14399</v>
      </c>
      <c r="G24" s="60">
        <v>0</v>
      </c>
      <c r="I24" s="37">
        <f t="shared" si="0"/>
        <v>8789359.0047617108</v>
      </c>
      <c r="K24" s="70">
        <f t="shared" si="1"/>
        <v>179186.39085643925</v>
      </c>
      <c r="L24" s="33">
        <f t="shared" si="2"/>
        <v>2.0811010288813082E-2</v>
      </c>
      <c r="M24" s="65">
        <f t="shared" si="3"/>
        <v>94.657364424954707</v>
      </c>
      <c r="O24" s="55">
        <v>26400.68</v>
      </c>
      <c r="P24" s="56">
        <v>6600.17</v>
      </c>
      <c r="Q24" s="57">
        <v>-19800.510000000002</v>
      </c>
      <c r="S24" s="73">
        <f t="shared" si="4"/>
        <v>8769558.494761711</v>
      </c>
      <c r="T24" s="56"/>
      <c r="U24" s="137">
        <v>47</v>
      </c>
      <c r="V24" s="125" t="s">
        <v>8</v>
      </c>
      <c r="W24" s="189">
        <v>1872</v>
      </c>
      <c r="X24" s="189">
        <v>8676995.6139052715</v>
      </c>
      <c r="Y24" s="189">
        <v>1572747.5985844694</v>
      </c>
      <c r="Z24" s="189">
        <v>-66823</v>
      </c>
      <c r="AB24" s="190">
        <v>8610172.6139052715</v>
      </c>
      <c r="AD24" s="191">
        <v>-217477.18909781426</v>
      </c>
      <c r="AE24" s="129">
        <v>-2.4635910344317297E-2</v>
      </c>
      <c r="AF24" s="192">
        <v>-116.17371212490077</v>
      </c>
      <c r="AH24" s="133">
        <v>13023.84</v>
      </c>
      <c r="AI24" s="134">
        <v>6511.92</v>
      </c>
      <c r="AJ24" s="135">
        <v>-6511.92</v>
      </c>
      <c r="AL24" s="193">
        <v>8603660.6939052716</v>
      </c>
      <c r="AM24" s="56"/>
      <c r="AN24" s="97" t="s">
        <v>8</v>
      </c>
      <c r="AO24" s="93">
        <v>1861</v>
      </c>
      <c r="AP24" s="93">
        <v>8757998.8030030858</v>
      </c>
      <c r="AQ24" s="93">
        <v>1604059.8070978317</v>
      </c>
      <c r="AR24" s="93">
        <v>69651</v>
      </c>
      <c r="AT24" s="94">
        <v>8827649.8030030858</v>
      </c>
      <c r="AV24" s="93">
        <v>21101.063399999999</v>
      </c>
      <c r="AW24" s="93">
        <v>-25176.658199999998</v>
      </c>
      <c r="AX24" s="93">
        <v>-4075.5947999999989</v>
      </c>
      <c r="AZ24" s="94">
        <v>8823574.2082030866</v>
      </c>
      <c r="BB24" s="95">
        <v>47</v>
      </c>
      <c r="BC24" s="60"/>
    </row>
    <row r="25" spans="1:55" x14ac:dyDescent="0.25">
      <c r="A25" s="7">
        <v>49</v>
      </c>
      <c r="B25" s="7" t="s">
        <v>9</v>
      </c>
      <c r="C25" s="8">
        <v>279044</v>
      </c>
      <c r="D25" s="8">
        <v>76792207.784022629</v>
      </c>
      <c r="E25" s="8">
        <v>-171818904.52791807</v>
      </c>
      <c r="F25" s="60">
        <v>-15918156</v>
      </c>
      <c r="G25" s="60">
        <v>0</v>
      </c>
      <c r="I25" s="37">
        <f t="shared" si="0"/>
        <v>60874051.784022629</v>
      </c>
      <c r="K25" s="70">
        <f t="shared" si="1"/>
        <v>17806965.903839529</v>
      </c>
      <c r="L25" s="33">
        <f t="shared" si="2"/>
        <v>0.41347041574580345</v>
      </c>
      <c r="M25" s="65">
        <f t="shared" si="3"/>
        <v>63.814186665327078</v>
      </c>
      <c r="O25" s="55">
        <v>16650779.512667999</v>
      </c>
      <c r="P25" s="56">
        <v>3000899.2939000009</v>
      </c>
      <c r="Q25" s="57">
        <v>-13649880.218767997</v>
      </c>
      <c r="S25" s="73">
        <f t="shared" si="4"/>
        <v>47224171.565254629</v>
      </c>
      <c r="T25" s="56"/>
      <c r="U25" s="137">
        <v>49</v>
      </c>
      <c r="V25" s="125" t="s">
        <v>9</v>
      </c>
      <c r="W25" s="189">
        <v>274583</v>
      </c>
      <c r="X25" s="189">
        <v>58318781.880183101</v>
      </c>
      <c r="Y25" s="189">
        <v>-173399148.99325478</v>
      </c>
      <c r="Z25" s="189">
        <v>-15251696</v>
      </c>
      <c r="AB25" s="190">
        <v>43067085.880183101</v>
      </c>
      <c r="AD25" s="191">
        <v>6666977.8708987534</v>
      </c>
      <c r="AE25" s="129">
        <v>0.18315818923389593</v>
      </c>
      <c r="AF25" s="192">
        <v>24.280373770039489</v>
      </c>
      <c r="AH25" s="133">
        <v>16107679.535328005</v>
      </c>
      <c r="AI25" s="134">
        <v>2281516.2911999994</v>
      </c>
      <c r="AJ25" s="135">
        <v>-13826163.244128006</v>
      </c>
      <c r="AL25" s="193">
        <v>29240922.636055097</v>
      </c>
      <c r="AM25" s="56"/>
      <c r="AN25" s="97" t="s">
        <v>9</v>
      </c>
      <c r="AO25" s="93">
        <v>269802</v>
      </c>
      <c r="AP25" s="93">
        <v>51749460.009284347</v>
      </c>
      <c r="AQ25" s="93">
        <v>-172217050.5915207</v>
      </c>
      <c r="AR25" s="93">
        <v>-16076282</v>
      </c>
      <c r="AS25" s="93">
        <v>726930</v>
      </c>
      <c r="AT25" s="94">
        <v>36400108.009284347</v>
      </c>
      <c r="AV25" s="93">
        <v>2457452.1936000008</v>
      </c>
      <c r="AW25" s="93">
        <v>-16671217.899983995</v>
      </c>
      <c r="AX25" s="93">
        <v>-14213765.706383994</v>
      </c>
      <c r="AZ25" s="94">
        <v>22186342.302900352</v>
      </c>
      <c r="BB25" s="95">
        <v>49</v>
      </c>
      <c r="BC25" s="60"/>
    </row>
    <row r="26" spans="1:55" x14ac:dyDescent="0.25">
      <c r="A26" s="7">
        <v>50</v>
      </c>
      <c r="B26" s="7" t="s">
        <v>10</v>
      </c>
      <c r="C26" s="8">
        <v>11910</v>
      </c>
      <c r="D26" s="8">
        <v>24422767.947085068</v>
      </c>
      <c r="E26" s="8">
        <v>4124389.7294870839</v>
      </c>
      <c r="F26" s="60">
        <v>-1204492</v>
      </c>
      <c r="G26" s="60">
        <v>0</v>
      </c>
      <c r="I26" s="37">
        <f t="shared" si="0"/>
        <v>23218275.947085068</v>
      </c>
      <c r="K26" s="70">
        <f t="shared" si="1"/>
        <v>337809.05748980492</v>
      </c>
      <c r="L26" s="33">
        <f t="shared" si="2"/>
        <v>1.4764080607263363E-2</v>
      </c>
      <c r="M26" s="65">
        <f t="shared" si="3"/>
        <v>28.363480897548691</v>
      </c>
      <c r="O26" s="55">
        <v>189451.27968000001</v>
      </c>
      <c r="P26" s="56">
        <v>380433.79879999999</v>
      </c>
      <c r="Q26" s="57">
        <v>190982.51911999998</v>
      </c>
      <c r="S26" s="73">
        <f t="shared" si="4"/>
        <v>23409258.466205068</v>
      </c>
      <c r="T26" s="56"/>
      <c r="U26" s="137">
        <v>50</v>
      </c>
      <c r="V26" s="125" t="s">
        <v>10</v>
      </c>
      <c r="W26" s="189">
        <v>12004</v>
      </c>
      <c r="X26" s="189">
        <v>24103987.889595263</v>
      </c>
      <c r="Y26" s="189">
        <v>4092048.4319960959</v>
      </c>
      <c r="Z26" s="189">
        <v>-1223521</v>
      </c>
      <c r="AB26" s="190">
        <v>22880466.889595263</v>
      </c>
      <c r="AD26" s="191">
        <v>-957200.40035641193</v>
      </c>
      <c r="AE26" s="129">
        <v>-4.015495260980935E-2</v>
      </c>
      <c r="AF26" s="192">
        <v>-79.740119989704425</v>
      </c>
      <c r="AH26" s="133">
        <v>195409.69535999998</v>
      </c>
      <c r="AI26" s="134">
        <v>368835.14879999997</v>
      </c>
      <c r="AJ26" s="135">
        <v>173425.45343999998</v>
      </c>
      <c r="AL26" s="193">
        <v>23053892.343035262</v>
      </c>
      <c r="AM26" s="56"/>
      <c r="AN26" s="97" t="s">
        <v>10</v>
      </c>
      <c r="AO26" s="93">
        <v>12128</v>
      </c>
      <c r="AP26" s="93">
        <v>24759759.289951675</v>
      </c>
      <c r="AQ26" s="93">
        <v>4130407.7963356138</v>
      </c>
      <c r="AR26" s="93">
        <v>-922092</v>
      </c>
      <c r="AT26" s="94">
        <v>23837667.289951675</v>
      </c>
      <c r="AV26" s="93">
        <v>330057.44340000011</v>
      </c>
      <c r="AW26" s="93">
        <v>-206698.39176000003</v>
      </c>
      <c r="AX26" s="93">
        <v>123359.05164000008</v>
      </c>
      <c r="AZ26" s="94">
        <v>23961026.341591675</v>
      </c>
      <c r="BB26" s="95">
        <v>50</v>
      </c>
      <c r="BC26" s="60"/>
    </row>
    <row r="27" spans="1:55" x14ac:dyDescent="0.25">
      <c r="A27" s="7">
        <v>51</v>
      </c>
      <c r="B27" s="7" t="s">
        <v>11</v>
      </c>
      <c r="C27" s="8">
        <v>9521</v>
      </c>
      <c r="D27" s="8">
        <v>12117861.568669418</v>
      </c>
      <c r="E27" s="8">
        <v>-2708116.024128031</v>
      </c>
      <c r="F27" s="60">
        <v>-1056728</v>
      </c>
      <c r="G27" s="60">
        <v>0</v>
      </c>
      <c r="I27" s="37">
        <f t="shared" si="0"/>
        <v>11061133.568669418</v>
      </c>
      <c r="K27" s="70">
        <f t="shared" si="1"/>
        <v>-571649.33708349429</v>
      </c>
      <c r="L27" s="33">
        <f t="shared" si="2"/>
        <v>-4.9141236599609291E-2</v>
      </c>
      <c r="M27" s="65">
        <f t="shared" si="3"/>
        <v>-60.040892457041728</v>
      </c>
      <c r="O27" s="55">
        <v>352237.87255999999</v>
      </c>
      <c r="P27" s="56">
        <v>237738.12340000007</v>
      </c>
      <c r="Q27" s="57">
        <v>-114499.74915999992</v>
      </c>
      <c r="S27" s="73">
        <f t="shared" si="4"/>
        <v>10946633.819509419</v>
      </c>
      <c r="T27" s="56"/>
      <c r="U27" s="137">
        <v>51</v>
      </c>
      <c r="V27" s="125" t="s">
        <v>11</v>
      </c>
      <c r="W27" s="189">
        <v>9418</v>
      </c>
      <c r="X27" s="189">
        <v>12470543.905752912</v>
      </c>
      <c r="Y27" s="189">
        <v>-2553061.4909729874</v>
      </c>
      <c r="Z27" s="189">
        <v>-837761</v>
      </c>
      <c r="AB27" s="190">
        <v>11632782.905752912</v>
      </c>
      <c r="AD27" s="191">
        <v>-1677971.9354676306</v>
      </c>
      <c r="AE27" s="129">
        <v>-0.12606136582662561</v>
      </c>
      <c r="AF27" s="192">
        <v>-178.16648284854858</v>
      </c>
      <c r="AH27" s="133">
        <v>282083.35056000005</v>
      </c>
      <c r="AI27" s="134">
        <v>241201.51680000004</v>
      </c>
      <c r="AJ27" s="135">
        <v>-40881.833760000009</v>
      </c>
      <c r="AL27" s="193">
        <v>11591901.071992911</v>
      </c>
      <c r="AM27" s="56"/>
      <c r="AN27" s="97" t="s">
        <v>11</v>
      </c>
      <c r="AO27" s="93">
        <v>9287</v>
      </c>
      <c r="AP27" s="93">
        <v>14258072.841220543</v>
      </c>
      <c r="AQ27" s="93">
        <v>-1841648.538597808</v>
      </c>
      <c r="AR27" s="93">
        <v>-947318</v>
      </c>
      <c r="AT27" s="94">
        <v>13310754.841220543</v>
      </c>
      <c r="AV27" s="93">
        <v>178866.02340000001</v>
      </c>
      <c r="AW27" s="93">
        <v>-342069.93039599998</v>
      </c>
      <c r="AX27" s="93">
        <v>-163203.90699599998</v>
      </c>
      <c r="AZ27" s="94">
        <v>13147550.934224542</v>
      </c>
      <c r="BB27" s="95">
        <v>51</v>
      </c>
      <c r="BC27" s="60"/>
    </row>
    <row r="28" spans="1:55" x14ac:dyDescent="0.25">
      <c r="A28" s="7">
        <v>52</v>
      </c>
      <c r="B28" s="7" t="s">
        <v>12</v>
      </c>
      <c r="C28" s="8">
        <v>2499</v>
      </c>
      <c r="D28" s="8">
        <v>8632203.9270749781</v>
      </c>
      <c r="E28" s="8">
        <v>2043900.1087721554</v>
      </c>
      <c r="F28" s="60">
        <v>227660</v>
      </c>
      <c r="G28" s="60">
        <v>0</v>
      </c>
      <c r="I28" s="37">
        <f t="shared" si="0"/>
        <v>8859863.9270749781</v>
      </c>
      <c r="K28" s="70">
        <f t="shared" si="1"/>
        <v>470474.76035843976</v>
      </c>
      <c r="L28" s="33">
        <f t="shared" si="2"/>
        <v>5.6079739657920222E-2</v>
      </c>
      <c r="M28" s="65">
        <f t="shared" si="3"/>
        <v>188.26521022746689</v>
      </c>
      <c r="O28" s="55">
        <v>17226.4437</v>
      </c>
      <c r="P28" s="56">
        <v>48973.261400000003</v>
      </c>
      <c r="Q28" s="57">
        <v>31746.817700000003</v>
      </c>
      <c r="S28" s="73">
        <f t="shared" si="4"/>
        <v>8891610.7447749786</v>
      </c>
      <c r="T28" s="56"/>
      <c r="U28" s="137">
        <v>52</v>
      </c>
      <c r="V28" s="125" t="s">
        <v>12</v>
      </c>
      <c r="W28" s="189">
        <v>2535</v>
      </c>
      <c r="X28" s="189">
        <v>8242893.1667165374</v>
      </c>
      <c r="Y28" s="189">
        <v>1827507.7530716273</v>
      </c>
      <c r="Z28" s="189">
        <v>146496</v>
      </c>
      <c r="AB28" s="190">
        <v>8389389.1667165384</v>
      </c>
      <c r="AD28" s="191">
        <v>279394.24055759795</v>
      </c>
      <c r="AE28" s="129">
        <v>3.445060608563473E-2</v>
      </c>
      <c r="AF28" s="192">
        <v>110.21469055526546</v>
      </c>
      <c r="AH28" s="133">
        <v>33861.983999999997</v>
      </c>
      <c r="AI28" s="134">
        <v>41741.407200000001</v>
      </c>
      <c r="AJ28" s="135">
        <v>7879.4232000000047</v>
      </c>
      <c r="AL28" s="193">
        <v>8397268.5899165384</v>
      </c>
      <c r="AM28" s="56"/>
      <c r="AN28" s="97" t="s">
        <v>12</v>
      </c>
      <c r="AO28" s="93">
        <v>2576</v>
      </c>
      <c r="AP28" s="93">
        <v>7971042.9261589404</v>
      </c>
      <c r="AQ28" s="93">
        <v>1700068.3534511637</v>
      </c>
      <c r="AR28" s="93">
        <v>138952</v>
      </c>
      <c r="AT28" s="94">
        <v>8109994.9261589404</v>
      </c>
      <c r="AV28" s="93">
        <v>72308.94</v>
      </c>
      <c r="AW28" s="93">
        <v>-31618.727400000003</v>
      </c>
      <c r="AX28" s="93">
        <v>40690.212599999999</v>
      </c>
      <c r="AZ28" s="94">
        <v>8150685.1387589406</v>
      </c>
      <c r="BB28" s="95">
        <v>52</v>
      </c>
      <c r="BC28" s="60"/>
    </row>
    <row r="29" spans="1:55" x14ac:dyDescent="0.25">
      <c r="A29" s="7">
        <v>61</v>
      </c>
      <c r="B29" s="7" t="s">
        <v>13</v>
      </c>
      <c r="C29" s="8">
        <v>17185</v>
      </c>
      <c r="D29" s="8">
        <v>40157215.808607154</v>
      </c>
      <c r="E29" s="8">
        <v>8528618.0117161795</v>
      </c>
      <c r="F29" s="60">
        <v>674468</v>
      </c>
      <c r="G29" s="60">
        <v>0</v>
      </c>
      <c r="I29" s="37">
        <f t="shared" si="0"/>
        <v>40831683.808607154</v>
      </c>
      <c r="K29" s="70">
        <f t="shared" si="1"/>
        <v>878995.64711692929</v>
      </c>
      <c r="L29" s="33">
        <f t="shared" si="2"/>
        <v>2.2000913769906965E-2</v>
      </c>
      <c r="M29" s="65">
        <f t="shared" si="3"/>
        <v>51.149004778407289</v>
      </c>
      <c r="O29" s="55">
        <v>337713.538458</v>
      </c>
      <c r="P29" s="56">
        <v>579494.92599999998</v>
      </c>
      <c r="Q29" s="57">
        <v>241781.38754199998</v>
      </c>
      <c r="S29" s="73">
        <f t="shared" si="4"/>
        <v>41073465.196149155</v>
      </c>
      <c r="T29" s="56"/>
      <c r="U29" s="137">
        <v>61</v>
      </c>
      <c r="V29" s="125" t="s">
        <v>13</v>
      </c>
      <c r="W29" s="189">
        <v>17332</v>
      </c>
      <c r="X29" s="189">
        <v>39363556.161490224</v>
      </c>
      <c r="Y29" s="189">
        <v>8641080.2200160008</v>
      </c>
      <c r="Z29" s="189">
        <v>589132</v>
      </c>
      <c r="AB29" s="190">
        <v>39952688.161490224</v>
      </c>
      <c r="AD29" s="191">
        <v>-198968.51352026314</v>
      </c>
      <c r="AE29" s="129">
        <v>-4.9554247569589521E-3</v>
      </c>
      <c r="AF29" s="192">
        <v>-11.479835767381903</v>
      </c>
      <c r="AH29" s="133">
        <v>256413.36192</v>
      </c>
      <c r="AI29" s="134">
        <v>547001.28</v>
      </c>
      <c r="AJ29" s="135">
        <v>290587.91808000003</v>
      </c>
      <c r="AL29" s="193">
        <v>40243276.079570226</v>
      </c>
      <c r="AM29" s="56"/>
      <c r="AN29" s="97" t="s">
        <v>13</v>
      </c>
      <c r="AO29" s="93">
        <v>17422</v>
      </c>
      <c r="AP29" s="93">
        <v>39183441.675010487</v>
      </c>
      <c r="AQ29" s="93">
        <v>8268092.405508006</v>
      </c>
      <c r="AR29" s="93">
        <v>900685</v>
      </c>
      <c r="AS29" s="93">
        <v>67530</v>
      </c>
      <c r="AT29" s="94">
        <v>40151656.675010487</v>
      </c>
      <c r="AV29" s="93">
        <v>568085.32679999992</v>
      </c>
      <c r="AW29" s="93">
        <v>-250110.04991999996</v>
      </c>
      <c r="AX29" s="93">
        <v>317975.27687999996</v>
      </c>
      <c r="AZ29" s="94">
        <v>40469631.951890491</v>
      </c>
      <c r="BB29" s="95">
        <v>61</v>
      </c>
      <c r="BC29" s="60"/>
    </row>
    <row r="30" spans="1:55" x14ac:dyDescent="0.25">
      <c r="A30" s="7">
        <v>69</v>
      </c>
      <c r="B30" s="7" t="s">
        <v>14</v>
      </c>
      <c r="C30" s="8">
        <v>7251</v>
      </c>
      <c r="D30" s="8">
        <v>22848158.823119543</v>
      </c>
      <c r="E30" s="8">
        <v>6461492.2918444481</v>
      </c>
      <c r="F30" s="60">
        <v>464694</v>
      </c>
      <c r="G30" s="60">
        <v>0</v>
      </c>
      <c r="I30" s="37">
        <f t="shared" si="0"/>
        <v>23312852.823119543</v>
      </c>
      <c r="K30" s="70">
        <f t="shared" si="1"/>
        <v>-153717.9318199493</v>
      </c>
      <c r="L30" s="33">
        <f t="shared" si="2"/>
        <v>-6.5505068220329176E-3</v>
      </c>
      <c r="M30" s="65">
        <f t="shared" si="3"/>
        <v>-21.199549278713185</v>
      </c>
      <c r="O30" s="55">
        <v>77776.403279999999</v>
      </c>
      <c r="P30" s="56">
        <v>287833.41370000003</v>
      </c>
      <c r="Q30" s="57">
        <v>210057.01042000004</v>
      </c>
      <c r="S30" s="73">
        <f t="shared" si="4"/>
        <v>23522909.833539542</v>
      </c>
      <c r="T30" s="56"/>
      <c r="U30" s="137">
        <v>69</v>
      </c>
      <c r="V30" s="125" t="s">
        <v>14</v>
      </c>
      <c r="W30" s="189">
        <v>7332</v>
      </c>
      <c r="X30" s="189">
        <v>23213853.754939493</v>
      </c>
      <c r="Y30" s="189">
        <v>6768100.2613345459</v>
      </c>
      <c r="Z30" s="189">
        <v>252717</v>
      </c>
      <c r="AB30" s="190">
        <v>23466570.754939493</v>
      </c>
      <c r="AD30" s="191">
        <v>-153313.41439678892</v>
      </c>
      <c r="AE30" s="129">
        <v>-6.4908622454560088E-3</v>
      </c>
      <c r="AF30" s="192">
        <v>-20.910176540751355</v>
      </c>
      <c r="AH30" s="133">
        <v>49777.116479999997</v>
      </c>
      <c r="AI30" s="134">
        <v>282682.4472</v>
      </c>
      <c r="AJ30" s="135">
        <v>232905.33072</v>
      </c>
      <c r="AL30" s="193">
        <v>23699476.085659493</v>
      </c>
      <c r="AM30" s="56"/>
      <c r="AN30" s="97" t="s">
        <v>14</v>
      </c>
      <c r="AO30" s="93">
        <v>7438</v>
      </c>
      <c r="AP30" s="93">
        <v>23323283.169336282</v>
      </c>
      <c r="AQ30" s="93">
        <v>6737733.2576327305</v>
      </c>
      <c r="AR30" s="93">
        <v>296601</v>
      </c>
      <c r="AS30" s="93">
        <v>0</v>
      </c>
      <c r="AT30" s="94">
        <v>23619884.169336282</v>
      </c>
      <c r="AV30" s="93">
        <v>235464.20280000003</v>
      </c>
      <c r="AW30" s="93">
        <v>-56032.854960000004</v>
      </c>
      <c r="AX30" s="93">
        <v>179431.34784000003</v>
      </c>
      <c r="AZ30" s="94">
        <v>23799315.517176282</v>
      </c>
      <c r="BB30" s="95">
        <v>69</v>
      </c>
      <c r="BC30" s="60"/>
    </row>
    <row r="31" spans="1:55" x14ac:dyDescent="0.25">
      <c r="A31" s="7">
        <v>71</v>
      </c>
      <c r="B31" s="7" t="s">
        <v>15</v>
      </c>
      <c r="C31" s="8">
        <v>6970</v>
      </c>
      <c r="D31" s="8">
        <v>24441473.040708676</v>
      </c>
      <c r="E31" s="8">
        <v>7255676.6575755579</v>
      </c>
      <c r="F31" s="60">
        <v>147443</v>
      </c>
      <c r="G31" s="60">
        <v>0</v>
      </c>
      <c r="I31" s="37">
        <f t="shared" si="0"/>
        <v>24588916.040708676</v>
      </c>
      <c r="K31" s="70">
        <f t="shared" si="1"/>
        <v>65194.836107645184</v>
      </c>
      <c r="L31" s="33">
        <f t="shared" si="2"/>
        <v>2.6584397842287335E-3</v>
      </c>
      <c r="M31" s="65">
        <f t="shared" si="3"/>
        <v>9.3536350226176737</v>
      </c>
      <c r="O31" s="55">
        <v>105668.72169999999</v>
      </c>
      <c r="P31" s="56">
        <v>249486.42600000001</v>
      </c>
      <c r="Q31" s="57">
        <v>143817.70430000001</v>
      </c>
      <c r="S31" s="73">
        <f t="shared" si="4"/>
        <v>24732733.745008677</v>
      </c>
      <c r="T31" s="56"/>
      <c r="U31" s="137">
        <v>71</v>
      </c>
      <c r="V31" s="125" t="s">
        <v>15</v>
      </c>
      <c r="W31" s="189">
        <v>7098</v>
      </c>
      <c r="X31" s="189">
        <v>24367294.204601031</v>
      </c>
      <c r="Y31" s="189">
        <v>7198116.4800254554</v>
      </c>
      <c r="Z31" s="189">
        <v>156427</v>
      </c>
      <c r="AB31" s="190">
        <v>24523721.204601031</v>
      </c>
      <c r="AD31" s="191">
        <v>526953.94259623438</v>
      </c>
      <c r="AE31" s="129">
        <v>2.1959372145538336E-2</v>
      </c>
      <c r="AF31" s="192">
        <v>74.239777767854946</v>
      </c>
      <c r="AH31" s="133">
        <v>131605.9032</v>
      </c>
      <c r="AI31" s="134">
        <v>148536.8952</v>
      </c>
      <c r="AJ31" s="135">
        <v>16930.991999999998</v>
      </c>
      <c r="AL31" s="193">
        <v>24540652.196601029</v>
      </c>
      <c r="AM31" s="56"/>
      <c r="AN31" s="97" t="s">
        <v>15</v>
      </c>
      <c r="AO31" s="93">
        <v>7167</v>
      </c>
      <c r="AP31" s="93">
        <v>23841245.262004796</v>
      </c>
      <c r="AQ31" s="93">
        <v>6915776.7587727075</v>
      </c>
      <c r="AR31" s="93">
        <v>155522</v>
      </c>
      <c r="AT31" s="94">
        <v>23996767.262004796</v>
      </c>
      <c r="AV31" s="93">
        <v>106491.34800000001</v>
      </c>
      <c r="AW31" s="93">
        <v>-121018.8714</v>
      </c>
      <c r="AX31" s="93">
        <v>-14527.523399999991</v>
      </c>
      <c r="AZ31" s="94">
        <v>23982239.738604795</v>
      </c>
      <c r="BB31" s="95">
        <v>71</v>
      </c>
      <c r="BC31" s="60"/>
    </row>
    <row r="32" spans="1:55" x14ac:dyDescent="0.25">
      <c r="A32" s="7">
        <v>72</v>
      </c>
      <c r="B32" s="7" t="s">
        <v>16</v>
      </c>
      <c r="C32" s="7">
        <v>967</v>
      </c>
      <c r="D32" s="8">
        <v>3596228.0813888037</v>
      </c>
      <c r="E32" s="8">
        <v>432911.26248216594</v>
      </c>
      <c r="F32" s="60">
        <v>-170710</v>
      </c>
      <c r="G32" s="60">
        <v>369.79102689336287</v>
      </c>
      <c r="I32" s="37">
        <f t="shared" si="0"/>
        <v>3425887.8724156972</v>
      </c>
      <c r="K32" s="70">
        <f t="shared" si="1"/>
        <v>-19431.106912354007</v>
      </c>
      <c r="L32" s="33">
        <f t="shared" si="2"/>
        <v>-5.6398571595085521E-3</v>
      </c>
      <c r="M32" s="65">
        <f t="shared" si="3"/>
        <v>-20.094216041731134</v>
      </c>
      <c r="O32" s="55">
        <v>0</v>
      </c>
      <c r="P32" s="56">
        <v>0</v>
      </c>
      <c r="Q32" s="57">
        <v>0</v>
      </c>
      <c r="S32" s="73">
        <f t="shared" si="4"/>
        <v>3425887.8724156972</v>
      </c>
      <c r="T32" s="56"/>
      <c r="U32" s="137">
        <v>72</v>
      </c>
      <c r="V32" s="125" t="s">
        <v>16</v>
      </c>
      <c r="W32" s="125">
        <v>994</v>
      </c>
      <c r="X32" s="189">
        <v>3672486.9793280512</v>
      </c>
      <c r="Y32" s="189">
        <v>414390.15956800029</v>
      </c>
      <c r="Z32" s="189">
        <v>-227168</v>
      </c>
      <c r="AB32" s="190">
        <v>3445318.9793280512</v>
      </c>
      <c r="AD32" s="191">
        <v>-30615.8668596223</v>
      </c>
      <c r="AE32" s="129">
        <v>-8.8079518789603E-3</v>
      </c>
      <c r="AF32" s="192">
        <v>-30.80067088493189</v>
      </c>
      <c r="AH32" s="133">
        <v>10419.072</v>
      </c>
      <c r="AI32" s="134">
        <v>0</v>
      </c>
      <c r="AJ32" s="135">
        <v>-10419.072</v>
      </c>
      <c r="AL32" s="193">
        <v>3434899.907328051</v>
      </c>
      <c r="AM32" s="56"/>
      <c r="AN32" s="97" t="s">
        <v>16</v>
      </c>
      <c r="AO32" s="93">
        <v>993</v>
      </c>
      <c r="AP32" s="93">
        <v>3660055.8461876735</v>
      </c>
      <c r="AQ32" s="93">
        <v>532402.35336000076</v>
      </c>
      <c r="AR32" s="93">
        <v>-184121</v>
      </c>
      <c r="AT32" s="94">
        <v>3475934.8461876735</v>
      </c>
      <c r="AV32" s="93">
        <v>0</v>
      </c>
      <c r="AW32" s="93">
        <v>-10517.664000000001</v>
      </c>
      <c r="AX32" s="93">
        <v>-10517.664000000001</v>
      </c>
      <c r="AZ32" s="94">
        <v>3465417.1821876736</v>
      </c>
      <c r="BB32" s="95">
        <v>72</v>
      </c>
      <c r="BC32" s="60"/>
    </row>
    <row r="33" spans="1:55" x14ac:dyDescent="0.25">
      <c r="A33" s="7">
        <v>74</v>
      </c>
      <c r="B33" s="7" t="s">
        <v>17</v>
      </c>
      <c r="C33" s="8">
        <v>1171</v>
      </c>
      <c r="D33" s="8">
        <v>4398710.7958583264</v>
      </c>
      <c r="E33" s="8">
        <v>1163762.6187946054</v>
      </c>
      <c r="F33" s="60">
        <v>-249950</v>
      </c>
      <c r="G33" s="60">
        <v>6529.248048599984</v>
      </c>
      <c r="I33" s="37">
        <f t="shared" si="0"/>
        <v>4155290.0439069262</v>
      </c>
      <c r="K33" s="70">
        <f t="shared" si="1"/>
        <v>-171952.26016289089</v>
      </c>
      <c r="L33" s="33">
        <f t="shared" si="2"/>
        <v>-3.9737146219237129E-2</v>
      </c>
      <c r="M33" s="65">
        <f t="shared" si="3"/>
        <v>-146.84223754303235</v>
      </c>
      <c r="O33" s="55">
        <v>0</v>
      </c>
      <c r="P33" s="56">
        <v>6600.17</v>
      </c>
      <c r="Q33" s="57">
        <v>6600.17</v>
      </c>
      <c r="S33" s="73">
        <f t="shared" si="4"/>
        <v>4161890.2139069261</v>
      </c>
      <c r="T33" s="56"/>
      <c r="U33" s="137">
        <v>74</v>
      </c>
      <c r="V33" s="125" t="s">
        <v>17</v>
      </c>
      <c r="W33" s="189">
        <v>1219</v>
      </c>
      <c r="X33" s="189">
        <v>4630079.3040698171</v>
      </c>
      <c r="Y33" s="189">
        <v>1127621.0204167441</v>
      </c>
      <c r="Z33" s="189">
        <v>-302837</v>
      </c>
      <c r="AB33" s="190">
        <v>4327242.3040698171</v>
      </c>
      <c r="AD33" s="191">
        <v>171844.04673474375</v>
      </c>
      <c r="AE33" s="129">
        <v>4.1354410839299485E-2</v>
      </c>
      <c r="AF33" s="192">
        <v>140.97132627952729</v>
      </c>
      <c r="AH33" s="133">
        <v>0</v>
      </c>
      <c r="AI33" s="134">
        <v>13023.84</v>
      </c>
      <c r="AJ33" s="135">
        <v>13023.84</v>
      </c>
      <c r="AL33" s="193">
        <v>4340266.1440698169</v>
      </c>
      <c r="AM33" s="56"/>
      <c r="AN33" s="97" t="s">
        <v>17</v>
      </c>
      <c r="AO33" s="93">
        <v>1225</v>
      </c>
      <c r="AP33" s="93">
        <v>4451126.2573350733</v>
      </c>
      <c r="AQ33" s="93">
        <v>1057917.8922120936</v>
      </c>
      <c r="AR33" s="93">
        <v>-295728</v>
      </c>
      <c r="AT33" s="94">
        <v>4155398.2573350733</v>
      </c>
      <c r="AV33" s="93">
        <v>17091.204000000002</v>
      </c>
      <c r="AW33" s="93">
        <v>0</v>
      </c>
      <c r="AX33" s="93">
        <v>17091.204000000002</v>
      </c>
      <c r="AZ33" s="94">
        <v>4172489.4613350732</v>
      </c>
      <c r="BB33" s="95">
        <v>74</v>
      </c>
      <c r="BC33" s="60"/>
    </row>
    <row r="34" spans="1:55" x14ac:dyDescent="0.25">
      <c r="A34" s="7">
        <v>75</v>
      </c>
      <c r="B34" s="7" t="s">
        <v>18</v>
      </c>
      <c r="C34" s="8">
        <v>20493</v>
      </c>
      <c r="D34" s="8">
        <v>40045047.427580498</v>
      </c>
      <c r="E34" s="8">
        <v>4739426.5770683242</v>
      </c>
      <c r="F34" s="60">
        <v>-1892174</v>
      </c>
      <c r="G34" s="60">
        <v>0</v>
      </c>
      <c r="I34" s="37">
        <f t="shared" si="0"/>
        <v>38152873.427580498</v>
      </c>
      <c r="K34" s="70">
        <f t="shared" si="1"/>
        <v>796067.7167179808</v>
      </c>
      <c r="L34" s="33">
        <f t="shared" si="2"/>
        <v>2.130984439299911E-2</v>
      </c>
      <c r="M34" s="65">
        <f t="shared" si="3"/>
        <v>38.845835979016286</v>
      </c>
      <c r="O34" s="55">
        <v>220155.27051999999</v>
      </c>
      <c r="P34" s="56">
        <v>166588.29080000002</v>
      </c>
      <c r="Q34" s="57">
        <v>-53566.979719999974</v>
      </c>
      <c r="S34" s="73">
        <f t="shared" si="4"/>
        <v>38099306.447860502</v>
      </c>
      <c r="T34" s="56"/>
      <c r="U34" s="137">
        <v>75</v>
      </c>
      <c r="V34" s="125" t="s">
        <v>18</v>
      </c>
      <c r="W34" s="189">
        <v>20636</v>
      </c>
      <c r="X34" s="189">
        <v>39287088.710862517</v>
      </c>
      <c r="Y34" s="189">
        <v>4746524.2464495189</v>
      </c>
      <c r="Z34" s="189">
        <v>-1930283</v>
      </c>
      <c r="AB34" s="190">
        <v>37356805.710862517</v>
      </c>
      <c r="AD34" s="191">
        <v>-42344.295396454632</v>
      </c>
      <c r="AE34" s="129">
        <v>-1.1322261438927905E-3</v>
      </c>
      <c r="AF34" s="192">
        <v>-2.051962366565935</v>
      </c>
      <c r="AH34" s="133">
        <v>227305.07952</v>
      </c>
      <c r="AI34" s="134">
        <v>188910.79919999998</v>
      </c>
      <c r="AJ34" s="135">
        <v>-38394.28032000002</v>
      </c>
      <c r="AL34" s="193">
        <v>37318411.430542514</v>
      </c>
      <c r="AM34" s="56"/>
      <c r="AN34" s="97" t="s">
        <v>18</v>
      </c>
      <c r="AO34" s="93">
        <v>20851</v>
      </c>
      <c r="AP34" s="93">
        <v>39336404.006258972</v>
      </c>
      <c r="AQ34" s="93">
        <v>4520947.2930285847</v>
      </c>
      <c r="AR34" s="93">
        <v>-1937254</v>
      </c>
      <c r="AS34" s="93">
        <v>0</v>
      </c>
      <c r="AT34" s="94">
        <v>37399150.006258972</v>
      </c>
      <c r="AV34" s="93">
        <v>185373.82800000001</v>
      </c>
      <c r="AW34" s="93">
        <v>-209051.71907999998</v>
      </c>
      <c r="AX34" s="93">
        <v>-23677.891079999972</v>
      </c>
      <c r="AZ34" s="94">
        <v>37375472.115178972</v>
      </c>
      <c r="BB34" s="95">
        <v>75</v>
      </c>
      <c r="BC34" s="60"/>
    </row>
    <row r="35" spans="1:55" x14ac:dyDescent="0.25">
      <c r="A35" s="7">
        <v>77</v>
      </c>
      <c r="B35" s="7" t="s">
        <v>19</v>
      </c>
      <c r="C35" s="8">
        <v>5019</v>
      </c>
      <c r="D35" s="8">
        <v>18448847.317214396</v>
      </c>
      <c r="E35" s="8">
        <v>5349253.7306978134</v>
      </c>
      <c r="F35" s="60">
        <v>37067</v>
      </c>
      <c r="G35" s="60">
        <v>0</v>
      </c>
      <c r="I35" s="37">
        <f t="shared" si="0"/>
        <v>18485914.317214396</v>
      </c>
      <c r="K35" s="70">
        <f t="shared" si="1"/>
        <v>-365556.2601794228</v>
      </c>
      <c r="L35" s="33">
        <f t="shared" si="2"/>
        <v>-1.9391392235351024E-2</v>
      </c>
      <c r="M35" s="65">
        <f t="shared" si="3"/>
        <v>-72.834481008053956</v>
      </c>
      <c r="O35" s="55">
        <v>142906.88084</v>
      </c>
      <c r="P35" s="56">
        <v>178204.59000000003</v>
      </c>
      <c r="Q35" s="57">
        <v>35297.709160000028</v>
      </c>
      <c r="S35" s="73">
        <f t="shared" si="4"/>
        <v>18521212.026374396</v>
      </c>
      <c r="T35" s="56"/>
      <c r="U35" s="137">
        <v>77</v>
      </c>
      <c r="V35" s="125" t="s">
        <v>19</v>
      </c>
      <c r="W35" s="189">
        <v>5159</v>
      </c>
      <c r="X35" s="189">
        <v>18904409.577393819</v>
      </c>
      <c r="Y35" s="189">
        <v>5423520.71958909</v>
      </c>
      <c r="Z35" s="189">
        <v>-52939</v>
      </c>
      <c r="AB35" s="190">
        <v>18851470.577393819</v>
      </c>
      <c r="AD35" s="191">
        <v>-235478.48059222475</v>
      </c>
      <c r="AE35" s="129">
        <v>-1.2337146176523154E-2</v>
      </c>
      <c r="AF35" s="192">
        <v>-45.644210233034457</v>
      </c>
      <c r="AH35" s="133">
        <v>164321.78927999997</v>
      </c>
      <c r="AI35" s="134">
        <v>186240.91200000001</v>
      </c>
      <c r="AJ35" s="135">
        <v>21919.122720000043</v>
      </c>
      <c r="AL35" s="193">
        <v>18873389.700113818</v>
      </c>
      <c r="AM35" s="56"/>
      <c r="AN35" s="97" t="s">
        <v>19</v>
      </c>
      <c r="AO35" s="93">
        <v>5240</v>
      </c>
      <c r="AP35" s="93">
        <v>19155786.057986043</v>
      </c>
      <c r="AQ35" s="93">
        <v>5409833.4830327304</v>
      </c>
      <c r="AR35" s="93">
        <v>-68837</v>
      </c>
      <c r="AT35" s="94">
        <v>19086949.057986043</v>
      </c>
      <c r="AV35" s="93">
        <v>247165.10399999999</v>
      </c>
      <c r="AW35" s="93">
        <v>-159789.61032000001</v>
      </c>
      <c r="AX35" s="93">
        <v>87375.493679999985</v>
      </c>
      <c r="AZ35" s="94">
        <v>19174324.551666044</v>
      </c>
      <c r="BB35" s="95">
        <v>77</v>
      </c>
      <c r="BC35" s="60"/>
    </row>
    <row r="36" spans="1:55" x14ac:dyDescent="0.25">
      <c r="A36" s="7">
        <v>78</v>
      </c>
      <c r="B36" s="7" t="s">
        <v>20</v>
      </c>
      <c r="C36" s="8">
        <v>8517</v>
      </c>
      <c r="D36" s="8">
        <v>13004804.031653576</v>
      </c>
      <c r="E36" s="8">
        <v>-286510.78587353561</v>
      </c>
      <c r="F36" s="60">
        <v>-518559</v>
      </c>
      <c r="G36" s="60">
        <v>126466.55626593309</v>
      </c>
      <c r="I36" s="37">
        <f t="shared" si="0"/>
        <v>12612711.587919509</v>
      </c>
      <c r="K36" s="70">
        <f t="shared" si="1"/>
        <v>240858.28883077204</v>
      </c>
      <c r="L36" s="33">
        <f t="shared" si="2"/>
        <v>1.9468246430671202E-2</v>
      </c>
      <c r="M36" s="65">
        <f t="shared" si="3"/>
        <v>28.279709854499476</v>
      </c>
      <c r="O36" s="55">
        <v>156565.27263799999</v>
      </c>
      <c r="P36" s="56">
        <v>281497.25050000002</v>
      </c>
      <c r="Q36" s="57">
        <v>124931.97786200003</v>
      </c>
      <c r="S36" s="73">
        <f t="shared" si="4"/>
        <v>12737643.56578151</v>
      </c>
      <c r="T36" s="56"/>
      <c r="U36" s="137">
        <v>78</v>
      </c>
      <c r="V36" s="125" t="s">
        <v>20</v>
      </c>
      <c r="W36" s="189">
        <v>8663</v>
      </c>
      <c r="X36" s="189">
        <v>13022784.299088737</v>
      </c>
      <c r="Y36" s="189">
        <v>-123730.67614889234</v>
      </c>
      <c r="Z36" s="189">
        <v>-650931</v>
      </c>
      <c r="AB36" s="190">
        <v>12371853.299088737</v>
      </c>
      <c r="AD36" s="191">
        <v>-235991.39293698967</v>
      </c>
      <c r="AE36" s="129">
        <v>-1.8717822014911931E-2</v>
      </c>
      <c r="AF36" s="192">
        <v>-27.241301274037824</v>
      </c>
      <c r="AH36" s="133">
        <v>114609.79199999999</v>
      </c>
      <c r="AI36" s="134">
        <v>89864.495999999999</v>
      </c>
      <c r="AJ36" s="135">
        <v>-24745.295999999988</v>
      </c>
      <c r="AL36" s="193">
        <v>12347108.003088737</v>
      </c>
      <c r="AM36" s="56"/>
      <c r="AN36" s="97" t="s">
        <v>20</v>
      </c>
      <c r="AO36" s="93">
        <v>8864</v>
      </c>
      <c r="AP36" s="93">
        <v>13270842.692025727</v>
      </c>
      <c r="AQ36" s="93">
        <v>-210223.45543099713</v>
      </c>
      <c r="AR36" s="93">
        <v>-675328</v>
      </c>
      <c r="AS36" s="93">
        <v>12330</v>
      </c>
      <c r="AT36" s="94">
        <v>12607844.692025727</v>
      </c>
      <c r="AV36" s="93">
        <v>88151.171400000007</v>
      </c>
      <c r="AW36" s="93">
        <v>-184874.23895999999</v>
      </c>
      <c r="AX36" s="93">
        <v>-96723.067559999981</v>
      </c>
      <c r="AZ36" s="94">
        <v>12511121.624465726</v>
      </c>
      <c r="BB36" s="95">
        <v>78</v>
      </c>
      <c r="BC36" s="60"/>
    </row>
    <row r="37" spans="1:55" x14ac:dyDescent="0.25">
      <c r="A37" s="7">
        <v>79</v>
      </c>
      <c r="B37" s="7" t="s">
        <v>21</v>
      </c>
      <c r="C37" s="8">
        <v>7151</v>
      </c>
      <c r="D37" s="8">
        <v>10930285.980014473</v>
      </c>
      <c r="E37" s="8">
        <v>-1828441.9235179478</v>
      </c>
      <c r="F37" s="60">
        <v>-599078</v>
      </c>
      <c r="G37" s="60">
        <v>0</v>
      </c>
      <c r="I37" s="37">
        <f t="shared" si="0"/>
        <v>10331207.980014473</v>
      </c>
      <c r="K37" s="70">
        <f t="shared" si="1"/>
        <v>-747480.8050748948</v>
      </c>
      <c r="L37" s="33">
        <f t="shared" si="2"/>
        <v>-6.7470150987625668E-2</v>
      </c>
      <c r="M37" s="65">
        <f t="shared" si="3"/>
        <v>-104.52815061877986</v>
      </c>
      <c r="O37" s="55">
        <v>227521.06024000002</v>
      </c>
      <c r="P37" s="56">
        <v>220445.67799999999</v>
      </c>
      <c r="Q37" s="57">
        <v>-7075.3822400000354</v>
      </c>
      <c r="S37" s="73">
        <f t="shared" si="4"/>
        <v>10324132.597774474</v>
      </c>
      <c r="T37" s="56"/>
      <c r="U37" s="137">
        <v>79</v>
      </c>
      <c r="V37" s="125" t="s">
        <v>21</v>
      </c>
      <c r="W37" s="189">
        <v>7240</v>
      </c>
      <c r="X37" s="189">
        <v>11759622.785089368</v>
      </c>
      <c r="Y37" s="189">
        <v>-679844.3795915728</v>
      </c>
      <c r="Z37" s="189">
        <v>-680934</v>
      </c>
      <c r="AB37" s="190">
        <v>11078688.785089368</v>
      </c>
      <c r="AD37" s="191">
        <v>-647045.67116031982</v>
      </c>
      <c r="AE37" s="129">
        <v>-5.5181675277956817E-2</v>
      </c>
      <c r="AF37" s="192">
        <v>-89.370949055292797</v>
      </c>
      <c r="AH37" s="133">
        <v>292254.96960000001</v>
      </c>
      <c r="AI37" s="134">
        <v>208381.43999999997</v>
      </c>
      <c r="AJ37" s="135">
        <v>-83873.529600000038</v>
      </c>
      <c r="AL37" s="193">
        <v>10994815.255489368</v>
      </c>
      <c r="AM37" s="56"/>
      <c r="AN37" s="97" t="s">
        <v>21</v>
      </c>
      <c r="AO37" s="93">
        <v>7296</v>
      </c>
      <c r="AP37" s="93">
        <v>12294950.456249688</v>
      </c>
      <c r="AQ37" s="93">
        <v>-500818.24201906688</v>
      </c>
      <c r="AR37" s="93">
        <v>-569216</v>
      </c>
      <c r="AS37" s="93">
        <v>0</v>
      </c>
      <c r="AT37" s="94">
        <v>11725734.456249688</v>
      </c>
      <c r="AV37" s="93">
        <v>228759.19199999998</v>
      </c>
      <c r="AW37" s="93">
        <v>-311546.35475999996</v>
      </c>
      <c r="AX37" s="93">
        <v>-82787.162759999977</v>
      </c>
      <c r="AZ37" s="94">
        <v>11642947.293489687</v>
      </c>
      <c r="BB37" s="95">
        <v>79</v>
      </c>
      <c r="BC37" s="60"/>
    </row>
    <row r="38" spans="1:55" x14ac:dyDescent="0.25">
      <c r="A38" s="7">
        <v>81</v>
      </c>
      <c r="B38" s="7" t="s">
        <v>22</v>
      </c>
      <c r="C38" s="8">
        <v>2882</v>
      </c>
      <c r="D38" s="8">
        <v>9188250.2905364204</v>
      </c>
      <c r="E38" s="8">
        <v>2322812.6259733681</v>
      </c>
      <c r="F38" s="60">
        <v>-565806</v>
      </c>
      <c r="G38" s="60">
        <v>9126.7778593333205</v>
      </c>
      <c r="I38" s="37">
        <f t="shared" si="0"/>
        <v>8631571.0683957543</v>
      </c>
      <c r="K38" s="70">
        <f t="shared" si="1"/>
        <v>-257013.67773543298</v>
      </c>
      <c r="L38" s="33">
        <f t="shared" si="2"/>
        <v>-2.8915028103579685E-2</v>
      </c>
      <c r="M38" s="65">
        <f t="shared" si="3"/>
        <v>-89.178930511947598</v>
      </c>
      <c r="O38" s="55">
        <v>167947.92582</v>
      </c>
      <c r="P38" s="56">
        <v>104282.686</v>
      </c>
      <c r="Q38" s="57">
        <v>-63665.239820000003</v>
      </c>
      <c r="S38" s="73">
        <f t="shared" si="4"/>
        <v>8567905.8285757545</v>
      </c>
      <c r="T38" s="56"/>
      <c r="U38" s="137">
        <v>81</v>
      </c>
      <c r="V38" s="125" t="s">
        <v>22</v>
      </c>
      <c r="W38" s="189">
        <v>2924</v>
      </c>
      <c r="X38" s="189">
        <v>9231609.7461311873</v>
      </c>
      <c r="Y38" s="189">
        <v>2403090.2864930234</v>
      </c>
      <c r="Z38" s="189">
        <v>-343025</v>
      </c>
      <c r="AB38" s="190">
        <v>8888584.7461311873</v>
      </c>
      <c r="AD38" s="191">
        <v>-263320.24735884927</v>
      </c>
      <c r="AE38" s="129">
        <v>-2.8772178857424231E-2</v>
      </c>
      <c r="AF38" s="192">
        <v>-90.05480415829318</v>
      </c>
      <c r="AH38" s="133">
        <v>143314.33536</v>
      </c>
      <c r="AI38" s="134">
        <v>84654.959999999992</v>
      </c>
      <c r="AJ38" s="135">
        <v>-58659.375360000005</v>
      </c>
      <c r="AL38" s="193">
        <v>8829925.3707711864</v>
      </c>
      <c r="AM38" s="56"/>
      <c r="AN38" s="97" t="s">
        <v>22</v>
      </c>
      <c r="AO38" s="93">
        <v>2982</v>
      </c>
      <c r="AP38" s="93">
        <v>9375850.9934900366</v>
      </c>
      <c r="AQ38" s="93">
        <v>2590824.337160931</v>
      </c>
      <c r="AR38" s="93">
        <v>-231576</v>
      </c>
      <c r="AS38" s="93">
        <v>7630</v>
      </c>
      <c r="AT38" s="94">
        <v>9151904.9934900366</v>
      </c>
      <c r="AV38" s="93">
        <v>81511.895999999993</v>
      </c>
      <c r="AW38" s="93">
        <v>-156187.31039999999</v>
      </c>
      <c r="AX38" s="93">
        <v>-74675.414399999994</v>
      </c>
      <c r="AZ38" s="94">
        <v>9077229.5790900365</v>
      </c>
      <c r="BB38" s="95">
        <v>81</v>
      </c>
      <c r="BC38" s="60"/>
    </row>
    <row r="39" spans="1:55" x14ac:dyDescent="0.25">
      <c r="A39" s="7">
        <v>82</v>
      </c>
      <c r="B39" s="7" t="s">
        <v>23</v>
      </c>
      <c r="C39" s="8">
        <v>9610</v>
      </c>
      <c r="D39" s="8">
        <v>11705630.692991065</v>
      </c>
      <c r="E39" s="8">
        <v>1448714.1744299545</v>
      </c>
      <c r="F39" s="60">
        <v>-1984330</v>
      </c>
      <c r="G39" s="60">
        <v>0</v>
      </c>
      <c r="I39" s="37">
        <f t="shared" si="0"/>
        <v>9721300.6929910649</v>
      </c>
      <c r="K39" s="70">
        <f t="shared" si="1"/>
        <v>392220.58431597985</v>
      </c>
      <c r="L39" s="33">
        <f t="shared" si="2"/>
        <v>4.2042793045721095E-2</v>
      </c>
      <c r="M39" s="65">
        <f t="shared" si="3"/>
        <v>40.813796494899051</v>
      </c>
      <c r="O39" s="55">
        <v>208618.17335999999</v>
      </c>
      <c r="P39" s="56">
        <v>205925.30400000003</v>
      </c>
      <c r="Q39" s="57">
        <v>-2692.8693599999533</v>
      </c>
      <c r="S39" s="73">
        <f t="shared" si="4"/>
        <v>9718607.823631065</v>
      </c>
      <c r="T39" s="56"/>
      <c r="U39" s="137">
        <v>82</v>
      </c>
      <c r="V39" s="125" t="s">
        <v>23</v>
      </c>
      <c r="W39" s="189">
        <v>9682</v>
      </c>
      <c r="X39" s="189">
        <v>11446045.108675085</v>
      </c>
      <c r="Y39" s="189">
        <v>1631945.5436959965</v>
      </c>
      <c r="Z39" s="189">
        <v>-2116965</v>
      </c>
      <c r="AB39" s="190">
        <v>9329080.108675085</v>
      </c>
      <c r="AD39" s="191">
        <v>-330019.49092030339</v>
      </c>
      <c r="AE39" s="129">
        <v>-3.4166693025313416E-2</v>
      </c>
      <c r="AF39" s="192">
        <v>-34.085880078527516</v>
      </c>
      <c r="AH39" s="133">
        <v>192870.04655999999</v>
      </c>
      <c r="AI39" s="134">
        <v>152378.92800000001</v>
      </c>
      <c r="AJ39" s="135">
        <v>-40491.118559999974</v>
      </c>
      <c r="AL39" s="193">
        <v>9288588.9901150856</v>
      </c>
      <c r="AM39" s="56"/>
      <c r="AN39" s="97" t="s">
        <v>23</v>
      </c>
      <c r="AO39" s="93">
        <v>9747</v>
      </c>
      <c r="AP39" s="93">
        <v>11704732.599595388</v>
      </c>
      <c r="AQ39" s="93">
        <v>1581606.8602720087</v>
      </c>
      <c r="AR39" s="93">
        <v>-2045633</v>
      </c>
      <c r="AT39" s="94">
        <v>9659099.5995953884</v>
      </c>
      <c r="AV39" s="93">
        <v>134100.21599999999</v>
      </c>
      <c r="AW39" s="93">
        <v>-198586.6434</v>
      </c>
      <c r="AX39" s="93">
        <v>-64486.427400000015</v>
      </c>
      <c r="AZ39" s="94">
        <v>9594613.172195388</v>
      </c>
      <c r="BB39" s="95">
        <v>82</v>
      </c>
      <c r="BC39" s="60"/>
    </row>
    <row r="40" spans="1:55" x14ac:dyDescent="0.25">
      <c r="A40" s="7">
        <v>86</v>
      </c>
      <c r="B40" s="7" t="s">
        <v>24</v>
      </c>
      <c r="C40" s="8">
        <v>8504</v>
      </c>
      <c r="D40" s="8">
        <v>14747166.250897367</v>
      </c>
      <c r="E40" s="8">
        <v>3236005.010464434</v>
      </c>
      <c r="F40" s="60">
        <v>-1293572</v>
      </c>
      <c r="G40" s="60">
        <v>0</v>
      </c>
      <c r="I40" s="37">
        <f t="shared" si="0"/>
        <v>13453594.250897367</v>
      </c>
      <c r="K40" s="70">
        <f t="shared" si="1"/>
        <v>79124.37031025812</v>
      </c>
      <c r="L40" s="33">
        <f t="shared" si="2"/>
        <v>5.9160752550728194E-3</v>
      </c>
      <c r="M40" s="65">
        <f t="shared" si="3"/>
        <v>9.3043709207735326</v>
      </c>
      <c r="O40" s="55">
        <v>1366076.7859200006</v>
      </c>
      <c r="P40" s="56">
        <v>286513.37969999999</v>
      </c>
      <c r="Q40" s="57">
        <v>-1079563.4062200007</v>
      </c>
      <c r="S40" s="73">
        <f t="shared" si="4"/>
        <v>12374030.844677366</v>
      </c>
      <c r="T40" s="56"/>
      <c r="U40" s="137">
        <v>86</v>
      </c>
      <c r="V40" s="125" t="s">
        <v>24</v>
      </c>
      <c r="W40" s="189">
        <v>8641</v>
      </c>
      <c r="X40" s="189">
        <v>14551244.880587108</v>
      </c>
      <c r="Y40" s="189">
        <v>3159904.8769116262</v>
      </c>
      <c r="Z40" s="189">
        <v>-1176775</v>
      </c>
      <c r="AB40" s="190">
        <v>13374469.880587108</v>
      </c>
      <c r="AD40" s="191">
        <v>-200447.05895891041</v>
      </c>
      <c r="AE40" s="129">
        <v>-1.4765987876874175E-2</v>
      </c>
      <c r="AF40" s="192">
        <v>-23.197206221376046</v>
      </c>
      <c r="AH40" s="133">
        <v>1191238.54944</v>
      </c>
      <c r="AI40" s="134">
        <v>271026.11039999995</v>
      </c>
      <c r="AJ40" s="135">
        <v>-920212.43904000008</v>
      </c>
      <c r="AL40" s="193">
        <v>12454257.441547109</v>
      </c>
      <c r="AM40" s="56"/>
      <c r="AN40" s="97" t="s">
        <v>24</v>
      </c>
      <c r="AO40" s="93">
        <v>8729</v>
      </c>
      <c r="AP40" s="93">
        <v>14736350.939546019</v>
      </c>
      <c r="AQ40" s="93">
        <v>2965492.924777145</v>
      </c>
      <c r="AR40" s="93">
        <v>-1161434</v>
      </c>
      <c r="AT40" s="94">
        <v>13574916.939546019</v>
      </c>
      <c r="AV40" s="93">
        <v>263138.80619999999</v>
      </c>
      <c r="AW40" s="93">
        <v>-1175191.1870400002</v>
      </c>
      <c r="AX40" s="93">
        <v>-912052.38084000023</v>
      </c>
      <c r="AZ40" s="94">
        <v>12662864.558706019</v>
      </c>
      <c r="BB40" s="95">
        <v>86</v>
      </c>
      <c r="BC40" s="60"/>
    </row>
    <row r="41" spans="1:55" x14ac:dyDescent="0.25">
      <c r="A41" s="7">
        <v>90</v>
      </c>
      <c r="B41" s="7" t="s">
        <v>25</v>
      </c>
      <c r="C41" s="8">
        <v>3455</v>
      </c>
      <c r="D41" s="8">
        <v>13690370.893156096</v>
      </c>
      <c r="E41" s="8">
        <v>2444164.009589348</v>
      </c>
      <c r="F41" s="60">
        <v>-133388</v>
      </c>
      <c r="G41" s="60">
        <v>13184.713765440218</v>
      </c>
      <c r="I41" s="37">
        <f t="shared" si="0"/>
        <v>13570167.606921537</v>
      </c>
      <c r="K41" s="70">
        <f t="shared" si="1"/>
        <v>37657.568378508091</v>
      </c>
      <c r="L41" s="33">
        <f t="shared" si="2"/>
        <v>2.782748231573636E-3</v>
      </c>
      <c r="M41" s="65">
        <f t="shared" si="3"/>
        <v>10.899440919973399</v>
      </c>
      <c r="O41" s="55">
        <v>6600.17</v>
      </c>
      <c r="P41" s="56">
        <v>54121.394</v>
      </c>
      <c r="Q41" s="57">
        <v>47521.224000000002</v>
      </c>
      <c r="S41" s="73">
        <f t="shared" si="4"/>
        <v>13617688.830921536</v>
      </c>
      <c r="T41" s="56"/>
      <c r="U41" s="137">
        <v>90</v>
      </c>
      <c r="V41" s="125" t="s">
        <v>25</v>
      </c>
      <c r="W41" s="189">
        <v>3514</v>
      </c>
      <c r="X41" s="189">
        <v>13753379.038543029</v>
      </c>
      <c r="Y41" s="189">
        <v>2264416.2060260247</v>
      </c>
      <c r="Z41" s="189">
        <v>-220869</v>
      </c>
      <c r="AB41" s="190">
        <v>13532510.038543029</v>
      </c>
      <c r="AD41" s="191">
        <v>-409089.34466199577</v>
      </c>
      <c r="AE41" s="129">
        <v>-2.934307129458991E-2</v>
      </c>
      <c r="AF41" s="192">
        <v>-116.41700189584398</v>
      </c>
      <c r="AH41" s="133">
        <v>6511.92</v>
      </c>
      <c r="AI41" s="134">
        <v>72933.504000000001</v>
      </c>
      <c r="AJ41" s="135">
        <v>66421.584000000003</v>
      </c>
      <c r="AL41" s="193">
        <v>13598931.622543029</v>
      </c>
      <c r="AM41" s="56"/>
      <c r="AN41" s="97" t="s">
        <v>25</v>
      </c>
      <c r="AO41" s="93">
        <v>3574</v>
      </c>
      <c r="AP41" s="93">
        <v>14205684.383205025</v>
      </c>
      <c r="AQ41" s="93">
        <v>2363677.7233195193</v>
      </c>
      <c r="AR41" s="93">
        <v>-264085</v>
      </c>
      <c r="AT41" s="94">
        <v>13941599.383205025</v>
      </c>
      <c r="AV41" s="93">
        <v>52719.790800000002</v>
      </c>
      <c r="AW41" s="93">
        <v>-25045.187400000003</v>
      </c>
      <c r="AX41" s="93">
        <v>27674.6034</v>
      </c>
      <c r="AZ41" s="94">
        <v>13969273.986605024</v>
      </c>
      <c r="BB41" s="95">
        <v>90</v>
      </c>
      <c r="BC41" s="60"/>
    </row>
    <row r="42" spans="1:55" x14ac:dyDescent="0.25">
      <c r="A42" s="7">
        <v>91</v>
      </c>
      <c r="B42" s="7" t="s">
        <v>26</v>
      </c>
      <c r="C42" s="8">
        <v>643272</v>
      </c>
      <c r="D42" s="8">
        <v>213157469.73399425</v>
      </c>
      <c r="E42" s="8">
        <v>-340603759.24172866</v>
      </c>
      <c r="F42" s="60">
        <v>19614283</v>
      </c>
      <c r="G42" s="60">
        <v>0</v>
      </c>
      <c r="I42" s="37">
        <f t="shared" si="0"/>
        <v>232771752.73399425</v>
      </c>
      <c r="K42" s="70">
        <f t="shared" si="1"/>
        <v>35272273.238389134</v>
      </c>
      <c r="L42" s="33">
        <f t="shared" si="2"/>
        <v>0.17859425922777702</v>
      </c>
      <c r="M42" s="65">
        <f t="shared" si="3"/>
        <v>54.832595291554945</v>
      </c>
      <c r="O42" s="55">
        <v>77274352.108712032</v>
      </c>
      <c r="P42" s="56">
        <v>4112103.9150999989</v>
      </c>
      <c r="Q42" s="57">
        <v>-73162248.193612039</v>
      </c>
      <c r="S42" s="73">
        <f t="shared" si="4"/>
        <v>159609504.54038221</v>
      </c>
      <c r="T42" s="56"/>
      <c r="U42" s="137">
        <v>91</v>
      </c>
      <c r="V42" s="125" t="s">
        <v>26</v>
      </c>
      <c r="W42" s="189">
        <v>635181</v>
      </c>
      <c r="X42" s="189">
        <v>182342570.49560511</v>
      </c>
      <c r="Y42" s="189">
        <v>-319276692.50104439</v>
      </c>
      <c r="Z42" s="189">
        <v>15156909</v>
      </c>
      <c r="AB42" s="190">
        <v>197499479.49560511</v>
      </c>
      <c r="AD42" s="191">
        <v>-20743517.670435071</v>
      </c>
      <c r="AE42" s="129">
        <v>-9.5047804235630598E-2</v>
      </c>
      <c r="AF42" s="192">
        <v>-32.657648245830828</v>
      </c>
      <c r="AH42" s="133"/>
      <c r="AI42" s="134"/>
      <c r="AJ42" s="135">
        <v>-70140966.089184001</v>
      </c>
      <c r="AL42" s="193">
        <v>127358513.40642111</v>
      </c>
      <c r="AM42" s="56"/>
      <c r="AN42" s="97" t="s">
        <v>26</v>
      </c>
      <c r="AO42" s="93">
        <v>628208</v>
      </c>
      <c r="AP42" s="93">
        <v>209911963.16604018</v>
      </c>
      <c r="AQ42" s="93">
        <v>-289177264.13561755</v>
      </c>
      <c r="AR42" s="93">
        <v>8202444</v>
      </c>
      <c r="AS42" s="93">
        <v>128590</v>
      </c>
      <c r="AT42" s="94">
        <v>218242997.16604018</v>
      </c>
      <c r="AV42" s="93">
        <v>4748593.8251999989</v>
      </c>
      <c r="AW42" s="93">
        <v>-74880798.083760008</v>
      </c>
      <c r="AX42" s="93">
        <v>-70132204.258560002</v>
      </c>
      <c r="AZ42" s="94">
        <v>148110792.90748018</v>
      </c>
      <c r="BB42" s="95">
        <v>91</v>
      </c>
      <c r="BC42" s="60"/>
    </row>
    <row r="43" spans="1:55" x14ac:dyDescent="0.25">
      <c r="A43" s="7">
        <v>92</v>
      </c>
      <c r="B43" s="7" t="s">
        <v>27</v>
      </c>
      <c r="C43" s="8">
        <v>223027</v>
      </c>
      <c r="D43" s="8">
        <v>166791744.80615035</v>
      </c>
      <c r="E43" s="8">
        <v>-40394621.151077501</v>
      </c>
      <c r="F43" s="60">
        <v>17540314</v>
      </c>
      <c r="G43" s="60">
        <v>0</v>
      </c>
      <c r="I43" s="37">
        <f t="shared" si="0"/>
        <v>184332058.80615035</v>
      </c>
      <c r="K43" s="70">
        <f t="shared" si="1"/>
        <v>10945320.812430054</v>
      </c>
      <c r="L43" s="33">
        <f t="shared" si="2"/>
        <v>6.3126632054329737E-2</v>
      </c>
      <c r="M43" s="65">
        <f t="shared" si="3"/>
        <v>49.076214146404041</v>
      </c>
      <c r="O43" s="55">
        <v>9063940.8591299914</v>
      </c>
      <c r="P43" s="56">
        <v>2808372.335</v>
      </c>
      <c r="Q43" s="57">
        <v>-6255568.5241299914</v>
      </c>
      <c r="S43" s="73">
        <f t="shared" si="4"/>
        <v>178076490.28202036</v>
      </c>
      <c r="T43" s="56"/>
      <c r="U43" s="137">
        <v>92</v>
      </c>
      <c r="V43" s="125" t="s">
        <v>27</v>
      </c>
      <c r="W43" s="189">
        <v>219341</v>
      </c>
      <c r="X43" s="189">
        <v>157092111.99372029</v>
      </c>
      <c r="Y43" s="189">
        <v>-41649402.524136797</v>
      </c>
      <c r="Z43" s="189">
        <v>16294626</v>
      </c>
      <c r="AB43" s="190">
        <v>173386737.99372029</v>
      </c>
      <c r="AD43" s="191">
        <v>4485309.8222997189</v>
      </c>
      <c r="AE43" s="129">
        <v>2.6555783872635529E-2</v>
      </c>
      <c r="AF43" s="192">
        <v>20.449026047568484</v>
      </c>
      <c r="AH43" s="133">
        <v>8846695.982495999</v>
      </c>
      <c r="AI43" s="134">
        <v>2669952.3192000003</v>
      </c>
      <c r="AJ43" s="135">
        <v>-6176743.6632959992</v>
      </c>
      <c r="AL43" s="193">
        <v>167209994.33042431</v>
      </c>
      <c r="AM43" s="56"/>
      <c r="AN43" s="97" t="s">
        <v>27</v>
      </c>
      <c r="AO43" s="93">
        <v>214605</v>
      </c>
      <c r="AP43" s="93">
        <v>152191091.17142057</v>
      </c>
      <c r="AQ43" s="93">
        <v>-45527126.03033258</v>
      </c>
      <c r="AR43" s="93">
        <v>16306357</v>
      </c>
      <c r="AS43" s="93">
        <v>403980</v>
      </c>
      <c r="AT43" s="94">
        <v>168901428.17142057</v>
      </c>
      <c r="AV43" s="93">
        <v>2272801.4550000005</v>
      </c>
      <c r="AW43" s="93">
        <v>-8613082.0175159983</v>
      </c>
      <c r="AX43" s="93">
        <v>-6340280.5625159983</v>
      </c>
      <c r="AZ43" s="94">
        <v>162561147.60890457</v>
      </c>
      <c r="BB43" s="95">
        <v>92</v>
      </c>
      <c r="BC43" s="60"/>
    </row>
    <row r="44" spans="1:55" x14ac:dyDescent="0.25">
      <c r="A44" s="7">
        <v>97</v>
      </c>
      <c r="B44" s="7" t="s">
        <v>28</v>
      </c>
      <c r="C44" s="8">
        <v>2236</v>
      </c>
      <c r="D44" s="8">
        <v>7314052.8227821048</v>
      </c>
      <c r="E44" s="8">
        <v>1581717.2433503026</v>
      </c>
      <c r="F44" s="60">
        <v>-448555</v>
      </c>
      <c r="G44" s="60">
        <v>0</v>
      </c>
      <c r="I44" s="37">
        <f t="shared" si="0"/>
        <v>6865497.8227821048</v>
      </c>
      <c r="K44" s="70">
        <f t="shared" si="1"/>
        <v>-250075.52646094188</v>
      </c>
      <c r="L44" s="33">
        <f t="shared" si="2"/>
        <v>-3.5144817456986069E-2</v>
      </c>
      <c r="M44" s="65">
        <f t="shared" si="3"/>
        <v>-111.8405753403139</v>
      </c>
      <c r="O44" s="55">
        <v>59872.782138000002</v>
      </c>
      <c r="P44" s="56">
        <v>147843.80800000002</v>
      </c>
      <c r="Q44" s="57">
        <v>87971.02586200001</v>
      </c>
      <c r="S44" s="73">
        <f t="shared" si="4"/>
        <v>6953468.8486441048</v>
      </c>
      <c r="T44" s="56"/>
      <c r="U44" s="137">
        <v>97</v>
      </c>
      <c r="V44" s="125" t="s">
        <v>28</v>
      </c>
      <c r="W44" s="189">
        <v>2274</v>
      </c>
      <c r="X44" s="189">
        <v>7586125.3492430467</v>
      </c>
      <c r="Y44" s="189">
        <v>1574441.9140841027</v>
      </c>
      <c r="Z44" s="189">
        <v>-470552</v>
      </c>
      <c r="AB44" s="190">
        <v>7115573.3492430467</v>
      </c>
      <c r="AD44" s="191">
        <v>-174280.81858582702</v>
      </c>
      <c r="AE44" s="129">
        <v>-2.3907312076962003E-2</v>
      </c>
      <c r="AF44" s="192">
        <v>-76.640641418569487</v>
      </c>
      <c r="AH44" s="133">
        <v>75043.366079999993</v>
      </c>
      <c r="AI44" s="134">
        <v>142024.97519999999</v>
      </c>
      <c r="AJ44" s="135">
        <v>66981.609119999994</v>
      </c>
      <c r="AL44" s="193">
        <v>7182554.9583630469</v>
      </c>
      <c r="AM44" s="56"/>
      <c r="AN44" s="97" t="s">
        <v>28</v>
      </c>
      <c r="AO44" s="93">
        <v>2290</v>
      </c>
      <c r="AP44" s="93">
        <v>7677824.1678288737</v>
      </c>
      <c r="AQ44" s="93">
        <v>1768755.3812430778</v>
      </c>
      <c r="AR44" s="93">
        <v>-387970</v>
      </c>
      <c r="AT44" s="94">
        <v>7289854.1678288737</v>
      </c>
      <c r="AV44" s="93">
        <v>135414.92400000003</v>
      </c>
      <c r="AW44" s="93">
        <v>-94593.24059999999</v>
      </c>
      <c r="AX44" s="93">
        <v>40821.683400000038</v>
      </c>
      <c r="AZ44" s="94">
        <v>7330675.8512288742</v>
      </c>
      <c r="BB44" s="95">
        <v>97</v>
      </c>
      <c r="BC44" s="60"/>
    </row>
    <row r="45" spans="1:55" x14ac:dyDescent="0.25">
      <c r="A45" s="7">
        <v>98</v>
      </c>
      <c r="B45" s="7" t="s">
        <v>29</v>
      </c>
      <c r="C45" s="8">
        <v>23782</v>
      </c>
      <c r="D45" s="8">
        <v>42263897.630128615</v>
      </c>
      <c r="E45" s="8">
        <v>6577877.5605688002</v>
      </c>
      <c r="F45" s="60">
        <v>-4516883</v>
      </c>
      <c r="G45" s="60">
        <v>0</v>
      </c>
      <c r="I45" s="37">
        <f t="shared" si="0"/>
        <v>37747014.630128615</v>
      </c>
      <c r="K45" s="70">
        <f t="shared" si="1"/>
        <v>1330033.4730865136</v>
      </c>
      <c r="L45" s="33">
        <f t="shared" si="2"/>
        <v>3.6522342896874622E-2</v>
      </c>
      <c r="M45" s="65">
        <f t="shared" si="3"/>
        <v>55.926056390821358</v>
      </c>
      <c r="O45" s="55">
        <v>3742015.2227580003</v>
      </c>
      <c r="P45" s="56">
        <v>829179.35710000002</v>
      </c>
      <c r="Q45" s="57">
        <v>-2912835.8656580001</v>
      </c>
      <c r="S45" s="73">
        <f t="shared" si="4"/>
        <v>34834178.764470614</v>
      </c>
      <c r="T45" s="56"/>
      <c r="U45" s="137">
        <v>98</v>
      </c>
      <c r="V45" s="125" t="s">
        <v>29</v>
      </c>
      <c r="W45" s="189">
        <v>23791</v>
      </c>
      <c r="X45" s="189">
        <v>40969892.157042101</v>
      </c>
      <c r="Y45" s="189">
        <v>6257280.1694361866</v>
      </c>
      <c r="Z45" s="189">
        <v>-4552911</v>
      </c>
      <c r="AB45" s="190">
        <v>36416981.157042101</v>
      </c>
      <c r="AD45" s="191">
        <v>-353683.52641533315</v>
      </c>
      <c r="AE45" s="129">
        <v>-9.6186329363377003E-3</v>
      </c>
      <c r="AF45" s="192">
        <v>-14.866274070670974</v>
      </c>
      <c r="AH45" s="133">
        <v>3898708.6445280006</v>
      </c>
      <c r="AI45" s="134">
        <v>865173.69120000047</v>
      </c>
      <c r="AJ45" s="135">
        <v>-3033534.9533280004</v>
      </c>
      <c r="AL45" s="193">
        <v>33383446.203714103</v>
      </c>
      <c r="AM45" s="56"/>
      <c r="AN45" s="97" t="s">
        <v>29</v>
      </c>
      <c r="AO45" s="93">
        <v>23915</v>
      </c>
      <c r="AP45" s="93">
        <v>41080126.683457434</v>
      </c>
      <c r="AQ45" s="93">
        <v>6186602.725224453</v>
      </c>
      <c r="AR45" s="93">
        <v>-4309462</v>
      </c>
      <c r="AT45" s="94">
        <v>36770664.683457434</v>
      </c>
      <c r="AV45" s="93">
        <v>900969.39240000013</v>
      </c>
      <c r="AW45" s="93">
        <v>-4238847.3511920003</v>
      </c>
      <c r="AX45" s="93">
        <v>-3337877.9587920001</v>
      </c>
      <c r="AZ45" s="94">
        <v>33432786.724665433</v>
      </c>
      <c r="BB45" s="95">
        <v>98</v>
      </c>
      <c r="BC45" s="60"/>
    </row>
    <row r="46" spans="1:55" x14ac:dyDescent="0.25">
      <c r="A46" s="7">
        <v>99</v>
      </c>
      <c r="B46" s="7" t="s">
        <v>30</v>
      </c>
      <c r="C46" s="8">
        <v>1707</v>
      </c>
      <c r="D46" s="8">
        <v>5038712.0683087129</v>
      </c>
      <c r="E46" s="8">
        <v>1431798.7705153292</v>
      </c>
      <c r="F46" s="60">
        <v>-373233</v>
      </c>
      <c r="G46" s="60">
        <v>0</v>
      </c>
      <c r="I46" s="37">
        <f t="shared" si="0"/>
        <v>4665479.0683087129</v>
      </c>
      <c r="K46" s="70">
        <f t="shared" si="1"/>
        <v>180985.53503039479</v>
      </c>
      <c r="L46" s="33">
        <f t="shared" si="2"/>
        <v>4.0358076934963974E-2</v>
      </c>
      <c r="M46" s="65">
        <f t="shared" si="3"/>
        <v>106.025503825656</v>
      </c>
      <c r="O46" s="55">
        <v>108995.20738000001</v>
      </c>
      <c r="P46" s="56">
        <v>51481.326000000001</v>
      </c>
      <c r="Q46" s="57">
        <v>-57513.881380000006</v>
      </c>
      <c r="S46" s="73">
        <f t="shared" si="4"/>
        <v>4607965.1869287128</v>
      </c>
      <c r="T46" s="56"/>
      <c r="U46" s="137">
        <v>99</v>
      </c>
      <c r="V46" s="125" t="s">
        <v>30</v>
      </c>
      <c r="W46" s="189">
        <v>1759</v>
      </c>
      <c r="X46" s="189">
        <v>4884000.5332783181</v>
      </c>
      <c r="Y46" s="189">
        <v>1185194.0850902314</v>
      </c>
      <c r="Z46" s="189">
        <v>-399507</v>
      </c>
      <c r="AB46" s="190">
        <v>4484493.5332783181</v>
      </c>
      <c r="AD46" s="191">
        <v>104489.60823942907</v>
      </c>
      <c r="AE46" s="129">
        <v>2.3856053562440891E-2</v>
      </c>
      <c r="AF46" s="192">
        <v>59.4028472083167</v>
      </c>
      <c r="AH46" s="133">
        <v>53527.982399999994</v>
      </c>
      <c r="AI46" s="134">
        <v>33927.103199999998</v>
      </c>
      <c r="AJ46" s="135">
        <v>-19600.879199999996</v>
      </c>
      <c r="AL46" s="193">
        <v>4464892.6540783178</v>
      </c>
      <c r="AM46" s="56"/>
      <c r="AN46" s="97" t="s">
        <v>30</v>
      </c>
      <c r="AO46" s="93">
        <v>1793</v>
      </c>
      <c r="AP46" s="93">
        <v>4792040.9250388891</v>
      </c>
      <c r="AQ46" s="93">
        <v>1048922.278794419</v>
      </c>
      <c r="AR46" s="93">
        <v>-412037</v>
      </c>
      <c r="AT46" s="94">
        <v>4380003.9250388891</v>
      </c>
      <c r="AV46" s="93">
        <v>61922.746800000001</v>
      </c>
      <c r="AW46" s="93">
        <v>-36811.824000000001</v>
      </c>
      <c r="AX46" s="93">
        <v>25110.9228</v>
      </c>
      <c r="AZ46" s="94">
        <v>4405114.8478388889</v>
      </c>
      <c r="BB46" s="95">
        <v>99</v>
      </c>
      <c r="BC46" s="60"/>
    </row>
    <row r="47" spans="1:55" x14ac:dyDescent="0.25">
      <c r="A47" s="7">
        <v>102</v>
      </c>
      <c r="B47" s="7" t="s">
        <v>31</v>
      </c>
      <c r="C47" s="8">
        <v>10207</v>
      </c>
      <c r="D47" s="8">
        <v>25499909.880450297</v>
      </c>
      <c r="E47" s="8">
        <v>7113394.5242339112</v>
      </c>
      <c r="F47" s="60">
        <v>586026</v>
      </c>
      <c r="G47" s="60">
        <v>0</v>
      </c>
      <c r="I47" s="37">
        <f t="shared" si="0"/>
        <v>26085935.880450297</v>
      </c>
      <c r="K47" s="70">
        <f t="shared" si="1"/>
        <v>-173187.86056761071</v>
      </c>
      <c r="L47" s="33">
        <f t="shared" si="2"/>
        <v>-6.5953404338882655E-3</v>
      </c>
      <c r="M47" s="65">
        <f t="shared" si="3"/>
        <v>-16.967557614148202</v>
      </c>
      <c r="O47" s="55">
        <v>96481.285059999995</v>
      </c>
      <c r="P47" s="56">
        <v>285193.34570000001</v>
      </c>
      <c r="Q47" s="57">
        <v>188712.06064000001</v>
      </c>
      <c r="S47" s="73">
        <f t="shared" si="4"/>
        <v>26274647.941090297</v>
      </c>
      <c r="T47" s="56"/>
      <c r="U47" s="137">
        <v>102</v>
      </c>
      <c r="V47" s="125" t="s">
        <v>31</v>
      </c>
      <c r="W47" s="189">
        <v>10403</v>
      </c>
      <c r="X47" s="189">
        <v>25737213.741017908</v>
      </c>
      <c r="Y47" s="189">
        <v>7073339.609201951</v>
      </c>
      <c r="Z47" s="189">
        <v>521910</v>
      </c>
      <c r="AB47" s="190">
        <v>26259123.741017908</v>
      </c>
      <c r="AD47" s="191">
        <v>248856.44793539494</v>
      </c>
      <c r="AE47" s="129">
        <v>9.5676236284422522E-3</v>
      </c>
      <c r="AF47" s="192">
        <v>23.921604146438042</v>
      </c>
      <c r="AH47" s="133">
        <v>68401.207680000007</v>
      </c>
      <c r="AI47" s="134">
        <v>330805.53600000002</v>
      </c>
      <c r="AJ47" s="135">
        <v>262404.32832000003</v>
      </c>
      <c r="AL47" s="193">
        <v>26521528.069337908</v>
      </c>
      <c r="AM47" s="56"/>
      <c r="AN47" s="97" t="s">
        <v>31</v>
      </c>
      <c r="AO47" s="93">
        <v>10473</v>
      </c>
      <c r="AP47" s="93">
        <v>25539956.293082513</v>
      </c>
      <c r="AQ47" s="93">
        <v>7260423.3046400053</v>
      </c>
      <c r="AR47" s="93">
        <v>470311</v>
      </c>
      <c r="AT47" s="94">
        <v>26010267.293082513</v>
      </c>
      <c r="AV47" s="93">
        <v>362925.1434</v>
      </c>
      <c r="AW47" s="93">
        <v>-69048.464160000003</v>
      </c>
      <c r="AX47" s="93">
        <v>293876.67923999997</v>
      </c>
      <c r="AZ47" s="94">
        <v>26304143.972322512</v>
      </c>
      <c r="BB47" s="95">
        <v>102</v>
      </c>
      <c r="BC47" s="60"/>
    </row>
    <row r="48" spans="1:55" x14ac:dyDescent="0.25">
      <c r="A48" s="7">
        <v>103</v>
      </c>
      <c r="B48" s="7" t="s">
        <v>32</v>
      </c>
      <c r="C48" s="8">
        <v>2290</v>
      </c>
      <c r="D48" s="8">
        <v>5829072.5452727498</v>
      </c>
      <c r="E48" s="8">
        <v>1900707.0342999457</v>
      </c>
      <c r="F48" s="60">
        <v>-419191</v>
      </c>
      <c r="G48" s="60">
        <v>0</v>
      </c>
      <c r="I48" s="37">
        <f t="shared" si="0"/>
        <v>5409881.5452727498</v>
      </c>
      <c r="K48" s="70">
        <f t="shared" si="1"/>
        <v>-410773.07080761623</v>
      </c>
      <c r="L48" s="33">
        <f t="shared" si="2"/>
        <v>-7.0571627746610938E-2</v>
      </c>
      <c r="M48" s="65">
        <f t="shared" si="3"/>
        <v>-179.37688681555295</v>
      </c>
      <c r="O48" s="55">
        <v>27720.714000000004</v>
      </c>
      <c r="P48" s="56">
        <v>59533.5334</v>
      </c>
      <c r="Q48" s="57">
        <v>31812.819399999997</v>
      </c>
      <c r="S48" s="73">
        <f t="shared" si="4"/>
        <v>5441694.3646727502</v>
      </c>
      <c r="T48" s="56"/>
      <c r="U48" s="137">
        <v>103</v>
      </c>
      <c r="V48" s="125" t="s">
        <v>32</v>
      </c>
      <c r="W48" s="189">
        <v>2345</v>
      </c>
      <c r="X48" s="189">
        <v>6199541.6160803661</v>
      </c>
      <c r="Y48" s="189">
        <v>1907418.235207442</v>
      </c>
      <c r="Z48" s="189">
        <v>-378887</v>
      </c>
      <c r="AB48" s="190">
        <v>5820654.6160803661</v>
      </c>
      <c r="AD48" s="191">
        <v>-232241.19499609061</v>
      </c>
      <c r="AE48" s="129">
        <v>-3.8368609380505507E-2</v>
      </c>
      <c r="AF48" s="192">
        <v>-99.036756927970401</v>
      </c>
      <c r="AH48" s="133">
        <v>57356.99136</v>
      </c>
      <c r="AI48" s="134">
        <v>40373.903999999995</v>
      </c>
      <c r="AJ48" s="135">
        <v>-16983.087360000005</v>
      </c>
      <c r="AL48" s="193">
        <v>5803671.5287203658</v>
      </c>
      <c r="AM48" s="56"/>
      <c r="AN48" s="97" t="s">
        <v>32</v>
      </c>
      <c r="AO48" s="93">
        <v>2388</v>
      </c>
      <c r="AP48" s="93">
        <v>6464170.8110764567</v>
      </c>
      <c r="AQ48" s="93">
        <v>2003274.2380837216</v>
      </c>
      <c r="AR48" s="93">
        <v>-411275</v>
      </c>
      <c r="AT48" s="94">
        <v>6052895.8110764567</v>
      </c>
      <c r="AV48" s="93">
        <v>53903.028000000006</v>
      </c>
      <c r="AW48" s="93">
        <v>-36864.412320000003</v>
      </c>
      <c r="AX48" s="93">
        <v>17038.615680000003</v>
      </c>
      <c r="AZ48" s="94">
        <v>6069934.4267564565</v>
      </c>
      <c r="BB48" s="95">
        <v>103</v>
      </c>
      <c r="BC48" s="60"/>
    </row>
    <row r="49" spans="1:55" x14ac:dyDescent="0.25">
      <c r="A49" s="7">
        <v>105</v>
      </c>
      <c r="B49" s="7" t="s">
        <v>33</v>
      </c>
      <c r="C49" s="8">
        <v>2326</v>
      </c>
      <c r="D49" s="8">
        <v>11485883.516420983</v>
      </c>
      <c r="E49" s="8">
        <v>2108700.901671493</v>
      </c>
      <c r="F49" s="60">
        <v>-482120</v>
      </c>
      <c r="G49" s="60">
        <v>0</v>
      </c>
      <c r="I49" s="37">
        <f t="shared" si="0"/>
        <v>11003763.516420983</v>
      </c>
      <c r="K49" s="70">
        <f t="shared" si="1"/>
        <v>-339455.31023941003</v>
      </c>
      <c r="L49" s="33">
        <f t="shared" si="2"/>
        <v>-2.992583634563899E-2</v>
      </c>
      <c r="M49" s="65">
        <f t="shared" si="3"/>
        <v>-145.93951429037403</v>
      </c>
      <c r="O49" s="55">
        <v>14586.375700000001</v>
      </c>
      <c r="P49" s="56">
        <v>13200.34</v>
      </c>
      <c r="Q49" s="57">
        <v>-1386.0357000000004</v>
      </c>
      <c r="S49" s="73">
        <f t="shared" si="4"/>
        <v>11002377.480720982</v>
      </c>
      <c r="T49" s="56"/>
      <c r="U49" s="137">
        <v>105</v>
      </c>
      <c r="V49" s="125" t="s">
        <v>33</v>
      </c>
      <c r="W49" s="189">
        <v>2406</v>
      </c>
      <c r="X49" s="189">
        <v>11826989.826660393</v>
      </c>
      <c r="Y49" s="189">
        <v>2071529.1849305753</v>
      </c>
      <c r="Z49" s="189">
        <v>-483771</v>
      </c>
      <c r="AB49" s="190">
        <v>11343218.826660393</v>
      </c>
      <c r="AD49" s="191">
        <v>175143.0923179388</v>
      </c>
      <c r="AE49" s="129">
        <v>1.5682477132507623E-2</v>
      </c>
      <c r="AF49" s="192">
        <v>72.79430270903525</v>
      </c>
      <c r="AH49" s="133">
        <v>27350.063999999998</v>
      </c>
      <c r="AI49" s="134">
        <v>19535.760000000002</v>
      </c>
      <c r="AJ49" s="135">
        <v>-7814.3039999999964</v>
      </c>
      <c r="AL49" s="193">
        <v>11335404.522660393</v>
      </c>
      <c r="AM49" s="56"/>
      <c r="AN49" s="97" t="s">
        <v>33</v>
      </c>
      <c r="AO49" s="93">
        <v>2422</v>
      </c>
      <c r="AP49" s="93">
        <v>11618943.734342454</v>
      </c>
      <c r="AQ49" s="93">
        <v>2166451.8628193121</v>
      </c>
      <c r="AR49" s="93">
        <v>-450868</v>
      </c>
      <c r="AT49" s="94">
        <v>11168075.734342454</v>
      </c>
      <c r="AV49" s="93">
        <v>23664.743999999999</v>
      </c>
      <c r="AW49" s="93">
        <v>-17091.204000000002</v>
      </c>
      <c r="AX49" s="93">
        <v>6573.5399999999972</v>
      </c>
      <c r="AZ49" s="94">
        <v>11174649.274342453</v>
      </c>
      <c r="BB49" s="95">
        <v>105</v>
      </c>
      <c r="BC49" s="60"/>
    </row>
    <row r="50" spans="1:55" x14ac:dyDescent="0.25">
      <c r="A50" s="7">
        <v>106</v>
      </c>
      <c r="B50" s="7" t="s">
        <v>34</v>
      </c>
      <c r="C50" s="8">
        <v>46739</v>
      </c>
      <c r="D50" s="8">
        <v>55494581.904887743</v>
      </c>
      <c r="E50" s="8">
        <v>-3728373.5243226821</v>
      </c>
      <c r="F50" s="60">
        <v>-2511419</v>
      </c>
      <c r="G50" s="60">
        <v>0</v>
      </c>
      <c r="I50" s="37">
        <f t="shared" si="0"/>
        <v>52983162.904887743</v>
      </c>
      <c r="K50" s="70">
        <f t="shared" si="1"/>
        <v>1176694.0733140409</v>
      </c>
      <c r="L50" s="33">
        <f t="shared" si="2"/>
        <v>2.2713265347992586E-2</v>
      </c>
      <c r="M50" s="65">
        <f t="shared" si="3"/>
        <v>25.175850431417892</v>
      </c>
      <c r="O50" s="55">
        <v>1221203.0544200004</v>
      </c>
      <c r="P50" s="56">
        <v>1295217.3608000006</v>
      </c>
      <c r="Q50" s="57">
        <v>74014.306380000198</v>
      </c>
      <c r="S50" s="73">
        <f t="shared" si="4"/>
        <v>53057177.211267747</v>
      </c>
      <c r="T50" s="56"/>
      <c r="U50" s="137">
        <v>106</v>
      </c>
      <c r="V50" s="125" t="s">
        <v>34</v>
      </c>
      <c r="W50" s="189">
        <v>46596</v>
      </c>
      <c r="X50" s="189">
        <v>54474293.831573702</v>
      </c>
      <c r="Y50" s="189">
        <v>-4228862.172385606</v>
      </c>
      <c r="Z50" s="189">
        <v>-2667825</v>
      </c>
      <c r="AB50" s="190">
        <v>51806468.831573702</v>
      </c>
      <c r="AD50" s="191">
        <v>637381.54504163563</v>
      </c>
      <c r="AE50" s="129">
        <v>1.2456379014002802E-2</v>
      </c>
      <c r="AF50" s="192">
        <v>13.678889712456769</v>
      </c>
      <c r="AH50" s="133">
        <v>1126744.49376</v>
      </c>
      <c r="AI50" s="134">
        <v>1158210.0912000001</v>
      </c>
      <c r="AJ50" s="135">
        <v>31465.597440000158</v>
      </c>
      <c r="AL50" s="193">
        <v>51837934.429013699</v>
      </c>
      <c r="AM50" s="56"/>
      <c r="AN50" s="97" t="s">
        <v>34</v>
      </c>
      <c r="AO50" s="93">
        <v>46463</v>
      </c>
      <c r="AP50" s="93">
        <v>53454046.286532067</v>
      </c>
      <c r="AQ50" s="93">
        <v>-5090426.1980833039</v>
      </c>
      <c r="AR50" s="93">
        <v>-2337219</v>
      </c>
      <c r="AS50" s="93">
        <v>52260</v>
      </c>
      <c r="AT50" s="94">
        <v>51169087.286532067</v>
      </c>
      <c r="AV50" s="93">
        <v>1021528.1160000002</v>
      </c>
      <c r="AW50" s="93">
        <v>-1034438.5485599999</v>
      </c>
      <c r="AX50" s="93">
        <v>-12910.432559999754</v>
      </c>
      <c r="AZ50" s="94">
        <v>51156176.85397207</v>
      </c>
      <c r="BB50" s="95">
        <v>106</v>
      </c>
      <c r="BC50" s="60"/>
    </row>
    <row r="51" spans="1:55" x14ac:dyDescent="0.25">
      <c r="A51" s="7">
        <v>108</v>
      </c>
      <c r="B51" s="7" t="s">
        <v>35</v>
      </c>
      <c r="C51" s="8">
        <v>10599</v>
      </c>
      <c r="D51" s="8">
        <v>23052148.979692724</v>
      </c>
      <c r="E51" s="8">
        <v>5839401.763519384</v>
      </c>
      <c r="F51" s="60">
        <v>-1210683</v>
      </c>
      <c r="G51" s="60">
        <v>0</v>
      </c>
      <c r="I51" s="37">
        <f t="shared" si="0"/>
        <v>21841465.979692724</v>
      </c>
      <c r="K51" s="70">
        <f t="shared" si="1"/>
        <v>266467.74311050028</v>
      </c>
      <c r="L51" s="33">
        <f t="shared" si="2"/>
        <v>1.2350765464197435E-2</v>
      </c>
      <c r="M51" s="65">
        <f t="shared" si="3"/>
        <v>25.140838108359304</v>
      </c>
      <c r="O51" s="55">
        <v>302974.20367999998</v>
      </c>
      <c r="P51" s="56">
        <v>216485.576</v>
      </c>
      <c r="Q51" s="57">
        <v>-86488.627679999976</v>
      </c>
      <c r="S51" s="73">
        <f t="shared" si="4"/>
        <v>21754977.352012724</v>
      </c>
      <c r="T51" s="56"/>
      <c r="U51" s="137">
        <v>108</v>
      </c>
      <c r="V51" s="125" t="s">
        <v>35</v>
      </c>
      <c r="W51" s="189">
        <v>10681</v>
      </c>
      <c r="X51" s="189">
        <v>22727749.236582223</v>
      </c>
      <c r="Y51" s="189">
        <v>5876712.6893104762</v>
      </c>
      <c r="Z51" s="189">
        <v>-1152751</v>
      </c>
      <c r="AB51" s="190">
        <v>21574998.236582223</v>
      </c>
      <c r="AD51" s="191">
        <v>-189969.05897923559</v>
      </c>
      <c r="AE51" s="129">
        <v>-8.7282032818848335E-3</v>
      </c>
      <c r="AF51" s="192">
        <v>-17.78569974527063</v>
      </c>
      <c r="AH51" s="133">
        <v>440505.34032000008</v>
      </c>
      <c r="AI51" s="134">
        <v>364732.63920000003</v>
      </c>
      <c r="AJ51" s="135">
        <v>-75772.701120000042</v>
      </c>
      <c r="AL51" s="193">
        <v>21499225.535462223</v>
      </c>
      <c r="AM51" s="56"/>
      <c r="AN51" s="97" t="s">
        <v>35</v>
      </c>
      <c r="AO51" s="93">
        <v>10667</v>
      </c>
      <c r="AP51" s="93">
        <v>22858300.295561459</v>
      </c>
      <c r="AQ51" s="93">
        <v>5999292.8970971443</v>
      </c>
      <c r="AR51" s="93">
        <v>-1093333</v>
      </c>
      <c r="AT51" s="94">
        <v>21764967.295561459</v>
      </c>
      <c r="AV51" s="93">
        <v>347411.58900000004</v>
      </c>
      <c r="AW51" s="93">
        <v>-417074.02179599996</v>
      </c>
      <c r="AX51" s="93">
        <v>-69662.432795999921</v>
      </c>
      <c r="AZ51" s="94">
        <v>21695304.862765457</v>
      </c>
      <c r="BB51" s="95">
        <v>108</v>
      </c>
      <c r="BC51" s="60"/>
    </row>
    <row r="52" spans="1:55" x14ac:dyDescent="0.25">
      <c r="A52" s="7">
        <v>109</v>
      </c>
      <c r="B52" s="7" t="s">
        <v>36</v>
      </c>
      <c r="C52" s="8">
        <v>67662</v>
      </c>
      <c r="D52" s="8">
        <v>103514907.19906078</v>
      </c>
      <c r="E52" s="8">
        <v>7708278.0431413632</v>
      </c>
      <c r="F52" s="60">
        <v>-12533903</v>
      </c>
      <c r="G52" s="60">
        <v>0</v>
      </c>
      <c r="I52" s="37">
        <f t="shared" si="0"/>
        <v>90981004.199060783</v>
      </c>
      <c r="K52" s="70">
        <f t="shared" si="1"/>
        <v>-282509.73024351895</v>
      </c>
      <c r="L52" s="33">
        <f t="shared" si="2"/>
        <v>-3.0955386011364871E-3</v>
      </c>
      <c r="M52" s="65">
        <f t="shared" si="3"/>
        <v>-4.1753085963098782</v>
      </c>
      <c r="O52" s="55">
        <v>764392.0883800002</v>
      </c>
      <c r="P52" s="56">
        <v>951744.51400000008</v>
      </c>
      <c r="Q52" s="57">
        <v>187352.42561999988</v>
      </c>
      <c r="S52" s="73">
        <f t="shared" si="4"/>
        <v>91168356.624680787</v>
      </c>
      <c r="T52" s="56"/>
      <c r="U52" s="137">
        <v>109</v>
      </c>
      <c r="V52" s="125" t="s">
        <v>36</v>
      </c>
      <c r="W52" s="189">
        <v>67850</v>
      </c>
      <c r="X52" s="189">
        <v>103749428.9293043</v>
      </c>
      <c r="Y52" s="189">
        <v>8014693.3981892699</v>
      </c>
      <c r="Z52" s="189">
        <v>-12485915</v>
      </c>
      <c r="AB52" s="190">
        <v>91263513.929304302</v>
      </c>
      <c r="AD52" s="191">
        <v>391069.90974900126</v>
      </c>
      <c r="AE52" s="129">
        <v>4.3035038175582132E-3</v>
      </c>
      <c r="AF52" s="192">
        <v>5.7637422217981022</v>
      </c>
      <c r="AH52" s="133">
        <v>763714.07044799987</v>
      </c>
      <c r="AI52" s="134">
        <v>1041972.3192000001</v>
      </c>
      <c r="AJ52" s="135">
        <v>278258.24875200028</v>
      </c>
      <c r="AL52" s="193">
        <v>91541772.1780563</v>
      </c>
      <c r="AM52" s="56"/>
      <c r="AN52" s="97" t="s">
        <v>36</v>
      </c>
      <c r="AO52" s="93">
        <v>68011</v>
      </c>
      <c r="AP52" s="93">
        <v>102995474.0195553</v>
      </c>
      <c r="AQ52" s="93">
        <v>5850382.0635707797</v>
      </c>
      <c r="AR52" s="93">
        <v>-12213460</v>
      </c>
      <c r="AS52" s="93">
        <v>90430</v>
      </c>
      <c r="AT52" s="94">
        <v>90872444.0195553</v>
      </c>
      <c r="AV52" s="93">
        <v>1277961.9114000003</v>
      </c>
      <c r="AW52" s="93">
        <v>-707220.87444000004</v>
      </c>
      <c r="AX52" s="93">
        <v>570741.03696000029</v>
      </c>
      <c r="AZ52" s="94">
        <v>91443185.056515306</v>
      </c>
      <c r="BB52" s="95">
        <v>109</v>
      </c>
      <c r="BC52" s="60"/>
    </row>
    <row r="53" spans="1:55" x14ac:dyDescent="0.25">
      <c r="A53" s="7">
        <v>111</v>
      </c>
      <c r="B53" s="7" t="s">
        <v>37</v>
      </c>
      <c r="C53" s="8">
        <v>19128</v>
      </c>
      <c r="D53" s="8">
        <v>45624778.286252774</v>
      </c>
      <c r="E53" s="8">
        <v>8503754.9657544885</v>
      </c>
      <c r="F53" s="60">
        <v>-2176171</v>
      </c>
      <c r="G53" s="60">
        <v>0</v>
      </c>
      <c r="I53" s="37">
        <f t="shared" si="0"/>
        <v>43448607.286252774</v>
      </c>
      <c r="K53" s="70">
        <f t="shared" si="1"/>
        <v>483610.27110195905</v>
      </c>
      <c r="L53" s="33">
        <f t="shared" si="2"/>
        <v>1.1255913061774979E-2</v>
      </c>
      <c r="M53" s="65">
        <f t="shared" si="3"/>
        <v>25.282845624318227</v>
      </c>
      <c r="O53" s="55">
        <v>336278.66149999999</v>
      </c>
      <c r="P53" s="56">
        <v>421354.85279999994</v>
      </c>
      <c r="Q53" s="57">
        <v>85076.191299999948</v>
      </c>
      <c r="S53" s="73">
        <f t="shared" si="4"/>
        <v>43533683.477552772</v>
      </c>
      <c r="T53" s="56"/>
      <c r="U53" s="137">
        <v>111</v>
      </c>
      <c r="V53" s="125" t="s">
        <v>37</v>
      </c>
      <c r="W53" s="189">
        <v>19350</v>
      </c>
      <c r="X53" s="189">
        <v>45051038.015150815</v>
      </c>
      <c r="Y53" s="189">
        <v>8421615.5090692677</v>
      </c>
      <c r="Z53" s="189">
        <v>-2086041</v>
      </c>
      <c r="AB53" s="190">
        <v>42964997.015150815</v>
      </c>
      <c r="AD53" s="191">
        <v>774900.61807733774</v>
      </c>
      <c r="AE53" s="129">
        <v>1.836688427502832E-2</v>
      </c>
      <c r="AF53" s="192">
        <v>40.046543569888257</v>
      </c>
      <c r="AH53" s="133">
        <v>311517.22895999998</v>
      </c>
      <c r="AI53" s="134">
        <v>286784.95679999999</v>
      </c>
      <c r="AJ53" s="135">
        <v>-24732.272159999993</v>
      </c>
      <c r="AL53" s="193">
        <v>42940264.742990814</v>
      </c>
      <c r="AM53" s="56"/>
      <c r="AN53" s="97" t="s">
        <v>37</v>
      </c>
      <c r="AO53" s="93">
        <v>19575</v>
      </c>
      <c r="AP53" s="93">
        <v>44043679.397073478</v>
      </c>
      <c r="AQ53" s="93">
        <v>7761998.1802614685</v>
      </c>
      <c r="AR53" s="93">
        <v>-1967493</v>
      </c>
      <c r="AS53" s="93">
        <v>113910</v>
      </c>
      <c r="AT53" s="94">
        <v>42190096.397073478</v>
      </c>
      <c r="AV53" s="93">
        <v>339391.8702</v>
      </c>
      <c r="AW53" s="93">
        <v>-358455.13620000007</v>
      </c>
      <c r="AX53" s="93">
        <v>-19063.266000000061</v>
      </c>
      <c r="AZ53" s="94">
        <v>42171033.131073475</v>
      </c>
      <c r="BB53" s="95">
        <v>111</v>
      </c>
      <c r="BC53" s="60"/>
    </row>
    <row r="54" spans="1:55" x14ac:dyDescent="0.25">
      <c r="A54" s="7">
        <v>139</v>
      </c>
      <c r="B54" s="7" t="s">
        <v>38</v>
      </c>
      <c r="C54" s="8">
        <v>9966</v>
      </c>
      <c r="D54" s="8">
        <v>27838021.183511551</v>
      </c>
      <c r="E54" s="8">
        <v>7595083.7386478977</v>
      </c>
      <c r="F54" s="60">
        <v>-186072</v>
      </c>
      <c r="G54" s="60">
        <v>0</v>
      </c>
      <c r="I54" s="37">
        <f t="shared" si="0"/>
        <v>27651949.183511551</v>
      </c>
      <c r="K54" s="70">
        <f t="shared" si="1"/>
        <v>212609.4685158059</v>
      </c>
      <c r="L54" s="33">
        <f t="shared" si="2"/>
        <v>7.7483449209826902E-3</v>
      </c>
      <c r="M54" s="65">
        <f t="shared" si="3"/>
        <v>21.333480685912694</v>
      </c>
      <c r="O54" s="55">
        <v>83228.143700000001</v>
      </c>
      <c r="P54" s="56">
        <v>129429.3337</v>
      </c>
      <c r="Q54" s="57">
        <v>46201.19</v>
      </c>
      <c r="S54" s="73">
        <f t="shared" si="4"/>
        <v>27698150.373511553</v>
      </c>
      <c r="T54" s="56"/>
      <c r="U54" s="137">
        <v>139</v>
      </c>
      <c r="V54" s="125" t="s">
        <v>38</v>
      </c>
      <c r="W54" s="189">
        <v>9628</v>
      </c>
      <c r="X54" s="189">
        <v>27798695.714995746</v>
      </c>
      <c r="Y54" s="189">
        <v>7766950.0123632895</v>
      </c>
      <c r="Z54" s="189">
        <v>-359356</v>
      </c>
      <c r="AB54" s="190">
        <v>27439339.714995746</v>
      </c>
      <c r="AD54" s="191">
        <v>-237262.9337792173</v>
      </c>
      <c r="AE54" s="129">
        <v>-8.5726899645220418E-3</v>
      </c>
      <c r="AF54" s="192">
        <v>-24.643013479353687</v>
      </c>
      <c r="AH54" s="133">
        <v>140475.13824</v>
      </c>
      <c r="AI54" s="134">
        <v>119819.32799999999</v>
      </c>
      <c r="AJ54" s="135">
        <v>-20655.810240000006</v>
      </c>
      <c r="AL54" s="193">
        <v>27418683.904755745</v>
      </c>
      <c r="AM54" s="56"/>
      <c r="AN54" s="97" t="s">
        <v>38</v>
      </c>
      <c r="AO54" s="93">
        <v>9663</v>
      </c>
      <c r="AP54" s="93">
        <v>27902161.648774963</v>
      </c>
      <c r="AQ54" s="93">
        <v>7773476.7517929403</v>
      </c>
      <c r="AR54" s="93">
        <v>-225559</v>
      </c>
      <c r="AT54" s="94">
        <v>27676602.648774963</v>
      </c>
      <c r="AV54" s="93">
        <v>107871.7914</v>
      </c>
      <c r="AW54" s="93">
        <v>-67339.343760000003</v>
      </c>
      <c r="AX54" s="93">
        <v>40532.447639999999</v>
      </c>
      <c r="AZ54" s="94">
        <v>27717135.096414965</v>
      </c>
      <c r="BB54" s="95">
        <v>139</v>
      </c>
      <c r="BC54" s="60"/>
    </row>
    <row r="55" spans="1:55" x14ac:dyDescent="0.25">
      <c r="A55" s="7">
        <v>140</v>
      </c>
      <c r="B55" s="7" t="s">
        <v>39</v>
      </c>
      <c r="C55" s="8">
        <v>21639</v>
      </c>
      <c r="D55" s="8">
        <v>55709965.702672541</v>
      </c>
      <c r="E55" s="8">
        <v>11158906.975916123</v>
      </c>
      <c r="F55" s="60">
        <v>-1282374</v>
      </c>
      <c r="G55" s="60">
        <v>0</v>
      </c>
      <c r="I55" s="37">
        <f t="shared" si="0"/>
        <v>54427591.702672541</v>
      </c>
      <c r="K55" s="70">
        <f t="shared" si="1"/>
        <v>713347.26070657372</v>
      </c>
      <c r="L55" s="33">
        <f t="shared" si="2"/>
        <v>1.3280411334414087E-2</v>
      </c>
      <c r="M55" s="65">
        <f t="shared" si="3"/>
        <v>32.965814534247137</v>
      </c>
      <c r="O55" s="55">
        <v>343512.44782</v>
      </c>
      <c r="P55" s="56">
        <v>312980.06139999995</v>
      </c>
      <c r="Q55" s="57">
        <v>-30532.386420000053</v>
      </c>
      <c r="S55" s="73">
        <f t="shared" si="4"/>
        <v>54397059.316252545</v>
      </c>
      <c r="T55" s="56"/>
      <c r="U55" s="137">
        <v>140</v>
      </c>
      <c r="V55" s="125" t="s">
        <v>39</v>
      </c>
      <c r="W55" s="189">
        <v>21767</v>
      </c>
      <c r="X55" s="189">
        <v>54959098.441965967</v>
      </c>
      <c r="Y55" s="189">
        <v>11327331.453205856</v>
      </c>
      <c r="Z55" s="189">
        <v>-1244854</v>
      </c>
      <c r="AB55" s="190">
        <v>53714244.441965967</v>
      </c>
      <c r="AD55" s="191">
        <v>2258592.2510620207</v>
      </c>
      <c r="AE55" s="129">
        <v>4.3893958290189203E-2</v>
      </c>
      <c r="AF55" s="192">
        <v>103.76222038232281</v>
      </c>
      <c r="AH55" s="133">
        <v>388344.86112000002</v>
      </c>
      <c r="AI55" s="134">
        <v>232280.18640000004</v>
      </c>
      <c r="AJ55" s="135">
        <v>-156064.67471999998</v>
      </c>
      <c r="AL55" s="193">
        <v>53558179.767245971</v>
      </c>
      <c r="AM55" s="56"/>
      <c r="AN55" s="97" t="s">
        <v>39</v>
      </c>
      <c r="AO55" s="93">
        <v>21945</v>
      </c>
      <c r="AP55" s="93">
        <v>52879131.190903947</v>
      </c>
      <c r="AQ55" s="93">
        <v>10127723.112675134</v>
      </c>
      <c r="AR55" s="93">
        <v>-1423479</v>
      </c>
      <c r="AS55" s="93">
        <v>0</v>
      </c>
      <c r="AT55" s="94">
        <v>51455652.190903947</v>
      </c>
      <c r="AV55" s="93">
        <v>235661.40899999999</v>
      </c>
      <c r="AW55" s="93">
        <v>-478895.53607999999</v>
      </c>
      <c r="AX55" s="93">
        <v>-243234.12708000001</v>
      </c>
      <c r="AZ55" s="94">
        <v>51212418.063823946</v>
      </c>
      <c r="BB55" s="95">
        <v>140</v>
      </c>
      <c r="BC55" s="60"/>
    </row>
    <row r="56" spans="1:55" x14ac:dyDescent="0.25">
      <c r="A56" s="7">
        <v>142</v>
      </c>
      <c r="B56" s="7" t="s">
        <v>40</v>
      </c>
      <c r="C56" s="8">
        <v>6820</v>
      </c>
      <c r="D56" s="8">
        <v>16137891.919227917</v>
      </c>
      <c r="E56" s="8">
        <v>4072350.190817215</v>
      </c>
      <c r="F56" s="60">
        <v>-906994</v>
      </c>
      <c r="G56" s="60">
        <v>0</v>
      </c>
      <c r="I56" s="37">
        <f t="shared" si="0"/>
        <v>15230897.919227917</v>
      </c>
      <c r="K56" s="70">
        <f t="shared" si="1"/>
        <v>297109.64997571148</v>
      </c>
      <c r="L56" s="33">
        <f t="shared" si="2"/>
        <v>1.9895129395094132E-2</v>
      </c>
      <c r="M56" s="65">
        <f t="shared" si="3"/>
        <v>43.564464805822794</v>
      </c>
      <c r="O56" s="55">
        <v>188421.65315999999</v>
      </c>
      <c r="P56" s="56">
        <v>522865.46739999996</v>
      </c>
      <c r="Q56" s="57">
        <v>334443.81423999998</v>
      </c>
      <c r="S56" s="73">
        <f t="shared" si="4"/>
        <v>15565341.733467916</v>
      </c>
      <c r="T56" s="56"/>
      <c r="U56" s="137">
        <v>142</v>
      </c>
      <c r="V56" s="125" t="s">
        <v>40</v>
      </c>
      <c r="W56" s="189">
        <v>6889</v>
      </c>
      <c r="X56" s="189">
        <v>15572327.269252205</v>
      </c>
      <c r="Y56" s="189">
        <v>3772029.9007723439</v>
      </c>
      <c r="Z56" s="189">
        <v>-638539</v>
      </c>
      <c r="AB56" s="190">
        <v>14933788.269252205</v>
      </c>
      <c r="AD56" s="191">
        <v>-246177.27158421464</v>
      </c>
      <c r="AE56" s="129">
        <v>-1.6217248380568473E-2</v>
      </c>
      <c r="AF56" s="192">
        <v>-35.734834022966268</v>
      </c>
      <c r="AH56" s="133">
        <v>219734.32132799996</v>
      </c>
      <c r="AI56" s="134">
        <v>485984.58960000006</v>
      </c>
      <c r="AJ56" s="135">
        <v>266250.26827200013</v>
      </c>
      <c r="AL56" s="193">
        <v>15200038.537524205</v>
      </c>
      <c r="AM56" s="56"/>
      <c r="AN56" s="97" t="s">
        <v>40</v>
      </c>
      <c r="AO56" s="93">
        <v>6910</v>
      </c>
      <c r="AP56" s="93">
        <v>15626227.54083642</v>
      </c>
      <c r="AQ56" s="93">
        <v>3934181.3022103738</v>
      </c>
      <c r="AR56" s="93">
        <v>-446262</v>
      </c>
      <c r="AT56" s="94">
        <v>15179965.54083642</v>
      </c>
      <c r="AV56" s="93">
        <v>504913.60739999998</v>
      </c>
      <c r="AW56" s="93">
        <v>-203188.12140000003</v>
      </c>
      <c r="AX56" s="93">
        <v>301725.48599999992</v>
      </c>
      <c r="AZ56" s="94">
        <v>15481691.026836419</v>
      </c>
      <c r="BB56" s="95">
        <v>142</v>
      </c>
      <c r="BC56" s="60"/>
    </row>
    <row r="57" spans="1:55" x14ac:dyDescent="0.25">
      <c r="A57" s="7">
        <v>143</v>
      </c>
      <c r="B57" s="7" t="s">
        <v>41</v>
      </c>
      <c r="C57" s="8">
        <v>7119</v>
      </c>
      <c r="D57" s="8">
        <v>17779442.158482239</v>
      </c>
      <c r="E57" s="8">
        <v>4688067.9018213795</v>
      </c>
      <c r="F57" s="60">
        <v>-104586</v>
      </c>
      <c r="G57" s="60">
        <v>0</v>
      </c>
      <c r="I57" s="37">
        <f t="shared" si="0"/>
        <v>17674856.158482239</v>
      </c>
      <c r="K57" s="70">
        <f t="shared" si="1"/>
        <v>-91856.227576795965</v>
      </c>
      <c r="L57" s="33">
        <f t="shared" si="2"/>
        <v>-5.1701308368605429E-3</v>
      </c>
      <c r="M57" s="65">
        <f t="shared" si="3"/>
        <v>-12.902967773113634</v>
      </c>
      <c r="O57" s="55">
        <v>66001.7</v>
      </c>
      <c r="P57" s="56">
        <v>320900.26540000003</v>
      </c>
      <c r="Q57" s="57">
        <v>254898.56540000002</v>
      </c>
      <c r="S57" s="73">
        <f t="shared" si="4"/>
        <v>17929754.723882239</v>
      </c>
      <c r="T57" s="56"/>
      <c r="U57" s="137">
        <v>143</v>
      </c>
      <c r="V57" s="125" t="s">
        <v>41</v>
      </c>
      <c r="W57" s="189">
        <v>7128</v>
      </c>
      <c r="X57" s="189">
        <v>17821068.386059035</v>
      </c>
      <c r="Y57" s="189">
        <v>4649217.3052385896</v>
      </c>
      <c r="Z57" s="189">
        <v>-54356</v>
      </c>
      <c r="AB57" s="190">
        <v>17766712.386059035</v>
      </c>
      <c r="AD57" s="191">
        <v>-300291.91646099463</v>
      </c>
      <c r="AE57" s="129">
        <v>-1.6621013170352163E-2</v>
      </c>
      <c r="AF57" s="192">
        <v>-42.128495575335947</v>
      </c>
      <c r="AH57" s="133">
        <v>102888.336</v>
      </c>
      <c r="AI57" s="134">
        <v>324293.61599999998</v>
      </c>
      <c r="AJ57" s="135">
        <v>221405.27999999997</v>
      </c>
      <c r="AL57" s="193">
        <v>17988117.666059036</v>
      </c>
      <c r="AM57" s="56"/>
      <c r="AN57" s="97" t="s">
        <v>41</v>
      </c>
      <c r="AO57" s="93">
        <v>7207</v>
      </c>
      <c r="AP57" s="93">
        <v>18100806.302520029</v>
      </c>
      <c r="AQ57" s="93">
        <v>4776212.6298352946</v>
      </c>
      <c r="AR57" s="93">
        <v>-33802</v>
      </c>
      <c r="AT57" s="94">
        <v>18067004.302520029</v>
      </c>
      <c r="AV57" s="93">
        <v>274773.97199999995</v>
      </c>
      <c r="AW57" s="93">
        <v>-138044.34000000003</v>
      </c>
      <c r="AX57" s="93">
        <v>136729.63199999993</v>
      </c>
      <c r="AZ57" s="94">
        <v>18203733.934520029</v>
      </c>
      <c r="BB57" s="95">
        <v>143</v>
      </c>
      <c r="BC57" s="60"/>
    </row>
    <row r="58" spans="1:55" x14ac:dyDescent="0.25">
      <c r="A58" s="7">
        <v>145</v>
      </c>
      <c r="B58" s="7" t="s">
        <v>42</v>
      </c>
      <c r="C58" s="8">
        <v>12205</v>
      </c>
      <c r="D58" s="8">
        <v>29674960.093838125</v>
      </c>
      <c r="E58" s="8">
        <v>7936136.7467578202</v>
      </c>
      <c r="F58" s="60">
        <v>-386556</v>
      </c>
      <c r="G58" s="60">
        <v>0</v>
      </c>
      <c r="I58" s="37">
        <f t="shared" si="0"/>
        <v>29288404.093838125</v>
      </c>
      <c r="K58" s="70">
        <f t="shared" si="1"/>
        <v>415833.34875603393</v>
      </c>
      <c r="L58" s="33">
        <f t="shared" si="2"/>
        <v>1.4402366606959078E-2</v>
      </c>
      <c r="M58" s="65">
        <f t="shared" si="3"/>
        <v>34.070737300781147</v>
      </c>
      <c r="O58" s="55">
        <v>286684.98412000004</v>
      </c>
      <c r="P58" s="56">
        <v>247044.36310000002</v>
      </c>
      <c r="Q58" s="57">
        <v>-39640.621020000021</v>
      </c>
      <c r="S58" s="73">
        <f t="shared" si="4"/>
        <v>29248763.472818125</v>
      </c>
      <c r="T58" s="56"/>
      <c r="U58" s="137">
        <v>145</v>
      </c>
      <c r="V58" s="125" t="s">
        <v>42</v>
      </c>
      <c r="W58" s="189">
        <v>12167</v>
      </c>
      <c r="X58" s="189">
        <v>29345871.745082092</v>
      </c>
      <c r="Y58" s="189">
        <v>7677768.4379061712</v>
      </c>
      <c r="Z58" s="189">
        <v>-473301</v>
      </c>
      <c r="AB58" s="190">
        <v>28872570.745082092</v>
      </c>
      <c r="AD58" s="191">
        <v>-141887.51577663049</v>
      </c>
      <c r="AE58" s="129">
        <v>-4.8902348787962912E-3</v>
      </c>
      <c r="AF58" s="192">
        <v>-11.661668100323045</v>
      </c>
      <c r="AH58" s="133">
        <v>240732.65856000001</v>
      </c>
      <c r="AI58" s="134">
        <v>273630.87839999999</v>
      </c>
      <c r="AJ58" s="135">
        <v>32898.219839999976</v>
      </c>
      <c r="AL58" s="193">
        <v>28905468.964922093</v>
      </c>
      <c r="AM58" s="56"/>
      <c r="AN58" s="97" t="s">
        <v>42</v>
      </c>
      <c r="AO58" s="93">
        <v>12159</v>
      </c>
      <c r="AP58" s="93">
        <v>29603354.260858722</v>
      </c>
      <c r="AQ58" s="93">
        <v>7504927.1439288985</v>
      </c>
      <c r="AR58" s="93">
        <v>-588896</v>
      </c>
      <c r="AT58" s="94">
        <v>29014458.260858722</v>
      </c>
      <c r="AV58" s="93">
        <v>157962.16619999998</v>
      </c>
      <c r="AW58" s="93">
        <v>-205331.09544</v>
      </c>
      <c r="AX58" s="93">
        <v>-47368.929240000027</v>
      </c>
      <c r="AZ58" s="94">
        <v>28967089.331618723</v>
      </c>
      <c r="BB58" s="95">
        <v>145</v>
      </c>
      <c r="BC58" s="60"/>
    </row>
    <row r="59" spans="1:55" x14ac:dyDescent="0.25">
      <c r="A59" s="7">
        <v>146</v>
      </c>
      <c r="B59" s="7" t="s">
        <v>43</v>
      </c>
      <c r="C59" s="8">
        <v>5128</v>
      </c>
      <c r="D59" s="8">
        <v>21591261.21776966</v>
      </c>
      <c r="E59" s="8">
        <v>3038863.3475035783</v>
      </c>
      <c r="F59" s="60">
        <v>-33257</v>
      </c>
      <c r="G59" s="60">
        <v>0</v>
      </c>
      <c r="I59" s="37">
        <f t="shared" si="0"/>
        <v>21558004.21776966</v>
      </c>
      <c r="K59" s="70">
        <f t="shared" si="1"/>
        <v>280084.25076672062</v>
      </c>
      <c r="L59" s="33">
        <f t="shared" si="2"/>
        <v>1.3163140532583334E-2</v>
      </c>
      <c r="M59" s="65">
        <f t="shared" si="3"/>
        <v>54.618613644056282</v>
      </c>
      <c r="O59" s="55">
        <v>40921.054000000004</v>
      </c>
      <c r="P59" s="56">
        <v>88442.278000000006</v>
      </c>
      <c r="Q59" s="57">
        <v>47521.224000000002</v>
      </c>
      <c r="S59" s="73">
        <f t="shared" si="4"/>
        <v>21605525.44176966</v>
      </c>
      <c r="T59" s="56"/>
      <c r="U59" s="137">
        <v>146</v>
      </c>
      <c r="V59" s="125" t="s">
        <v>43</v>
      </c>
      <c r="W59" s="189">
        <v>5237</v>
      </c>
      <c r="X59" s="189">
        <v>21615324.967002939</v>
      </c>
      <c r="Y59" s="189">
        <v>2835271.3676183135</v>
      </c>
      <c r="Z59" s="189">
        <v>-337405</v>
      </c>
      <c r="AB59" s="190">
        <v>21277919.967002939</v>
      </c>
      <c r="AD59" s="191">
        <v>-637361.31273760274</v>
      </c>
      <c r="AE59" s="129">
        <v>-2.908296291532465E-2</v>
      </c>
      <c r="AF59" s="192">
        <v>-121.70351589413839</v>
      </c>
      <c r="AH59" s="133">
        <v>47563.063679999999</v>
      </c>
      <c r="AI59" s="134">
        <v>108293.22959999999</v>
      </c>
      <c r="AJ59" s="135">
        <v>60730.165919999992</v>
      </c>
      <c r="AL59" s="193">
        <v>21338650.13292294</v>
      </c>
      <c r="AM59" s="56"/>
      <c r="AN59" s="97" t="s">
        <v>43</v>
      </c>
      <c r="AO59" s="93">
        <v>5336</v>
      </c>
      <c r="AP59" s="93">
        <v>22114115.279740542</v>
      </c>
      <c r="AQ59" s="93">
        <v>3127238.0984057854</v>
      </c>
      <c r="AR59" s="93">
        <v>-198834</v>
      </c>
      <c r="AT59" s="94">
        <v>21915281.279740542</v>
      </c>
      <c r="AV59" s="93">
        <v>136729.63199999998</v>
      </c>
      <c r="AW59" s="93">
        <v>-57216.09216</v>
      </c>
      <c r="AX59" s="93">
        <v>79513.539839999983</v>
      </c>
      <c r="AZ59" s="94">
        <v>21994794.819580544</v>
      </c>
      <c r="BB59" s="95">
        <v>146</v>
      </c>
      <c r="BC59" s="60"/>
    </row>
    <row r="60" spans="1:55" x14ac:dyDescent="0.25">
      <c r="A60" s="7">
        <v>148</v>
      </c>
      <c r="B60" s="7" t="s">
        <v>44</v>
      </c>
      <c r="C60" s="8">
        <v>6869</v>
      </c>
      <c r="D60" s="8">
        <v>23718581.781128313</v>
      </c>
      <c r="E60" s="8">
        <v>1411406.0037204034</v>
      </c>
      <c r="F60" s="60">
        <v>-366335</v>
      </c>
      <c r="G60" s="60">
        <v>23075.575147460215</v>
      </c>
      <c r="I60" s="37">
        <f t="shared" si="0"/>
        <v>23375322.356275775</v>
      </c>
      <c r="K60" s="70">
        <f t="shared" si="1"/>
        <v>-11116.717470377684</v>
      </c>
      <c r="L60" s="33">
        <f t="shared" si="2"/>
        <v>-4.7534887356397154E-4</v>
      </c>
      <c r="M60" s="65">
        <f t="shared" si="3"/>
        <v>-1.6183894992542851</v>
      </c>
      <c r="O60" s="55">
        <v>47521.224000000002</v>
      </c>
      <c r="P60" s="56">
        <v>47587.225700000003</v>
      </c>
      <c r="Q60" s="57">
        <v>66.00170000000071</v>
      </c>
      <c r="S60" s="73">
        <f t="shared" si="4"/>
        <v>23375388.357975774</v>
      </c>
      <c r="T60" s="56"/>
      <c r="U60" s="137">
        <v>148</v>
      </c>
      <c r="V60" s="125" t="s">
        <v>44</v>
      </c>
      <c r="W60" s="189">
        <v>6825</v>
      </c>
      <c r="X60" s="189">
        <v>23770605.073746152</v>
      </c>
      <c r="Y60" s="189">
        <v>2036412.6503578941</v>
      </c>
      <c r="Z60" s="189">
        <v>-384166</v>
      </c>
      <c r="AB60" s="190">
        <v>23386439.073746152</v>
      </c>
      <c r="AD60" s="191">
        <v>8156.2293237447739</v>
      </c>
      <c r="AE60" s="129">
        <v>3.488805990595108E-4</v>
      </c>
      <c r="AF60" s="192">
        <v>1.1950519155669999</v>
      </c>
      <c r="AH60" s="133">
        <v>61342.286399999997</v>
      </c>
      <c r="AI60" s="134">
        <v>39071.520000000004</v>
      </c>
      <c r="AJ60" s="135">
        <v>-22270.766399999993</v>
      </c>
      <c r="AL60" s="193">
        <v>23364168.307346154</v>
      </c>
      <c r="AM60" s="56"/>
      <c r="AN60" s="97" t="s">
        <v>44</v>
      </c>
      <c r="AO60" s="93">
        <v>6804</v>
      </c>
      <c r="AP60" s="93">
        <v>23592234.844422407</v>
      </c>
      <c r="AQ60" s="93">
        <v>2146462.3856842155</v>
      </c>
      <c r="AR60" s="93">
        <v>-213952</v>
      </c>
      <c r="AS60" s="93">
        <v>0</v>
      </c>
      <c r="AT60" s="94">
        <v>23378282.844422407</v>
      </c>
      <c r="AV60" s="93">
        <v>27674.6034</v>
      </c>
      <c r="AW60" s="93">
        <v>-55217.736000000004</v>
      </c>
      <c r="AX60" s="93">
        <v>-27543.132600000004</v>
      </c>
      <c r="AZ60" s="94">
        <v>23350739.711822409</v>
      </c>
      <c r="BB60" s="95">
        <v>148</v>
      </c>
      <c r="BC60" s="60"/>
    </row>
    <row r="61" spans="1:55" x14ac:dyDescent="0.25">
      <c r="A61" s="7">
        <v>149</v>
      </c>
      <c r="B61" s="7" t="s">
        <v>45</v>
      </c>
      <c r="C61" s="8">
        <v>5481</v>
      </c>
      <c r="D61" s="8">
        <v>7971502.2814752413</v>
      </c>
      <c r="E61" s="8">
        <v>-356987.75931868184</v>
      </c>
      <c r="F61" s="60">
        <v>-1104470</v>
      </c>
      <c r="G61" s="60">
        <v>0</v>
      </c>
      <c r="I61" s="37">
        <f t="shared" si="0"/>
        <v>6867032.2814752413</v>
      </c>
      <c r="K61" s="70">
        <f t="shared" si="1"/>
        <v>-78815.890141776763</v>
      </c>
      <c r="L61" s="33">
        <f t="shared" si="2"/>
        <v>-1.1347194495820393E-2</v>
      </c>
      <c r="M61" s="65">
        <f t="shared" si="3"/>
        <v>-14.379837646739055</v>
      </c>
      <c r="O61" s="55">
        <v>2389578.3481599996</v>
      </c>
      <c r="P61" s="56">
        <v>75505.944799999997</v>
      </c>
      <c r="Q61" s="57">
        <v>-2314072.4033599994</v>
      </c>
      <c r="S61" s="73">
        <f t="shared" si="4"/>
        <v>4552959.8781152423</v>
      </c>
      <c r="T61" s="56"/>
      <c r="U61" s="137">
        <v>149</v>
      </c>
      <c r="V61" s="125" t="s">
        <v>45</v>
      </c>
      <c r="W61" s="189">
        <v>5585</v>
      </c>
      <c r="X61" s="189">
        <v>8084076.1716170181</v>
      </c>
      <c r="Y61" s="189">
        <v>-390967.46800254699</v>
      </c>
      <c r="Z61" s="189">
        <v>-1138228</v>
      </c>
      <c r="AB61" s="190">
        <v>6945848.1716170181</v>
      </c>
      <c r="AD61" s="191">
        <v>827871.11642863788</v>
      </c>
      <c r="AE61" s="129">
        <v>0.1353177870659972</v>
      </c>
      <c r="AF61" s="192">
        <v>148.23117572580804</v>
      </c>
      <c r="AH61" s="133">
        <v>2359355.8757279995</v>
      </c>
      <c r="AI61" s="134">
        <v>56067.631200000003</v>
      </c>
      <c r="AJ61" s="135">
        <v>-2303288.2445279993</v>
      </c>
      <c r="AL61" s="193">
        <v>4642559.9270890187</v>
      </c>
      <c r="AM61" s="56"/>
      <c r="AN61" s="97" t="s">
        <v>45</v>
      </c>
      <c r="AO61" s="93">
        <v>5541</v>
      </c>
      <c r="AP61" s="93">
        <v>7140657.0551883802</v>
      </c>
      <c r="AQ61" s="93">
        <v>-636282.80469614407</v>
      </c>
      <c r="AR61" s="93">
        <v>-1035010</v>
      </c>
      <c r="AS61" s="93">
        <v>12330</v>
      </c>
      <c r="AT61" s="94">
        <v>6117977.0551883802</v>
      </c>
      <c r="AV61" s="93">
        <v>60608.038800000002</v>
      </c>
      <c r="AW61" s="93">
        <v>-2252883.6287999996</v>
      </c>
      <c r="AX61" s="93">
        <v>-2192275.5899999994</v>
      </c>
      <c r="AZ61" s="94">
        <v>3925701.4651883808</v>
      </c>
      <c r="BB61" s="95">
        <v>149</v>
      </c>
      <c r="BC61" s="60"/>
    </row>
    <row r="62" spans="1:55" x14ac:dyDescent="0.25">
      <c r="A62" s="7">
        <v>151</v>
      </c>
      <c r="B62" s="7" t="s">
        <v>46</v>
      </c>
      <c r="C62" s="8">
        <v>2032</v>
      </c>
      <c r="D62" s="8">
        <v>8275340.2218161393</v>
      </c>
      <c r="E62" s="8">
        <v>1901092.0492722923</v>
      </c>
      <c r="F62" s="60">
        <v>-458059</v>
      </c>
      <c r="G62" s="60">
        <v>15113.899455946666</v>
      </c>
      <c r="I62" s="37">
        <f t="shared" si="0"/>
        <v>7832395.1212720862</v>
      </c>
      <c r="K62" s="70">
        <f t="shared" si="1"/>
        <v>-74591.177968948148</v>
      </c>
      <c r="L62" s="33">
        <f t="shared" si="2"/>
        <v>-9.4335787550444989E-3</v>
      </c>
      <c r="M62" s="65">
        <f t="shared" si="3"/>
        <v>-36.708256874482359</v>
      </c>
      <c r="O62" s="55">
        <v>54174.195359999998</v>
      </c>
      <c r="P62" s="56">
        <v>34320.884000000005</v>
      </c>
      <c r="Q62" s="57">
        <v>-19853.311359999992</v>
      </c>
      <c r="S62" s="73">
        <f t="shared" si="4"/>
        <v>7812541.8099120865</v>
      </c>
      <c r="T62" s="56"/>
      <c r="U62" s="137">
        <v>151</v>
      </c>
      <c r="V62" s="125" t="s">
        <v>46</v>
      </c>
      <c r="W62" s="189">
        <v>2079</v>
      </c>
      <c r="X62" s="189">
        <v>8377489.2992410343</v>
      </c>
      <c r="Y62" s="189">
        <v>1980545.9536909086</v>
      </c>
      <c r="Z62" s="189">
        <v>-470503</v>
      </c>
      <c r="AB62" s="190">
        <v>7906986.2992410343</v>
      </c>
      <c r="AD62" s="191">
        <v>-410687.65700886026</v>
      </c>
      <c r="AE62" s="129">
        <v>-4.9375301216305768E-2</v>
      </c>
      <c r="AF62" s="192">
        <v>-197.54096056222235</v>
      </c>
      <c r="AH62" s="133">
        <v>35841.607680000001</v>
      </c>
      <c r="AI62" s="134">
        <v>23442.911999999997</v>
      </c>
      <c r="AJ62" s="135">
        <v>-12398.695680000004</v>
      </c>
      <c r="AL62" s="193">
        <v>7894587.6035610344</v>
      </c>
      <c r="AM62" s="56"/>
      <c r="AN62" s="97" t="s">
        <v>46</v>
      </c>
      <c r="AO62" s="93">
        <v>2123</v>
      </c>
      <c r="AP62" s="93">
        <v>8772141.9562498946</v>
      </c>
      <c r="AQ62" s="93">
        <v>2211205.9764000005</v>
      </c>
      <c r="AR62" s="93">
        <v>-454468</v>
      </c>
      <c r="AT62" s="94">
        <v>8317673.9562498946</v>
      </c>
      <c r="AV62" s="93">
        <v>48709.931400000001</v>
      </c>
      <c r="AW62" s="93">
        <v>-40124.888160000002</v>
      </c>
      <c r="AX62" s="93">
        <v>8585.0432399999991</v>
      </c>
      <c r="AZ62" s="94">
        <v>8326258.9994898941</v>
      </c>
      <c r="BB62" s="95">
        <v>151</v>
      </c>
      <c r="BC62" s="60"/>
    </row>
    <row r="63" spans="1:55" x14ac:dyDescent="0.25">
      <c r="A63" s="7">
        <v>152</v>
      </c>
      <c r="B63" s="7" t="s">
        <v>47</v>
      </c>
      <c r="C63" s="8">
        <v>4673</v>
      </c>
      <c r="D63" s="8">
        <v>13398791.092243103</v>
      </c>
      <c r="E63" s="8">
        <v>3556415.2216766328</v>
      </c>
      <c r="F63" s="60">
        <v>-240843</v>
      </c>
      <c r="G63" s="60">
        <v>0</v>
      </c>
      <c r="I63" s="37">
        <f t="shared" si="0"/>
        <v>13157948.092243103</v>
      </c>
      <c r="K63" s="70">
        <f t="shared" si="1"/>
        <v>233586.85118994303</v>
      </c>
      <c r="L63" s="33">
        <f t="shared" si="2"/>
        <v>1.8073376844959563E-2</v>
      </c>
      <c r="M63" s="65">
        <f t="shared" si="3"/>
        <v>49.986486451945865</v>
      </c>
      <c r="O63" s="55">
        <v>141930.05568000002</v>
      </c>
      <c r="P63" s="56">
        <v>159922.11909999998</v>
      </c>
      <c r="Q63" s="57">
        <v>17992.063419999962</v>
      </c>
      <c r="S63" s="73">
        <f t="shared" si="4"/>
        <v>13175940.155663103</v>
      </c>
      <c r="T63" s="56"/>
      <c r="U63" s="137">
        <v>152</v>
      </c>
      <c r="V63" s="125" t="s">
        <v>47</v>
      </c>
      <c r="W63" s="189">
        <v>4712</v>
      </c>
      <c r="X63" s="189">
        <v>13146825.24105316</v>
      </c>
      <c r="Y63" s="189">
        <v>3555002.7781693013</v>
      </c>
      <c r="Z63" s="189">
        <v>-222464</v>
      </c>
      <c r="AB63" s="190">
        <v>12924361.24105316</v>
      </c>
      <c r="AD63" s="191">
        <v>-207650.95034001209</v>
      </c>
      <c r="AE63" s="129">
        <v>-1.5812576725759378E-2</v>
      </c>
      <c r="AF63" s="192">
        <v>-44.068537848050106</v>
      </c>
      <c r="AH63" s="133">
        <v>153056.16768000001</v>
      </c>
      <c r="AI63" s="134">
        <v>131671.02240000002</v>
      </c>
      <c r="AJ63" s="135">
        <v>-21385.145279999997</v>
      </c>
      <c r="AL63" s="193">
        <v>12902976.09577316</v>
      </c>
      <c r="AM63" s="56"/>
      <c r="AN63" s="97" t="s">
        <v>47</v>
      </c>
      <c r="AO63" s="93">
        <v>4785</v>
      </c>
      <c r="AP63" s="93">
        <v>13333708.191393172</v>
      </c>
      <c r="AQ63" s="93">
        <v>3439266.2508502346</v>
      </c>
      <c r="AR63" s="93">
        <v>-201696</v>
      </c>
      <c r="AT63" s="94">
        <v>13132012.191393172</v>
      </c>
      <c r="AV63" s="93">
        <v>145932.58800000002</v>
      </c>
      <c r="AW63" s="93">
        <v>-138793.72355999998</v>
      </c>
      <c r="AX63" s="93">
        <v>7138.8644400000339</v>
      </c>
      <c r="AZ63" s="94">
        <v>13139151.055833172</v>
      </c>
      <c r="BB63" s="95">
        <v>152</v>
      </c>
      <c r="BC63" s="60"/>
    </row>
    <row r="64" spans="1:55" x14ac:dyDescent="0.25">
      <c r="A64" s="7">
        <v>153</v>
      </c>
      <c r="B64" s="7" t="s">
        <v>48</v>
      </c>
      <c r="C64" s="8">
        <v>27269</v>
      </c>
      <c r="D64" s="8">
        <v>57980156.159263223</v>
      </c>
      <c r="E64" s="8">
        <v>6589364.3269692669</v>
      </c>
      <c r="F64" s="60">
        <v>-1535910</v>
      </c>
      <c r="G64" s="60">
        <v>0</v>
      </c>
      <c r="I64" s="37">
        <f t="shared" si="0"/>
        <v>56444246.159263223</v>
      </c>
      <c r="K64" s="70">
        <f t="shared" si="1"/>
        <v>94858.374946400523</v>
      </c>
      <c r="L64" s="33">
        <f t="shared" si="2"/>
        <v>1.6833967266775085E-3</v>
      </c>
      <c r="M64" s="65">
        <f t="shared" si="3"/>
        <v>3.4786158255308419</v>
      </c>
      <c r="O64" s="55">
        <v>1433880.3323300001</v>
      </c>
      <c r="P64" s="56">
        <v>491184.65139999992</v>
      </c>
      <c r="Q64" s="57">
        <v>-942695.68093000026</v>
      </c>
      <c r="S64" s="73">
        <f t="shared" si="4"/>
        <v>55501550.47833322</v>
      </c>
      <c r="T64" s="56"/>
      <c r="U64" s="137">
        <v>153</v>
      </c>
      <c r="V64" s="125" t="s">
        <v>48</v>
      </c>
      <c r="W64" s="189">
        <v>27517</v>
      </c>
      <c r="X64" s="189">
        <v>58050935.784316823</v>
      </c>
      <c r="Y64" s="189">
        <v>6178094.3350720061</v>
      </c>
      <c r="Z64" s="189">
        <v>-1701548</v>
      </c>
      <c r="AB64" s="190">
        <v>56349387.784316823</v>
      </c>
      <c r="AD64" s="191">
        <v>502598.574743554</v>
      </c>
      <c r="AE64" s="129">
        <v>8.9995966080964676E-3</v>
      </c>
      <c r="AF64" s="192">
        <v>18.265020705147872</v>
      </c>
      <c r="AH64" s="133"/>
      <c r="AI64" s="134"/>
      <c r="AJ64" s="135">
        <v>-1182285.9618239999</v>
      </c>
      <c r="AL64" s="193">
        <v>55167101.822492823</v>
      </c>
      <c r="AM64" s="56"/>
      <c r="AN64" s="97" t="s">
        <v>48</v>
      </c>
      <c r="AO64" s="93">
        <v>27835</v>
      </c>
      <c r="AP64" s="93">
        <v>57339331.209573269</v>
      </c>
      <c r="AQ64" s="93">
        <v>5229692.35487202</v>
      </c>
      <c r="AR64" s="93">
        <v>-1492542</v>
      </c>
      <c r="AS64" s="93">
        <v>0</v>
      </c>
      <c r="AT64" s="94">
        <v>55846789.209573269</v>
      </c>
      <c r="AV64" s="93">
        <v>377321.196</v>
      </c>
      <c r="AW64" s="93">
        <v>-1608697.744128</v>
      </c>
      <c r="AX64" s="93">
        <v>-1231376.548128</v>
      </c>
      <c r="AZ64" s="94">
        <v>54615412.661445267</v>
      </c>
      <c r="BB64" s="95">
        <v>153</v>
      </c>
      <c r="BC64" s="60"/>
    </row>
    <row r="65" spans="1:55" x14ac:dyDescent="0.25">
      <c r="A65" s="7">
        <v>165</v>
      </c>
      <c r="B65" s="7" t="s">
        <v>49</v>
      </c>
      <c r="C65" s="8">
        <v>16607</v>
      </c>
      <c r="D65" s="8">
        <v>26522619.459206827</v>
      </c>
      <c r="E65" s="8">
        <v>3974159.5917574354</v>
      </c>
      <c r="F65" s="60">
        <v>-2232264</v>
      </c>
      <c r="G65" s="60">
        <v>0</v>
      </c>
      <c r="I65" s="37">
        <f t="shared" si="0"/>
        <v>24290355.459206827</v>
      </c>
      <c r="K65" s="70">
        <f t="shared" si="1"/>
        <v>1170803.4453642629</v>
      </c>
      <c r="L65" s="33">
        <f t="shared" si="2"/>
        <v>5.0641268683028887E-2</v>
      </c>
      <c r="M65" s="65">
        <f t="shared" si="3"/>
        <v>70.500598865795325</v>
      </c>
      <c r="O65" s="55">
        <v>419295.59976000001</v>
      </c>
      <c r="P65" s="56">
        <v>455543.73339999997</v>
      </c>
      <c r="Q65" s="57">
        <v>36248.133639999956</v>
      </c>
      <c r="S65" s="73">
        <f t="shared" si="4"/>
        <v>24326603.592846826</v>
      </c>
      <c r="T65" s="56"/>
      <c r="U65" s="137">
        <v>165</v>
      </c>
      <c r="V65" s="125" t="s">
        <v>49</v>
      </c>
      <c r="W65" s="189">
        <v>16709</v>
      </c>
      <c r="X65" s="189">
        <v>25305115.013842564</v>
      </c>
      <c r="Y65" s="189">
        <v>3907779.9157853643</v>
      </c>
      <c r="Z65" s="189">
        <v>-2185563</v>
      </c>
      <c r="AB65" s="190">
        <v>23119552.013842564</v>
      </c>
      <c r="AD65" s="191">
        <v>-1030843.4801185578</v>
      </c>
      <c r="AE65" s="129">
        <v>-4.2684331210075761E-2</v>
      </c>
      <c r="AF65" s="192">
        <v>-61.69390628514919</v>
      </c>
      <c r="AH65" s="133">
        <v>482819.79648000002</v>
      </c>
      <c r="AI65" s="134">
        <v>458569.4063999998</v>
      </c>
      <c r="AJ65" s="135">
        <v>-24250.390080000216</v>
      </c>
      <c r="AL65" s="193">
        <v>23095301.623762563</v>
      </c>
      <c r="AM65" s="56"/>
      <c r="AN65" s="97" t="s">
        <v>49</v>
      </c>
      <c r="AO65" s="93">
        <v>16853</v>
      </c>
      <c r="AP65" s="93">
        <v>26329913.493961122</v>
      </c>
      <c r="AQ65" s="93">
        <v>4239677.4211161034</v>
      </c>
      <c r="AR65" s="93">
        <v>-2179518</v>
      </c>
      <c r="AT65" s="94">
        <v>24150395.493961122</v>
      </c>
      <c r="AV65" s="93">
        <v>501035.21879999986</v>
      </c>
      <c r="AW65" s="93">
        <v>-494895.53243999992</v>
      </c>
      <c r="AX65" s="93">
        <v>6139.6863599999342</v>
      </c>
      <c r="AZ65" s="94">
        <v>24156535.180321123</v>
      </c>
      <c r="BB65" s="95">
        <v>165</v>
      </c>
      <c r="BC65" s="60"/>
    </row>
    <row r="66" spans="1:55" x14ac:dyDescent="0.25">
      <c r="A66" s="7">
        <v>167</v>
      </c>
      <c r="B66" s="7" t="s">
        <v>50</v>
      </c>
      <c r="C66" s="8">
        <v>76067</v>
      </c>
      <c r="D66" s="8">
        <v>147491951.04428899</v>
      </c>
      <c r="E66" s="8">
        <v>39380060.104313701</v>
      </c>
      <c r="F66" s="60">
        <v>-2220577</v>
      </c>
      <c r="G66" s="60">
        <v>0</v>
      </c>
      <c r="I66" s="37">
        <f t="shared" si="0"/>
        <v>145271374.04428899</v>
      </c>
      <c r="K66" s="70">
        <f t="shared" si="1"/>
        <v>2344514.2842162549</v>
      </c>
      <c r="L66" s="33">
        <f t="shared" si="2"/>
        <v>1.6403594734761013E-2</v>
      </c>
      <c r="M66" s="65">
        <f t="shared" si="3"/>
        <v>30.821700398546742</v>
      </c>
      <c r="O66" s="55">
        <v>10043250.323117999</v>
      </c>
      <c r="P66" s="56">
        <v>302287.78600000002</v>
      </c>
      <c r="Q66" s="57">
        <v>-9740962.537117999</v>
      </c>
      <c r="S66" s="73">
        <f t="shared" si="4"/>
        <v>135530411.50717101</v>
      </c>
      <c r="T66" s="56"/>
      <c r="U66" s="137">
        <v>167</v>
      </c>
      <c r="V66" s="125" t="s">
        <v>50</v>
      </c>
      <c r="W66" s="189">
        <v>75848</v>
      </c>
      <c r="X66" s="189">
        <v>145351920.76007274</v>
      </c>
      <c r="Y66" s="189">
        <v>38702627.783847816</v>
      </c>
      <c r="Z66" s="189">
        <v>-2425061</v>
      </c>
      <c r="AB66" s="190">
        <v>142926859.76007274</v>
      </c>
      <c r="AD66" s="191">
        <v>3856073.4235927761</v>
      </c>
      <c r="AE66" s="129">
        <v>2.7727415118391985E-2</v>
      </c>
      <c r="AF66" s="192">
        <v>50.839487179527161</v>
      </c>
      <c r="AH66" s="133"/>
      <c r="AI66" s="134"/>
      <c r="AJ66" s="135">
        <v>-8019798.3498790367</v>
      </c>
      <c r="AL66" s="193">
        <v>134907061.41019371</v>
      </c>
      <c r="AM66" s="56"/>
      <c r="AN66" s="97" t="s">
        <v>50</v>
      </c>
      <c r="AO66" s="93">
        <v>75514</v>
      </c>
      <c r="AP66" s="93">
        <v>141537752.33647996</v>
      </c>
      <c r="AQ66" s="93">
        <v>35549915.019555137</v>
      </c>
      <c r="AR66" s="93">
        <v>-2509246</v>
      </c>
      <c r="AS66" s="93">
        <v>42280</v>
      </c>
      <c r="AT66" s="94">
        <v>139070786.33647996</v>
      </c>
      <c r="AV66" s="93">
        <v>347082.91199999995</v>
      </c>
      <c r="AW66" s="93">
        <v>-7114874.9631240005</v>
      </c>
      <c r="AX66" s="93">
        <v>-6767792.0511240009</v>
      </c>
      <c r="AZ66" s="94">
        <v>132302994.28535596</v>
      </c>
      <c r="BB66" s="95">
        <v>167</v>
      </c>
      <c r="BC66" s="60"/>
    </row>
    <row r="67" spans="1:55" x14ac:dyDescent="0.25">
      <c r="A67" s="7">
        <v>169</v>
      </c>
      <c r="B67" s="7" t="s">
        <v>51</v>
      </c>
      <c r="C67" s="8">
        <v>5286</v>
      </c>
      <c r="D67" s="8">
        <v>10419890.248454085</v>
      </c>
      <c r="E67" s="8">
        <v>2344028.0438478626</v>
      </c>
      <c r="F67" s="60">
        <v>-939687</v>
      </c>
      <c r="G67" s="60">
        <v>0</v>
      </c>
      <c r="I67" s="37">
        <f t="shared" si="0"/>
        <v>9480203.2484540846</v>
      </c>
      <c r="K67" s="70">
        <f t="shared" si="1"/>
        <v>-49920.347553342581</v>
      </c>
      <c r="L67" s="33">
        <f t="shared" si="2"/>
        <v>-5.2381637079981138E-3</v>
      </c>
      <c r="M67" s="65">
        <f t="shared" si="3"/>
        <v>-9.4438795976811534</v>
      </c>
      <c r="O67" s="55">
        <v>204671.27170000001</v>
      </c>
      <c r="P67" s="56">
        <v>170416.38939999999</v>
      </c>
      <c r="Q67" s="57">
        <v>-34254.882300000027</v>
      </c>
      <c r="S67" s="73">
        <f t="shared" si="4"/>
        <v>9445948.366154084</v>
      </c>
      <c r="T67" s="56"/>
      <c r="U67" s="137">
        <v>169</v>
      </c>
      <c r="V67" s="125" t="s">
        <v>51</v>
      </c>
      <c r="W67" s="189">
        <v>5341</v>
      </c>
      <c r="X67" s="189">
        <v>10499924.596007427</v>
      </c>
      <c r="Y67" s="189">
        <v>2412915.4761482892</v>
      </c>
      <c r="Z67" s="189">
        <v>-969801</v>
      </c>
      <c r="AB67" s="190">
        <v>9530123.5960074272</v>
      </c>
      <c r="AD67" s="191">
        <v>-206442.88519266993</v>
      </c>
      <c r="AE67" s="129">
        <v>-2.120284245902098E-2</v>
      </c>
      <c r="AF67" s="192">
        <v>-38.652478036448215</v>
      </c>
      <c r="AH67" s="133">
        <v>214893.36</v>
      </c>
      <c r="AI67" s="134">
        <v>153681.31200000001</v>
      </c>
      <c r="AJ67" s="135">
        <v>-61212.047999999981</v>
      </c>
      <c r="AL67" s="193">
        <v>9468911.5480074268</v>
      </c>
      <c r="AM67" s="56"/>
      <c r="AN67" s="97" t="s">
        <v>51</v>
      </c>
      <c r="AO67" s="93">
        <v>5425</v>
      </c>
      <c r="AP67" s="93">
        <v>10716026.481200097</v>
      </c>
      <c r="AQ67" s="93">
        <v>2420748.9542087824</v>
      </c>
      <c r="AR67" s="93">
        <v>-979460</v>
      </c>
      <c r="AT67" s="94">
        <v>9736566.4812000971</v>
      </c>
      <c r="AV67" s="93">
        <v>153886.57139999999</v>
      </c>
      <c r="AW67" s="93">
        <v>-193262.076</v>
      </c>
      <c r="AX67" s="93">
        <v>-39375.504600000015</v>
      </c>
      <c r="AZ67" s="94">
        <v>9697190.9766000975</v>
      </c>
      <c r="BB67" s="95">
        <v>169</v>
      </c>
      <c r="BC67" s="60"/>
    </row>
    <row r="68" spans="1:55" x14ac:dyDescent="0.25">
      <c r="A68" s="7">
        <v>171</v>
      </c>
      <c r="B68" s="7" t="s">
        <v>52</v>
      </c>
      <c r="C68" s="8">
        <v>4917</v>
      </c>
      <c r="D68" s="8">
        <v>11957728.799227655</v>
      </c>
      <c r="E68" s="8">
        <v>2933333.4780094908</v>
      </c>
      <c r="F68" s="60">
        <v>-264531</v>
      </c>
      <c r="G68" s="60">
        <v>0</v>
      </c>
      <c r="I68" s="37">
        <f t="shared" si="0"/>
        <v>11693197.799227655</v>
      </c>
      <c r="K68" s="70">
        <f t="shared" si="1"/>
        <v>-511311.66697207466</v>
      </c>
      <c r="L68" s="33">
        <f t="shared" si="2"/>
        <v>-4.1895306680546841E-2</v>
      </c>
      <c r="M68" s="65">
        <f t="shared" si="3"/>
        <v>-103.98854321172965</v>
      </c>
      <c r="O68" s="55">
        <v>147183.791</v>
      </c>
      <c r="P68" s="56">
        <v>52801.36</v>
      </c>
      <c r="Q68" s="57">
        <v>-94382.430999999997</v>
      </c>
      <c r="S68" s="73">
        <f t="shared" si="4"/>
        <v>11598815.368227655</v>
      </c>
      <c r="T68" s="56"/>
      <c r="U68" s="137">
        <v>171</v>
      </c>
      <c r="V68" s="125" t="s">
        <v>52</v>
      </c>
      <c r="W68" s="189">
        <v>5039</v>
      </c>
      <c r="X68" s="189">
        <v>12560802.46619973</v>
      </c>
      <c r="Y68" s="189">
        <v>2732989.0196029642</v>
      </c>
      <c r="Z68" s="189">
        <v>-356293</v>
      </c>
      <c r="AB68" s="190">
        <v>12204509.46619973</v>
      </c>
      <c r="AD68" s="191">
        <v>-216030.40296028368</v>
      </c>
      <c r="AE68" s="129">
        <v>-1.7392996217232348E-2</v>
      </c>
      <c r="AF68" s="192">
        <v>-42.871681476539727</v>
      </c>
      <c r="AH68" s="133">
        <v>137167.08288</v>
      </c>
      <c r="AI68" s="134">
        <v>69026.351999999999</v>
      </c>
      <c r="AJ68" s="135">
        <v>-68140.730880000003</v>
      </c>
      <c r="AL68" s="193">
        <v>12136368.73531973</v>
      </c>
      <c r="AM68" s="56"/>
      <c r="AN68" s="97" t="s">
        <v>52</v>
      </c>
      <c r="AO68" s="93">
        <v>5110</v>
      </c>
      <c r="AP68" s="93">
        <v>12827563.869160013</v>
      </c>
      <c r="AQ68" s="93">
        <v>2880187.9739970397</v>
      </c>
      <c r="AR68" s="93">
        <v>-407024</v>
      </c>
      <c r="AT68" s="94">
        <v>12420539.869160013</v>
      </c>
      <c r="AV68" s="93">
        <v>76318.799400000004</v>
      </c>
      <c r="AW68" s="93">
        <v>-176525.84315999999</v>
      </c>
      <c r="AX68" s="93">
        <v>-100207.04375999999</v>
      </c>
      <c r="AZ68" s="94">
        <v>12320332.825400013</v>
      </c>
      <c r="BB68" s="95">
        <v>171</v>
      </c>
      <c r="BC68" s="60"/>
    </row>
    <row r="69" spans="1:55" x14ac:dyDescent="0.25">
      <c r="A69" s="7">
        <v>172</v>
      </c>
      <c r="B69" s="7" t="s">
        <v>53</v>
      </c>
      <c r="C69" s="8">
        <v>4567</v>
      </c>
      <c r="D69" s="8">
        <v>15263189.194109876</v>
      </c>
      <c r="E69" s="8">
        <v>3677339.8671328686</v>
      </c>
      <c r="F69" s="60">
        <v>-77499</v>
      </c>
      <c r="G69" s="60">
        <v>10500.055532399972</v>
      </c>
      <c r="I69" s="37">
        <f t="shared" si="0"/>
        <v>15196190.249642275</v>
      </c>
      <c r="K69" s="70">
        <f t="shared" si="1"/>
        <v>30287.585444964468</v>
      </c>
      <c r="L69" s="33">
        <f t="shared" si="2"/>
        <v>1.997084256413267E-3</v>
      </c>
      <c r="M69" s="65">
        <f t="shared" si="3"/>
        <v>6.6318339051816224</v>
      </c>
      <c r="O69" s="55">
        <v>345914.90969999996</v>
      </c>
      <c r="P69" s="56">
        <v>294565.5871</v>
      </c>
      <c r="Q69" s="57">
        <v>-51349.322599999956</v>
      </c>
      <c r="S69" s="73">
        <f t="shared" si="4"/>
        <v>15144840.927042276</v>
      </c>
      <c r="T69" s="56"/>
      <c r="U69" s="137">
        <v>172</v>
      </c>
      <c r="V69" s="125" t="s">
        <v>53</v>
      </c>
      <c r="W69" s="189">
        <v>4673</v>
      </c>
      <c r="X69" s="189">
        <v>15242727.664197311</v>
      </c>
      <c r="Y69" s="189">
        <v>3653532.6680495245</v>
      </c>
      <c r="Z69" s="189">
        <v>-76825</v>
      </c>
      <c r="AB69" s="190">
        <v>15165902.664197311</v>
      </c>
      <c r="AD69" s="191">
        <v>-397176.46153558046</v>
      </c>
      <c r="AE69" s="129">
        <v>-2.5520429365347506E-2</v>
      </c>
      <c r="AF69" s="192">
        <v>-84.993892902970359</v>
      </c>
      <c r="AH69" s="133">
        <v>282122.42207999999</v>
      </c>
      <c r="AI69" s="134">
        <v>286524.47999999992</v>
      </c>
      <c r="AJ69" s="135">
        <v>4402.0579199999338</v>
      </c>
      <c r="AL69" s="193">
        <v>15170304.72211731</v>
      </c>
      <c r="AM69" s="56"/>
      <c r="AN69" s="97" t="s">
        <v>53</v>
      </c>
      <c r="AO69" s="93">
        <v>4688</v>
      </c>
      <c r="AP69" s="93">
        <v>15593721.125732891</v>
      </c>
      <c r="AQ69" s="93">
        <v>3875639.5721485736</v>
      </c>
      <c r="AR69" s="93">
        <v>-30642</v>
      </c>
      <c r="AT69" s="94">
        <v>15563079.125732891</v>
      </c>
      <c r="AV69" s="93">
        <v>264387.77880000003</v>
      </c>
      <c r="AW69" s="93">
        <v>-278284.24235999997</v>
      </c>
      <c r="AX69" s="93">
        <v>-13896.463559999946</v>
      </c>
      <c r="AZ69" s="94">
        <v>15549182.662172891</v>
      </c>
      <c r="BB69" s="95">
        <v>172</v>
      </c>
      <c r="BC69" s="60"/>
    </row>
    <row r="70" spans="1:55" x14ac:dyDescent="0.25">
      <c r="A70" s="7">
        <v>176</v>
      </c>
      <c r="B70" s="7" t="s">
        <v>54</v>
      </c>
      <c r="C70" s="8">
        <v>4817</v>
      </c>
      <c r="D70" s="8">
        <v>20539412.009248659</v>
      </c>
      <c r="E70" s="8">
        <v>4673295.5003528008</v>
      </c>
      <c r="F70" s="60">
        <v>-220011</v>
      </c>
      <c r="G70" s="60">
        <v>0</v>
      </c>
      <c r="I70" s="37">
        <f t="shared" si="0"/>
        <v>20319401.009248659</v>
      </c>
      <c r="K70" s="70">
        <f t="shared" si="1"/>
        <v>245811.73283042759</v>
      </c>
      <c r="L70" s="33">
        <f t="shared" si="2"/>
        <v>1.224552965817622E-2</v>
      </c>
      <c r="M70" s="65">
        <f t="shared" si="3"/>
        <v>51.030046259171179</v>
      </c>
      <c r="O70" s="55">
        <v>210083.41109999997</v>
      </c>
      <c r="P70" s="56">
        <v>72601.87</v>
      </c>
      <c r="Q70" s="57">
        <v>-137481.54109999997</v>
      </c>
      <c r="S70" s="73">
        <f t="shared" si="4"/>
        <v>20181919.46814866</v>
      </c>
      <c r="T70" s="56"/>
      <c r="U70" s="137">
        <v>176</v>
      </c>
      <c r="V70" s="125" t="s">
        <v>54</v>
      </c>
      <c r="W70" s="189">
        <v>4938</v>
      </c>
      <c r="X70" s="189">
        <v>20368864.276418231</v>
      </c>
      <c r="Y70" s="189">
        <v>4513105.228167709</v>
      </c>
      <c r="Z70" s="189">
        <v>-295275</v>
      </c>
      <c r="AB70" s="190">
        <v>20073589.276418231</v>
      </c>
      <c r="AD70" s="191">
        <v>-637646.80943013355</v>
      </c>
      <c r="AE70" s="129">
        <v>-3.0787482059838368E-2</v>
      </c>
      <c r="AF70" s="192">
        <v>-129.13058109156208</v>
      </c>
      <c r="AH70" s="133">
        <v>54700.127999999997</v>
      </c>
      <c r="AI70" s="134">
        <v>98981.184000000008</v>
      </c>
      <c r="AJ70" s="135">
        <v>44281.056000000011</v>
      </c>
      <c r="AL70" s="193">
        <v>20117870.332418233</v>
      </c>
      <c r="AM70" s="56"/>
      <c r="AN70" s="97" t="s">
        <v>54</v>
      </c>
      <c r="AO70" s="93">
        <v>5034</v>
      </c>
      <c r="AP70" s="93">
        <v>21040844.085848365</v>
      </c>
      <c r="AQ70" s="93">
        <v>4676341.2804202428</v>
      </c>
      <c r="AR70" s="93">
        <v>-329608</v>
      </c>
      <c r="AT70" s="94">
        <v>20711236.085848365</v>
      </c>
      <c r="AV70" s="93">
        <v>117074.74740000001</v>
      </c>
      <c r="AW70" s="93">
        <v>-120953.136</v>
      </c>
      <c r="AX70" s="93">
        <v>-3878.3885999999911</v>
      </c>
      <c r="AZ70" s="94">
        <v>20707357.697248366</v>
      </c>
      <c r="BB70" s="95">
        <v>176</v>
      </c>
      <c r="BC70" s="60"/>
    </row>
    <row r="71" spans="1:55" x14ac:dyDescent="0.25">
      <c r="A71" s="7">
        <v>177</v>
      </c>
      <c r="B71" s="7" t="s">
        <v>55</v>
      </c>
      <c r="C71" s="8">
        <v>1904</v>
      </c>
      <c r="D71" s="8">
        <v>4837403.8420698447</v>
      </c>
      <c r="E71" s="8">
        <v>886926.60915773094</v>
      </c>
      <c r="F71" s="60">
        <v>-424444</v>
      </c>
      <c r="G71" s="60">
        <v>0</v>
      </c>
      <c r="I71" s="37">
        <f t="shared" si="0"/>
        <v>4412959.8420698447</v>
      </c>
      <c r="K71" s="70">
        <f t="shared" si="1"/>
        <v>173378.67672702018</v>
      </c>
      <c r="L71" s="33">
        <f t="shared" si="2"/>
        <v>4.0895237044718848E-2</v>
      </c>
      <c r="M71" s="65">
        <f t="shared" si="3"/>
        <v>91.060229373434964</v>
      </c>
      <c r="O71" s="55">
        <v>21186.545700000002</v>
      </c>
      <c r="P71" s="56">
        <v>52801.36</v>
      </c>
      <c r="Q71" s="57">
        <v>31614.814299999998</v>
      </c>
      <c r="S71" s="73">
        <f t="shared" si="4"/>
        <v>4444574.6563698445</v>
      </c>
      <c r="T71" s="56"/>
      <c r="U71" s="137">
        <v>177</v>
      </c>
      <c r="V71" s="125" t="s">
        <v>55</v>
      </c>
      <c r="W71" s="189">
        <v>1957</v>
      </c>
      <c r="X71" s="189">
        <v>4659679.1653428245</v>
      </c>
      <c r="Y71" s="189">
        <v>911863.87556952448</v>
      </c>
      <c r="Z71" s="189">
        <v>-420098</v>
      </c>
      <c r="AB71" s="190">
        <v>4239581.1653428245</v>
      </c>
      <c r="AD71" s="191">
        <v>-45102.230524708517</v>
      </c>
      <c r="AE71" s="129">
        <v>-1.0526385816092844E-2</v>
      </c>
      <c r="AF71" s="192">
        <v>-23.046617539452487</v>
      </c>
      <c r="AH71" s="133">
        <v>37769.135999999999</v>
      </c>
      <c r="AI71" s="134">
        <v>44281.055999999997</v>
      </c>
      <c r="AJ71" s="135">
        <v>6511.9199999999983</v>
      </c>
      <c r="AL71" s="193">
        <v>4246093.0853428245</v>
      </c>
      <c r="AM71" s="56"/>
      <c r="AN71" s="97" t="s">
        <v>55</v>
      </c>
      <c r="AO71" s="93">
        <v>1988</v>
      </c>
      <c r="AP71" s="93">
        <v>4752243.3958675331</v>
      </c>
      <c r="AQ71" s="93">
        <v>1024943.668480001</v>
      </c>
      <c r="AR71" s="93">
        <v>-467560</v>
      </c>
      <c r="AT71" s="94">
        <v>4284683.3958675331</v>
      </c>
      <c r="AV71" s="93">
        <v>40755.948000000004</v>
      </c>
      <c r="AW71" s="93">
        <v>-48644.196000000004</v>
      </c>
      <c r="AX71" s="93">
        <v>-7888.2479999999996</v>
      </c>
      <c r="AZ71" s="94">
        <v>4276795.1478675334</v>
      </c>
      <c r="BB71" s="95">
        <v>177</v>
      </c>
      <c r="BC71" s="60"/>
    </row>
    <row r="72" spans="1:55" x14ac:dyDescent="0.25">
      <c r="A72" s="7">
        <v>178</v>
      </c>
      <c r="B72" s="7" t="s">
        <v>56</v>
      </c>
      <c r="C72" s="8">
        <v>6334</v>
      </c>
      <c r="D72" s="8">
        <v>21834284.106213521</v>
      </c>
      <c r="E72" s="8">
        <v>5067023.0164496424</v>
      </c>
      <c r="F72" s="60">
        <v>-670927</v>
      </c>
      <c r="G72" s="60">
        <v>32182.78480000014</v>
      </c>
      <c r="I72" s="37">
        <f t="shared" si="0"/>
        <v>21195539.891013522</v>
      </c>
      <c r="K72" s="70">
        <f t="shared" si="1"/>
        <v>-352046.79378027841</v>
      </c>
      <c r="L72" s="33">
        <f t="shared" si="2"/>
        <v>-1.6338107785811528E-2</v>
      </c>
      <c r="M72" s="65">
        <f t="shared" si="3"/>
        <v>-55.580485282645789</v>
      </c>
      <c r="O72" s="55">
        <v>106289.13768</v>
      </c>
      <c r="P72" s="56">
        <v>75307.939700000003</v>
      </c>
      <c r="Q72" s="57">
        <v>-30981.197979999997</v>
      </c>
      <c r="S72" s="73">
        <f t="shared" si="4"/>
        <v>21164558.69303352</v>
      </c>
      <c r="T72" s="56"/>
      <c r="U72" s="137">
        <v>178</v>
      </c>
      <c r="V72" s="125" t="s">
        <v>56</v>
      </c>
      <c r="W72" s="189">
        <v>6421</v>
      </c>
      <c r="X72" s="189">
        <v>22088029.6847938</v>
      </c>
      <c r="Y72" s="189">
        <v>5099394.6848931648</v>
      </c>
      <c r="Z72" s="189">
        <v>-540443</v>
      </c>
      <c r="AB72" s="190">
        <v>21547586.6847938</v>
      </c>
      <c r="AD72" s="191">
        <v>-274685.82025939226</v>
      </c>
      <c r="AE72" s="129">
        <v>-1.2587406751326457E-2</v>
      </c>
      <c r="AF72" s="192">
        <v>-42.779289870641996</v>
      </c>
      <c r="AH72" s="133">
        <v>117891.79968</v>
      </c>
      <c r="AI72" s="134">
        <v>131540.78399999999</v>
      </c>
      <c r="AJ72" s="135">
        <v>13648.984319999989</v>
      </c>
      <c r="AL72" s="193">
        <v>21561235.6691138</v>
      </c>
      <c r="AM72" s="56"/>
      <c r="AN72" s="97" t="s">
        <v>56</v>
      </c>
      <c r="AO72" s="93">
        <v>6548</v>
      </c>
      <c r="AP72" s="93">
        <v>22257829.505053192</v>
      </c>
      <c r="AQ72" s="93">
        <v>5072637.4087169636</v>
      </c>
      <c r="AR72" s="93">
        <v>-477837</v>
      </c>
      <c r="AS72" s="93">
        <v>42280</v>
      </c>
      <c r="AT72" s="94">
        <v>21822272.505053192</v>
      </c>
      <c r="AV72" s="93">
        <v>109186.4994</v>
      </c>
      <c r="AW72" s="93">
        <v>-143421.49571999998</v>
      </c>
      <c r="AX72" s="93">
        <v>-34234.996319999977</v>
      </c>
      <c r="AZ72" s="94">
        <v>21788037.508733191</v>
      </c>
      <c r="BB72" s="95">
        <v>178</v>
      </c>
      <c r="BC72" s="60"/>
    </row>
    <row r="73" spans="1:55" x14ac:dyDescent="0.25">
      <c r="A73" s="7">
        <v>179</v>
      </c>
      <c r="B73" s="7" t="s">
        <v>57</v>
      </c>
      <c r="C73" s="8">
        <v>140188</v>
      </c>
      <c r="D73" s="8">
        <v>195528423.59465751</v>
      </c>
      <c r="E73" s="8">
        <v>45992992.175187379</v>
      </c>
      <c r="F73" s="60">
        <v>-21929764</v>
      </c>
      <c r="G73" s="60">
        <v>0</v>
      </c>
      <c r="I73" s="37">
        <f t="shared" si="0"/>
        <v>173598659.59465751</v>
      </c>
      <c r="K73" s="70">
        <f t="shared" si="1"/>
        <v>144486.96149235964</v>
      </c>
      <c r="L73" s="33">
        <f t="shared" si="2"/>
        <v>8.32997899669628E-4</v>
      </c>
      <c r="M73" s="65">
        <f t="shared" si="3"/>
        <v>1.0306656881641769</v>
      </c>
      <c r="O73" s="55">
        <v>10261247.338047996</v>
      </c>
      <c r="P73" s="56">
        <v>906269.34270000004</v>
      </c>
      <c r="Q73" s="57">
        <v>-9354977.9953479953</v>
      </c>
      <c r="S73" s="73">
        <f t="shared" si="4"/>
        <v>164243681.5993095</v>
      </c>
      <c r="T73" s="56"/>
      <c r="U73" s="137">
        <v>179</v>
      </c>
      <c r="V73" s="125" t="s">
        <v>57</v>
      </c>
      <c r="W73" s="189">
        <v>138850</v>
      </c>
      <c r="X73" s="189">
        <v>195297346.63316515</v>
      </c>
      <c r="Y73" s="189">
        <v>45356083.638888009</v>
      </c>
      <c r="Z73" s="189">
        <v>-21843174</v>
      </c>
      <c r="AB73" s="190">
        <v>173454172.63316515</v>
      </c>
      <c r="AD73" s="191">
        <v>8811.3507019579411</v>
      </c>
      <c r="AE73" s="129">
        <v>5.0801881565505115E-5</v>
      </c>
      <c r="AF73" s="192">
        <v>6.3459493712336626E-2</v>
      </c>
      <c r="AH73" s="133">
        <v>9891877.3758720048</v>
      </c>
      <c r="AI73" s="134">
        <v>759745.70640000002</v>
      </c>
      <c r="AJ73" s="135">
        <v>-9132131.6694720052</v>
      </c>
      <c r="AL73" s="193">
        <v>164322040.96369314</v>
      </c>
      <c r="AM73" s="56"/>
      <c r="AN73" s="97" t="s">
        <v>57</v>
      </c>
      <c r="AO73" s="93">
        <v>137368</v>
      </c>
      <c r="AP73" s="93">
        <v>194846790.28246319</v>
      </c>
      <c r="AQ73" s="93">
        <v>43108763.474432066</v>
      </c>
      <c r="AR73" s="93">
        <v>-21509469</v>
      </c>
      <c r="AS73" s="93">
        <v>108040</v>
      </c>
      <c r="AT73" s="94">
        <v>173445361.28246319</v>
      </c>
      <c r="AV73" s="93">
        <v>854888.87699999998</v>
      </c>
      <c r="AW73" s="93">
        <v>-9781457.7582840025</v>
      </c>
      <c r="AX73" s="93">
        <v>-8926568.8812840022</v>
      </c>
      <c r="AZ73" s="94">
        <v>164518792.40117919</v>
      </c>
      <c r="BB73" s="95">
        <v>179</v>
      </c>
      <c r="BC73" s="60"/>
    </row>
    <row r="74" spans="1:55" x14ac:dyDescent="0.25">
      <c r="A74" s="7">
        <v>181</v>
      </c>
      <c r="B74" s="7" t="s">
        <v>58</v>
      </c>
      <c r="C74" s="8">
        <v>1867</v>
      </c>
      <c r="D74" s="8">
        <v>5807689.6369814957</v>
      </c>
      <c r="E74" s="8">
        <v>1951441.6254984702</v>
      </c>
      <c r="F74" s="60">
        <v>-379397</v>
      </c>
      <c r="G74" s="60">
        <v>0</v>
      </c>
      <c r="I74" s="37">
        <f t="shared" si="0"/>
        <v>5428292.6369814957</v>
      </c>
      <c r="K74" s="70">
        <f t="shared" si="1"/>
        <v>-107365.21638603788</v>
      </c>
      <c r="L74" s="33">
        <f t="shared" si="2"/>
        <v>-1.9395204550209669E-2</v>
      </c>
      <c r="M74" s="65">
        <f t="shared" si="3"/>
        <v>-57.506811133389327</v>
      </c>
      <c r="O74" s="55">
        <v>112268.89170000002</v>
      </c>
      <c r="P74" s="56">
        <v>23760.612000000001</v>
      </c>
      <c r="Q74" s="57">
        <v>-88508.279700000014</v>
      </c>
      <c r="S74" s="73">
        <f t="shared" si="4"/>
        <v>5339784.3572814958</v>
      </c>
      <c r="T74" s="56"/>
      <c r="U74" s="137">
        <v>181</v>
      </c>
      <c r="V74" s="125" t="s">
        <v>58</v>
      </c>
      <c r="W74" s="189">
        <v>1915</v>
      </c>
      <c r="X74" s="189">
        <v>5973288.8533675335</v>
      </c>
      <c r="Y74" s="189">
        <v>1972858.5255739535</v>
      </c>
      <c r="Z74" s="189">
        <v>-437631</v>
      </c>
      <c r="AB74" s="190">
        <v>5535657.8533675335</v>
      </c>
      <c r="AD74" s="191">
        <v>-325810.16722447611</v>
      </c>
      <c r="AE74" s="129">
        <v>-5.5585079724032892E-2</v>
      </c>
      <c r="AF74" s="192">
        <v>-170.13585755847316</v>
      </c>
      <c r="AH74" s="133">
        <v>117214.56</v>
      </c>
      <c r="AI74" s="134">
        <v>50792.975999999995</v>
      </c>
      <c r="AJ74" s="135">
        <v>-66421.584000000003</v>
      </c>
      <c r="AL74" s="193">
        <v>5469236.2693675337</v>
      </c>
      <c r="AM74" s="56"/>
      <c r="AN74" s="97" t="s">
        <v>58</v>
      </c>
      <c r="AO74" s="93">
        <v>1948</v>
      </c>
      <c r="AP74" s="93">
        <v>6337957.0205920096</v>
      </c>
      <c r="AQ74" s="93">
        <v>2015018.3128818613</v>
      </c>
      <c r="AR74" s="93">
        <v>-476489</v>
      </c>
      <c r="AT74" s="94">
        <v>5861468.0205920096</v>
      </c>
      <c r="AV74" s="93">
        <v>53903.028000000006</v>
      </c>
      <c r="AW74" s="93">
        <v>-114445.3314</v>
      </c>
      <c r="AX74" s="93">
        <v>-60542.30339999999</v>
      </c>
      <c r="AZ74" s="94">
        <v>5800925.71719201</v>
      </c>
      <c r="BB74" s="95">
        <v>181</v>
      </c>
      <c r="BC74" s="60"/>
    </row>
    <row r="75" spans="1:55" x14ac:dyDescent="0.25">
      <c r="A75" s="7">
        <v>182</v>
      </c>
      <c r="B75" s="7" t="s">
        <v>59</v>
      </c>
      <c r="C75" s="8">
        <v>20877</v>
      </c>
      <c r="D75" s="8">
        <v>44412608.762338191</v>
      </c>
      <c r="E75" s="8">
        <v>3525694.3914590506</v>
      </c>
      <c r="F75" s="60">
        <v>-1869827</v>
      </c>
      <c r="G75" s="60">
        <v>0</v>
      </c>
      <c r="I75" s="37">
        <f t="shared" si="0"/>
        <v>42542781.762338191</v>
      </c>
      <c r="K75" s="70">
        <f t="shared" si="1"/>
        <v>290335.68064130098</v>
      </c>
      <c r="L75" s="33">
        <f t="shared" si="2"/>
        <v>6.8714526037125679E-3</v>
      </c>
      <c r="M75" s="65">
        <f t="shared" si="3"/>
        <v>13.906963674919815</v>
      </c>
      <c r="O75" s="55">
        <v>353386.30213999999</v>
      </c>
      <c r="P75" s="56">
        <v>303739.82340000005</v>
      </c>
      <c r="Q75" s="57">
        <v>-49646.478739999933</v>
      </c>
      <c r="S75" s="73">
        <f t="shared" si="4"/>
        <v>42493135.283598192</v>
      </c>
      <c r="T75" s="56"/>
      <c r="U75" s="137">
        <v>182</v>
      </c>
      <c r="V75" s="125" t="s">
        <v>59</v>
      </c>
      <c r="W75" s="189">
        <v>21259</v>
      </c>
      <c r="X75" s="189">
        <v>44031630.08169689</v>
      </c>
      <c r="Y75" s="189">
        <v>2629096.6251085759</v>
      </c>
      <c r="Z75" s="189">
        <v>-1779184</v>
      </c>
      <c r="AB75" s="190">
        <v>42252446.08169689</v>
      </c>
      <c r="AD75" s="191">
        <v>-1628974.4471966475</v>
      </c>
      <c r="AE75" s="129">
        <v>-3.7122190384061428E-2</v>
      </c>
      <c r="AF75" s="192">
        <v>-76.625168032205067</v>
      </c>
      <c r="AH75" s="133">
        <v>378003.93216000003</v>
      </c>
      <c r="AI75" s="134">
        <v>288022.22159999999</v>
      </c>
      <c r="AJ75" s="135">
        <v>-89981.710560000036</v>
      </c>
      <c r="AL75" s="193">
        <v>42162464.371136889</v>
      </c>
      <c r="AM75" s="56"/>
      <c r="AN75" s="97" t="s">
        <v>59</v>
      </c>
      <c r="AO75" s="93">
        <v>21542</v>
      </c>
      <c r="AP75" s="93">
        <v>45718817.528893538</v>
      </c>
      <c r="AQ75" s="93">
        <v>2740284.2638628674</v>
      </c>
      <c r="AR75" s="93">
        <v>-1879677</v>
      </c>
      <c r="AS75" s="93">
        <v>42280</v>
      </c>
      <c r="AT75" s="94">
        <v>43881420.528893538</v>
      </c>
      <c r="AV75" s="93">
        <v>203976.94619999998</v>
      </c>
      <c r="AW75" s="93">
        <v>-419707.38192000001</v>
      </c>
      <c r="AX75" s="93">
        <v>-215730.43572000004</v>
      </c>
      <c r="AZ75" s="94">
        <v>43665690.093173541</v>
      </c>
      <c r="BB75" s="95">
        <v>182</v>
      </c>
      <c r="BC75" s="60"/>
    </row>
    <row r="76" spans="1:55" x14ac:dyDescent="0.25">
      <c r="A76" s="7">
        <v>186</v>
      </c>
      <c r="B76" s="7" t="s">
        <v>60</v>
      </c>
      <c r="C76" s="8">
        <v>42572</v>
      </c>
      <c r="D76" s="8">
        <v>29976877.63027849</v>
      </c>
      <c r="E76" s="8">
        <v>-5639365.897119062</v>
      </c>
      <c r="F76" s="60">
        <v>-838374</v>
      </c>
      <c r="G76" s="60">
        <v>0</v>
      </c>
      <c r="I76" s="37">
        <f t="shared" si="0"/>
        <v>29138503.63027849</v>
      </c>
      <c r="K76" s="70">
        <f t="shared" si="1"/>
        <v>1751865.5697028376</v>
      </c>
      <c r="L76" s="33">
        <f t="shared" si="2"/>
        <v>6.3967894336936892E-2</v>
      </c>
      <c r="M76" s="65">
        <f t="shared" si="3"/>
        <v>41.150652299700219</v>
      </c>
      <c r="O76" s="55">
        <v>2119255.1854700004</v>
      </c>
      <c r="P76" s="56">
        <v>785882.24190000002</v>
      </c>
      <c r="Q76" s="57">
        <v>-1333372.9435700004</v>
      </c>
      <c r="S76" s="73">
        <f t="shared" si="4"/>
        <v>27805130.686708491</v>
      </c>
      <c r="T76" s="56"/>
      <c r="U76" s="137">
        <v>186</v>
      </c>
      <c r="V76" s="125" t="s">
        <v>60</v>
      </c>
      <c r="W76" s="189">
        <v>41529</v>
      </c>
      <c r="X76" s="189">
        <v>27980918.060575653</v>
      </c>
      <c r="Y76" s="189">
        <v>-5426595.6688319268</v>
      </c>
      <c r="Z76" s="189">
        <v>-594280</v>
      </c>
      <c r="AB76" s="190">
        <v>27386638.060575653</v>
      </c>
      <c r="AD76" s="191">
        <v>2201324.1764798313</v>
      </c>
      <c r="AE76" s="129">
        <v>8.7405072123001692E-2</v>
      </c>
      <c r="AF76" s="192">
        <v>53.006915082950016</v>
      </c>
      <c r="AH76" s="133">
        <v>1897716.7502399997</v>
      </c>
      <c r="AI76" s="134">
        <v>866280.71760000009</v>
      </c>
      <c r="AJ76" s="135">
        <v>-1031436.0326399996</v>
      </c>
      <c r="AL76" s="193">
        <v>26355202.027935654</v>
      </c>
      <c r="AM76" s="56"/>
      <c r="AN76" s="97" t="s">
        <v>60</v>
      </c>
      <c r="AO76" s="93">
        <v>40900</v>
      </c>
      <c r="AP76" s="93">
        <v>25561343.884095822</v>
      </c>
      <c r="AQ76" s="93">
        <v>-5941635.8680219324</v>
      </c>
      <c r="AR76" s="93">
        <v>-379550</v>
      </c>
      <c r="AS76" s="93">
        <v>3520</v>
      </c>
      <c r="AT76" s="94">
        <v>25185313.884095822</v>
      </c>
      <c r="AV76" s="93">
        <v>849958.72200000007</v>
      </c>
      <c r="AW76" s="93">
        <v>-1891267.9345680003</v>
      </c>
      <c r="AX76" s="93">
        <v>-1041309.2125680002</v>
      </c>
      <c r="AZ76" s="94">
        <v>24144004.671527822</v>
      </c>
      <c r="BB76" s="95">
        <v>186</v>
      </c>
      <c r="BC76" s="60"/>
    </row>
    <row r="77" spans="1:55" x14ac:dyDescent="0.25">
      <c r="A77" s="7">
        <v>202</v>
      </c>
      <c r="B77" s="7" t="s">
        <v>61</v>
      </c>
      <c r="C77" s="8">
        <v>33099</v>
      </c>
      <c r="D77" s="8">
        <v>31080827.781876564</v>
      </c>
      <c r="E77" s="8">
        <v>-3258770.6498636156</v>
      </c>
      <c r="F77" s="60">
        <v>-2808596</v>
      </c>
      <c r="G77" s="60">
        <v>0</v>
      </c>
      <c r="I77" s="37">
        <f t="shared" si="0"/>
        <v>28272231.781876564</v>
      </c>
      <c r="K77" s="70">
        <f t="shared" si="1"/>
        <v>653898.05116693676</v>
      </c>
      <c r="L77" s="33">
        <f t="shared" si="2"/>
        <v>2.3676231069648078E-2</v>
      </c>
      <c r="M77" s="65">
        <f t="shared" si="3"/>
        <v>19.755824984650193</v>
      </c>
      <c r="O77" s="55">
        <v>2731708.7203819999</v>
      </c>
      <c r="P77" s="56">
        <v>863896.2513</v>
      </c>
      <c r="Q77" s="57">
        <v>-1867812.4690819997</v>
      </c>
      <c r="S77" s="73">
        <f t="shared" si="4"/>
        <v>26404419.312794566</v>
      </c>
      <c r="T77" s="56"/>
      <c r="U77" s="137">
        <v>202</v>
      </c>
      <c r="V77" s="125" t="s">
        <v>61</v>
      </c>
      <c r="W77" s="189">
        <v>32738</v>
      </c>
      <c r="X77" s="189">
        <v>30324712.730709627</v>
      </c>
      <c r="Y77" s="189">
        <v>-3339643.9035890182</v>
      </c>
      <c r="Z77" s="189">
        <v>-2706379</v>
      </c>
      <c r="AB77" s="190">
        <v>27618333.730709627</v>
      </c>
      <c r="AD77" s="191">
        <v>-1074786.7907583117</v>
      </c>
      <c r="AE77" s="129">
        <v>-3.7457995896757405E-2</v>
      </c>
      <c r="AF77" s="192">
        <v>-32.829946568462084</v>
      </c>
      <c r="AH77" s="133">
        <v>2590660.5765120005</v>
      </c>
      <c r="AI77" s="134">
        <v>803896.52400000009</v>
      </c>
      <c r="AJ77" s="135">
        <v>-1786764.0525120003</v>
      </c>
      <c r="AL77" s="193">
        <v>25831569.678197626</v>
      </c>
      <c r="AM77" s="56"/>
      <c r="AN77" s="97" t="s">
        <v>61</v>
      </c>
      <c r="AO77" s="93">
        <v>32590</v>
      </c>
      <c r="AP77" s="93">
        <v>30905291.521467939</v>
      </c>
      <c r="AQ77" s="93">
        <v>-3880229.6985046063</v>
      </c>
      <c r="AR77" s="93">
        <v>-2212171</v>
      </c>
      <c r="AT77" s="94">
        <v>28693120.521467939</v>
      </c>
      <c r="AV77" s="93">
        <v>919112.3628</v>
      </c>
      <c r="AW77" s="93">
        <v>-2864639.6112360004</v>
      </c>
      <c r="AX77" s="93">
        <v>-1945527.2484360004</v>
      </c>
      <c r="AZ77" s="94">
        <v>26747593.273031939</v>
      </c>
      <c r="BB77" s="95">
        <v>202</v>
      </c>
      <c r="BC77" s="60"/>
    </row>
    <row r="78" spans="1:55" x14ac:dyDescent="0.25">
      <c r="A78" s="7">
        <v>204</v>
      </c>
      <c r="B78" s="7" t="s">
        <v>62</v>
      </c>
      <c r="C78" s="8">
        <v>3048</v>
      </c>
      <c r="D78" s="8">
        <v>12963885.136475481</v>
      </c>
      <c r="E78" s="8">
        <v>3278765.0419831863</v>
      </c>
      <c r="F78" s="60">
        <v>-516678</v>
      </c>
      <c r="G78" s="60">
        <v>21278.382333760004</v>
      </c>
      <c r="I78" s="37">
        <f t="shared" si="0"/>
        <v>12468485.51880924</v>
      </c>
      <c r="K78" s="70">
        <f t="shared" si="1"/>
        <v>-425377.64221490175</v>
      </c>
      <c r="L78" s="33">
        <f t="shared" si="2"/>
        <v>-3.2990705493194841E-2</v>
      </c>
      <c r="M78" s="65">
        <f t="shared" si="3"/>
        <v>-139.55959390252681</v>
      </c>
      <c r="O78" s="55">
        <v>1084737.9395000003</v>
      </c>
      <c r="P78" s="56">
        <v>17226.4437</v>
      </c>
      <c r="Q78" s="57">
        <v>-1067511.4958000004</v>
      </c>
      <c r="S78" s="73">
        <f t="shared" si="4"/>
        <v>11400974.023009241</v>
      </c>
      <c r="T78" s="56"/>
      <c r="U78" s="137">
        <v>204</v>
      </c>
      <c r="V78" s="125" t="s">
        <v>62</v>
      </c>
      <c r="W78" s="189">
        <v>3154</v>
      </c>
      <c r="X78" s="189">
        <v>13519383.161024142</v>
      </c>
      <c r="Y78" s="189">
        <v>3441883.8375378833</v>
      </c>
      <c r="Z78" s="189">
        <v>-625520</v>
      </c>
      <c r="AB78" s="190">
        <v>12893863.161024142</v>
      </c>
      <c r="AD78" s="191">
        <v>216275.48005908169</v>
      </c>
      <c r="AE78" s="129">
        <v>1.7059671406083943E-2</v>
      </c>
      <c r="AF78" s="192">
        <v>68.571807247647968</v>
      </c>
      <c r="AH78" s="133">
        <v>1100123.7648</v>
      </c>
      <c r="AI78" s="134">
        <v>16930.991999999998</v>
      </c>
      <c r="AJ78" s="135">
        <v>-1083192.7727999999</v>
      </c>
      <c r="AL78" s="193">
        <v>11810670.388224142</v>
      </c>
      <c r="AM78" s="56"/>
      <c r="AN78" s="97" t="s">
        <v>62</v>
      </c>
      <c r="AO78" s="93">
        <v>3194</v>
      </c>
      <c r="AP78" s="93">
        <v>13229937.68096506</v>
      </c>
      <c r="AQ78" s="93">
        <v>3311760.1409882358</v>
      </c>
      <c r="AR78" s="93">
        <v>-552350</v>
      </c>
      <c r="AT78" s="94">
        <v>12677587.68096506</v>
      </c>
      <c r="AV78" s="93">
        <v>36811.824000000001</v>
      </c>
      <c r="AW78" s="93">
        <v>-987411.44340000011</v>
      </c>
      <c r="AX78" s="93">
        <v>-950599.61940000008</v>
      </c>
      <c r="AZ78" s="94">
        <v>11726988.06156506</v>
      </c>
      <c r="BB78" s="95">
        <v>204</v>
      </c>
      <c r="BC78" s="60"/>
    </row>
    <row r="79" spans="1:55" x14ac:dyDescent="0.25">
      <c r="A79" s="7">
        <v>205</v>
      </c>
      <c r="B79" s="7" t="s">
        <v>63</v>
      </c>
      <c r="C79" s="8">
        <v>37239</v>
      </c>
      <c r="D79" s="8">
        <v>78642749.629328042</v>
      </c>
      <c r="E79" s="8">
        <v>15747298.007409539</v>
      </c>
      <c r="F79" s="60">
        <v>25360682</v>
      </c>
      <c r="G79" s="60">
        <v>0</v>
      </c>
      <c r="I79" s="37">
        <f t="shared" si="0"/>
        <v>104003431.62932804</v>
      </c>
      <c r="K79" s="70">
        <f t="shared" si="1"/>
        <v>817539.77614048123</v>
      </c>
      <c r="L79" s="33">
        <f t="shared" si="2"/>
        <v>7.9229801812797547E-3</v>
      </c>
      <c r="M79" s="65">
        <f t="shared" si="3"/>
        <v>21.953859559614415</v>
      </c>
      <c r="O79" s="55">
        <v>473192.58798000001</v>
      </c>
      <c r="P79" s="56">
        <v>377793.73080000002</v>
      </c>
      <c r="Q79" s="57">
        <v>-95398.857179999992</v>
      </c>
      <c r="S79" s="73">
        <f t="shared" si="4"/>
        <v>103908032.77214804</v>
      </c>
      <c r="T79" s="56"/>
      <c r="U79" s="137">
        <v>205</v>
      </c>
      <c r="V79" s="125" t="s">
        <v>63</v>
      </c>
      <c r="W79" s="189">
        <v>37521</v>
      </c>
      <c r="X79" s="189">
        <v>78851660.853187561</v>
      </c>
      <c r="Y79" s="189">
        <v>15350319.868190475</v>
      </c>
      <c r="Z79" s="189">
        <v>24334231</v>
      </c>
      <c r="AB79" s="190">
        <v>103185891.85318756</v>
      </c>
      <c r="AD79" s="191">
        <v>643319.23543843627</v>
      </c>
      <c r="AE79" s="129">
        <v>6.2736794973591676E-3</v>
      </c>
      <c r="AF79" s="192">
        <v>17.145578087962374</v>
      </c>
      <c r="AH79" s="133">
        <v>435569.30495999998</v>
      </c>
      <c r="AI79" s="134">
        <v>389673.29279999994</v>
      </c>
      <c r="AJ79" s="135">
        <v>-45896.012160000042</v>
      </c>
      <c r="AL79" s="193">
        <v>103139995.84102756</v>
      </c>
      <c r="AM79" s="56"/>
      <c r="AN79" s="97" t="s">
        <v>63</v>
      </c>
      <c r="AO79" s="93">
        <v>37622</v>
      </c>
      <c r="AP79" s="93">
        <v>78738725.617749125</v>
      </c>
      <c r="AQ79" s="93">
        <v>15070589.099565729</v>
      </c>
      <c r="AR79" s="93">
        <v>23803847</v>
      </c>
      <c r="AS79" s="93">
        <v>0</v>
      </c>
      <c r="AT79" s="94">
        <v>102542572.61774912</v>
      </c>
      <c r="AV79" s="93">
        <v>338077.16220000002</v>
      </c>
      <c r="AW79" s="93">
        <v>-333935.83199999994</v>
      </c>
      <c r="AX79" s="93">
        <v>4141.330200000084</v>
      </c>
      <c r="AZ79" s="94">
        <v>102546713.94794913</v>
      </c>
      <c r="BB79" s="95">
        <v>205</v>
      </c>
      <c r="BC79" s="60"/>
    </row>
    <row r="80" spans="1:55" x14ac:dyDescent="0.25">
      <c r="A80" s="7">
        <v>208</v>
      </c>
      <c r="B80" s="7" t="s">
        <v>64</v>
      </c>
      <c r="C80" s="8">
        <v>12516</v>
      </c>
      <c r="D80" s="8">
        <v>32833738.912016466</v>
      </c>
      <c r="E80" s="8">
        <v>9847508.9889443424</v>
      </c>
      <c r="F80" s="60">
        <v>-1012178</v>
      </c>
      <c r="G80" s="60">
        <v>0</v>
      </c>
      <c r="I80" s="37">
        <f t="shared" si="0"/>
        <v>31821560.912016466</v>
      </c>
      <c r="K80" s="70">
        <f t="shared" si="1"/>
        <v>948131.32609986141</v>
      </c>
      <c r="L80" s="33">
        <f t="shared" si="2"/>
        <v>3.0710268953481161E-2</v>
      </c>
      <c r="M80" s="65">
        <f t="shared" si="3"/>
        <v>75.753541554798772</v>
      </c>
      <c r="O80" s="55">
        <v>84614.179399999994</v>
      </c>
      <c r="P80" s="56">
        <v>64681.665999999997</v>
      </c>
      <c r="Q80" s="57">
        <v>-19932.513399999996</v>
      </c>
      <c r="S80" s="73">
        <f t="shared" si="4"/>
        <v>31801628.398616467</v>
      </c>
      <c r="T80" s="56"/>
      <c r="U80" s="137">
        <v>208</v>
      </c>
      <c r="V80" s="125" t="s">
        <v>64</v>
      </c>
      <c r="W80" s="189">
        <v>12586</v>
      </c>
      <c r="X80" s="189">
        <v>31732620.585916605</v>
      </c>
      <c r="Y80" s="189">
        <v>9245728.6271280013</v>
      </c>
      <c r="Z80" s="189">
        <v>-859191</v>
      </c>
      <c r="AB80" s="190">
        <v>30873429.585916605</v>
      </c>
      <c r="AD80" s="191">
        <v>684771.76518726721</v>
      </c>
      <c r="AE80" s="129">
        <v>2.2683080819746217E-2</v>
      </c>
      <c r="AF80" s="192">
        <v>54.407418177917307</v>
      </c>
      <c r="AH80" s="133">
        <v>45023.414880000004</v>
      </c>
      <c r="AI80" s="134">
        <v>66421.584000000003</v>
      </c>
      <c r="AJ80" s="135">
        <v>21398.169119999999</v>
      </c>
      <c r="AL80" s="193">
        <v>30894827.755036604</v>
      </c>
      <c r="AM80" s="56"/>
      <c r="AN80" s="97" t="s">
        <v>64</v>
      </c>
      <c r="AO80" s="93">
        <v>12621</v>
      </c>
      <c r="AP80" s="93">
        <v>30978961.820729338</v>
      </c>
      <c r="AQ80" s="93">
        <v>8805038.2115520071</v>
      </c>
      <c r="AR80" s="93">
        <v>-790304</v>
      </c>
      <c r="AT80" s="94">
        <v>30188657.820729338</v>
      </c>
      <c r="AV80" s="93">
        <v>27674.6034</v>
      </c>
      <c r="AW80" s="93">
        <v>-92778.94356</v>
      </c>
      <c r="AX80" s="93">
        <v>-65104.34016</v>
      </c>
      <c r="AZ80" s="94">
        <v>30123553.480569337</v>
      </c>
      <c r="BB80" s="95">
        <v>208</v>
      </c>
      <c r="BC80" s="60"/>
    </row>
    <row r="81" spans="1:55" x14ac:dyDescent="0.25">
      <c r="A81" s="7">
        <v>211</v>
      </c>
      <c r="B81" s="7" t="s">
        <v>65</v>
      </c>
      <c r="C81" s="8">
        <v>31437</v>
      </c>
      <c r="D81" s="8">
        <v>42534481.64294894</v>
      </c>
      <c r="E81" s="8">
        <v>3091806.924269428</v>
      </c>
      <c r="F81" s="60">
        <v>-3955398</v>
      </c>
      <c r="G81" s="60">
        <v>0</v>
      </c>
      <c r="I81" s="37">
        <f t="shared" ref="I81:I144" si="5">D81+F81+G81</f>
        <v>38579083.64294894</v>
      </c>
      <c r="K81" s="70">
        <f t="shared" ref="K81:K144" si="6">I81-AB81</f>
        <v>1135371.1515788734</v>
      </c>
      <c r="L81" s="33">
        <f t="shared" ref="L81:L144" si="7">K81/AB81</f>
        <v>3.032207748738993E-2</v>
      </c>
      <c r="M81" s="65">
        <f t="shared" ref="M81:M144" si="8">K81/C81</f>
        <v>36.11576014183521</v>
      </c>
      <c r="O81" s="55">
        <v>1507884.0784380003</v>
      </c>
      <c r="P81" s="56">
        <v>602001.5057000001</v>
      </c>
      <c r="Q81" s="57">
        <v>-905882.57273800019</v>
      </c>
      <c r="S81" s="73">
        <f t="shared" ref="S81:S144" si="9">I81+Q81</f>
        <v>37673201.070210941</v>
      </c>
      <c r="T81" s="56"/>
      <c r="U81" s="137">
        <v>211</v>
      </c>
      <c r="V81" s="125" t="s">
        <v>65</v>
      </c>
      <c r="W81" s="189">
        <v>31190</v>
      </c>
      <c r="X81" s="189">
        <v>41399081.491370067</v>
      </c>
      <c r="Y81" s="189">
        <v>1824057.0945523689</v>
      </c>
      <c r="Z81" s="189">
        <v>-3955369</v>
      </c>
      <c r="AB81" s="190">
        <v>37443712.491370067</v>
      </c>
      <c r="AD81" s="191">
        <v>-834811.10607764125</v>
      </c>
      <c r="AE81" s="129">
        <v>-2.1808863760181801E-2</v>
      </c>
      <c r="AF81" s="192">
        <v>-26.765344856609211</v>
      </c>
      <c r="AH81" s="133">
        <v>1466520.8507520002</v>
      </c>
      <c r="AI81" s="134">
        <v>497771.16479999985</v>
      </c>
      <c r="AJ81" s="135">
        <v>-968749.68595200032</v>
      </c>
      <c r="AL81" s="193">
        <v>36474962.805418067</v>
      </c>
      <c r="AM81" s="56"/>
      <c r="AN81" s="97" t="s">
        <v>65</v>
      </c>
      <c r="AO81" s="93">
        <v>30607</v>
      </c>
      <c r="AP81" s="93">
        <v>42083372.597447708</v>
      </c>
      <c r="AQ81" s="93">
        <v>2407831.7105942955</v>
      </c>
      <c r="AR81" s="93">
        <v>-3804849</v>
      </c>
      <c r="AT81" s="94">
        <v>38278523.597447708</v>
      </c>
      <c r="AV81" s="93">
        <v>541856.90220000001</v>
      </c>
      <c r="AW81" s="93">
        <v>-1347105.0345360003</v>
      </c>
      <c r="AX81" s="93">
        <v>-805248.13233600033</v>
      </c>
      <c r="AZ81" s="94">
        <v>37473275.46511171</v>
      </c>
      <c r="BB81" s="95">
        <v>211</v>
      </c>
      <c r="BC81" s="60"/>
    </row>
    <row r="82" spans="1:55" x14ac:dyDescent="0.25">
      <c r="A82" s="7">
        <v>213</v>
      </c>
      <c r="B82" s="7" t="s">
        <v>66</v>
      </c>
      <c r="C82" s="8">
        <v>5549</v>
      </c>
      <c r="D82" s="8">
        <v>18899049.682057455</v>
      </c>
      <c r="E82" s="8">
        <v>3966576.3273025546</v>
      </c>
      <c r="F82" s="60">
        <v>-554974</v>
      </c>
      <c r="G82" s="60">
        <v>28213.374849853222</v>
      </c>
      <c r="I82" s="37">
        <f t="shared" si="5"/>
        <v>18372289.056907307</v>
      </c>
      <c r="K82" s="70">
        <f t="shared" si="6"/>
        <v>256487.97781212628</v>
      </c>
      <c r="L82" s="33">
        <f t="shared" si="7"/>
        <v>1.4158246532531308E-2</v>
      </c>
      <c r="M82" s="65">
        <f t="shared" si="8"/>
        <v>46.22237841270973</v>
      </c>
      <c r="O82" s="55">
        <v>164027.42483999999</v>
      </c>
      <c r="P82" s="56">
        <v>6600.17</v>
      </c>
      <c r="Q82" s="57">
        <v>-157427.25483999998</v>
      </c>
      <c r="S82" s="73">
        <f t="shared" si="9"/>
        <v>18214861.802067306</v>
      </c>
      <c r="T82" s="56"/>
      <c r="U82" s="137">
        <v>213</v>
      </c>
      <c r="V82" s="125" t="s">
        <v>66</v>
      </c>
      <c r="W82" s="189">
        <v>5603</v>
      </c>
      <c r="X82" s="189">
        <v>18619648.079095181</v>
      </c>
      <c r="Y82" s="189">
        <v>3822502.3160440023</v>
      </c>
      <c r="Z82" s="189">
        <v>-503847</v>
      </c>
      <c r="AB82" s="190">
        <v>18115801.079095181</v>
      </c>
      <c r="AD82" s="191">
        <v>-560493.91932051629</v>
      </c>
      <c r="AE82" s="129">
        <v>-3.0010980195379372E-2</v>
      </c>
      <c r="AF82" s="192">
        <v>-100.03460990906947</v>
      </c>
      <c r="AH82" s="133">
        <v>145893.05567999999</v>
      </c>
      <c r="AI82" s="134">
        <v>19535.760000000002</v>
      </c>
      <c r="AJ82" s="135">
        <v>-126357.29567999998</v>
      </c>
      <c r="AL82" s="193">
        <v>17989443.78341518</v>
      </c>
      <c r="AM82" s="56"/>
      <c r="AN82" s="97" t="s">
        <v>66</v>
      </c>
      <c r="AO82" s="93">
        <v>5628</v>
      </c>
      <c r="AP82" s="93">
        <v>19175442.998415697</v>
      </c>
      <c r="AQ82" s="93">
        <v>3962987.8921120032</v>
      </c>
      <c r="AR82" s="93">
        <v>-499148</v>
      </c>
      <c r="AT82" s="94">
        <v>18676294.998415697</v>
      </c>
      <c r="AV82" s="93">
        <v>17156.939399999999</v>
      </c>
      <c r="AW82" s="93">
        <v>-138570.22320000001</v>
      </c>
      <c r="AX82" s="93">
        <v>-121413.2838</v>
      </c>
      <c r="AZ82" s="94">
        <v>18554881.714615699</v>
      </c>
      <c r="BB82" s="95">
        <v>213</v>
      </c>
      <c r="BC82" s="60"/>
    </row>
    <row r="83" spans="1:55" x14ac:dyDescent="0.25">
      <c r="A83" s="7">
        <v>214</v>
      </c>
      <c r="B83" s="7" t="s">
        <v>67</v>
      </c>
      <c r="C83" s="8">
        <v>11585</v>
      </c>
      <c r="D83" s="8">
        <v>26749712.094770867</v>
      </c>
      <c r="E83" s="8">
        <v>7287248.6283633001</v>
      </c>
      <c r="F83" s="60">
        <v>623129</v>
      </c>
      <c r="G83" s="60">
        <v>0</v>
      </c>
      <c r="I83" s="37">
        <f t="shared" si="5"/>
        <v>27372841.094770867</v>
      </c>
      <c r="K83" s="70">
        <f t="shared" si="6"/>
        <v>60168.965311951935</v>
      </c>
      <c r="L83" s="33">
        <f t="shared" si="7"/>
        <v>2.2029688280501441E-3</v>
      </c>
      <c r="M83" s="65">
        <f t="shared" si="8"/>
        <v>5.1936957541607196</v>
      </c>
      <c r="O83" s="55">
        <v>165070.25170000002</v>
      </c>
      <c r="P83" s="56">
        <v>472836.17880000005</v>
      </c>
      <c r="Q83" s="57">
        <v>307765.92710000003</v>
      </c>
      <c r="S83" s="73">
        <f t="shared" si="9"/>
        <v>27680607.021870866</v>
      </c>
      <c r="T83" s="56"/>
      <c r="U83" s="137">
        <v>214</v>
      </c>
      <c r="V83" s="125" t="s">
        <v>67</v>
      </c>
      <c r="W83" s="189">
        <v>11637</v>
      </c>
      <c r="X83" s="189">
        <v>26458620.129458915</v>
      </c>
      <c r="Y83" s="189">
        <v>7416091.7901841886</v>
      </c>
      <c r="Z83" s="189">
        <v>854052</v>
      </c>
      <c r="AB83" s="190">
        <v>27312672.129458915</v>
      </c>
      <c r="AD83" s="191">
        <v>56727.290908943862</v>
      </c>
      <c r="AE83" s="129">
        <v>2.08128139548883E-3</v>
      </c>
      <c r="AF83" s="192">
        <v>4.8747349754183951</v>
      </c>
      <c r="AH83" s="133">
        <v>112005.02399999999</v>
      </c>
      <c r="AI83" s="134">
        <v>354704.28239999997</v>
      </c>
      <c r="AJ83" s="135">
        <v>242699.25839999999</v>
      </c>
      <c r="AL83" s="193">
        <v>27555371.387858916</v>
      </c>
      <c r="AM83" s="56"/>
      <c r="AN83" s="97" t="s">
        <v>67</v>
      </c>
      <c r="AO83" s="93">
        <v>11769</v>
      </c>
      <c r="AP83" s="93">
        <v>26457798.838549972</v>
      </c>
      <c r="AQ83" s="93">
        <v>7056201.3727776743</v>
      </c>
      <c r="AR83" s="93">
        <v>798146</v>
      </c>
      <c r="AT83" s="94">
        <v>27255944.838549972</v>
      </c>
      <c r="AV83" s="93">
        <v>338011.42680000002</v>
      </c>
      <c r="AW83" s="93">
        <v>-168348.35939999999</v>
      </c>
      <c r="AX83" s="93">
        <v>169663.06740000003</v>
      </c>
      <c r="AZ83" s="94">
        <v>27425607.905949973</v>
      </c>
      <c r="BB83" s="95">
        <v>214</v>
      </c>
      <c r="BC83" s="60"/>
    </row>
    <row r="84" spans="1:55" x14ac:dyDescent="0.25">
      <c r="A84" s="7">
        <v>216</v>
      </c>
      <c r="B84" s="7" t="s">
        <v>68</v>
      </c>
      <c r="C84" s="8">
        <v>1408</v>
      </c>
      <c r="D84" s="8">
        <v>6017720.1369998464</v>
      </c>
      <c r="E84" s="8">
        <v>1449244.4094121165</v>
      </c>
      <c r="F84" s="60">
        <v>-288354</v>
      </c>
      <c r="G84" s="60">
        <v>7442.4442820000113</v>
      </c>
      <c r="I84" s="37">
        <f t="shared" si="5"/>
        <v>5736808.5812818464</v>
      </c>
      <c r="K84" s="70">
        <f t="shared" si="6"/>
        <v>-170655.37817634176</v>
      </c>
      <c r="L84" s="33">
        <f t="shared" si="7"/>
        <v>-2.8888094679462704E-2</v>
      </c>
      <c r="M84" s="65">
        <f t="shared" si="8"/>
        <v>-121.20410381842454</v>
      </c>
      <c r="O84" s="55">
        <v>71281.83600000001</v>
      </c>
      <c r="P84" s="56">
        <v>55507.429700000008</v>
      </c>
      <c r="Q84" s="57">
        <v>-15774.406300000002</v>
      </c>
      <c r="S84" s="73">
        <f t="shared" si="9"/>
        <v>5721034.1749818465</v>
      </c>
      <c r="T84" s="56"/>
      <c r="U84" s="137">
        <v>216</v>
      </c>
      <c r="V84" s="125" t="s">
        <v>68</v>
      </c>
      <c r="W84" s="189">
        <v>1424</v>
      </c>
      <c r="X84" s="189">
        <v>6179846.9594581882</v>
      </c>
      <c r="Y84" s="189">
        <v>1441922.8247961907</v>
      </c>
      <c r="Z84" s="189">
        <v>-272383</v>
      </c>
      <c r="AB84" s="190">
        <v>5907463.9594581882</v>
      </c>
      <c r="AD84" s="191">
        <v>-55782.041132478975</v>
      </c>
      <c r="AE84" s="129">
        <v>-9.3543082285979309E-3</v>
      </c>
      <c r="AF84" s="192">
        <v>-39.172781694156583</v>
      </c>
      <c r="AH84" s="133">
        <v>57304.895999999993</v>
      </c>
      <c r="AI84" s="134">
        <v>46885.824000000001</v>
      </c>
      <c r="AJ84" s="135">
        <v>-10419.071999999993</v>
      </c>
      <c r="AL84" s="193">
        <v>5897044.8874581885</v>
      </c>
      <c r="AM84" s="56"/>
      <c r="AN84" s="97" t="s">
        <v>68</v>
      </c>
      <c r="AO84" s="93">
        <v>1462</v>
      </c>
      <c r="AP84" s="93">
        <v>6248702.0005906671</v>
      </c>
      <c r="AQ84" s="93">
        <v>1434874.7738171436</v>
      </c>
      <c r="AR84" s="93">
        <v>-285456</v>
      </c>
      <c r="AT84" s="94">
        <v>5963246.0005906671</v>
      </c>
      <c r="AV84" s="93">
        <v>44831.542800000003</v>
      </c>
      <c r="AW84" s="93">
        <v>-47329.488000000005</v>
      </c>
      <c r="AX84" s="93">
        <v>-2497.9452000000019</v>
      </c>
      <c r="AZ84" s="94">
        <v>5960748.0553906672</v>
      </c>
      <c r="BB84" s="95">
        <v>216</v>
      </c>
      <c r="BC84" s="60"/>
    </row>
    <row r="85" spans="1:55" x14ac:dyDescent="0.25">
      <c r="A85" s="7">
        <v>217</v>
      </c>
      <c r="B85" s="7" t="s">
        <v>69</v>
      </c>
      <c r="C85" s="8">
        <v>5520</v>
      </c>
      <c r="D85" s="8">
        <v>13756296.490133042</v>
      </c>
      <c r="E85" s="8">
        <v>4024883.1572086252</v>
      </c>
      <c r="F85" s="60">
        <v>-54108</v>
      </c>
      <c r="G85" s="60">
        <v>0</v>
      </c>
      <c r="I85" s="37">
        <f t="shared" si="5"/>
        <v>13702188.490133042</v>
      </c>
      <c r="K85" s="70">
        <f t="shared" si="6"/>
        <v>362676.6395116169</v>
      </c>
      <c r="L85" s="33">
        <f t="shared" si="7"/>
        <v>2.718814927959463E-2</v>
      </c>
      <c r="M85" s="65">
        <f t="shared" si="8"/>
        <v>65.702289766597261</v>
      </c>
      <c r="O85" s="55">
        <v>40987.055699999997</v>
      </c>
      <c r="P85" s="56">
        <v>23826.613700000002</v>
      </c>
      <c r="Q85" s="57">
        <v>-17160.441999999995</v>
      </c>
      <c r="S85" s="73">
        <f t="shared" si="9"/>
        <v>13685028.048133042</v>
      </c>
      <c r="T85" s="56"/>
      <c r="U85" s="137">
        <v>217</v>
      </c>
      <c r="V85" s="125" t="s">
        <v>69</v>
      </c>
      <c r="W85" s="189">
        <v>5578</v>
      </c>
      <c r="X85" s="189">
        <v>13406784.850621425</v>
      </c>
      <c r="Y85" s="189">
        <v>3971421.3415765828</v>
      </c>
      <c r="Z85" s="189">
        <v>-67273</v>
      </c>
      <c r="AB85" s="190">
        <v>13339511.850621425</v>
      </c>
      <c r="AD85" s="191">
        <v>-191329.24397379532</v>
      </c>
      <c r="AE85" s="129">
        <v>-1.4140232867727651E-2</v>
      </c>
      <c r="AF85" s="192">
        <v>-34.300689131193138</v>
      </c>
      <c r="AH85" s="133">
        <v>44281.055999999997</v>
      </c>
      <c r="AI85" s="134">
        <v>23508.031199999998</v>
      </c>
      <c r="AJ85" s="135">
        <v>-20773.024799999999</v>
      </c>
      <c r="AL85" s="193">
        <v>13318738.825821424</v>
      </c>
      <c r="AM85" s="56"/>
      <c r="AN85" s="97" t="s">
        <v>69</v>
      </c>
      <c r="AO85" s="93">
        <v>5590</v>
      </c>
      <c r="AP85" s="93">
        <v>13637070.09459522</v>
      </c>
      <c r="AQ85" s="93">
        <v>3958367.3410965884</v>
      </c>
      <c r="AR85" s="93">
        <v>-106229</v>
      </c>
      <c r="AS85" s="93">
        <v>0</v>
      </c>
      <c r="AT85" s="94">
        <v>13530841.09459522</v>
      </c>
      <c r="AV85" s="93">
        <v>19720.62</v>
      </c>
      <c r="AW85" s="93">
        <v>-34182.408000000003</v>
      </c>
      <c r="AX85" s="93">
        <v>-14461.788000000004</v>
      </c>
      <c r="AZ85" s="94">
        <v>13516379.306595219</v>
      </c>
      <c r="BB85" s="95">
        <v>217</v>
      </c>
      <c r="BC85" s="60"/>
    </row>
    <row r="86" spans="1:55" x14ac:dyDescent="0.25">
      <c r="A86" s="7">
        <v>218</v>
      </c>
      <c r="B86" s="7" t="s">
        <v>70</v>
      </c>
      <c r="C86" s="8">
        <v>1329</v>
      </c>
      <c r="D86" s="8">
        <v>5148351.1727353875</v>
      </c>
      <c r="E86" s="8">
        <v>1178707.7637601648</v>
      </c>
      <c r="F86" s="60">
        <v>-300395</v>
      </c>
      <c r="G86" s="60">
        <v>5538.4837413333262</v>
      </c>
      <c r="I86" s="37">
        <f t="shared" si="5"/>
        <v>4853494.6564767212</v>
      </c>
      <c r="K86" s="70">
        <f t="shared" si="6"/>
        <v>213362.38244709373</v>
      </c>
      <c r="L86" s="33">
        <f t="shared" si="7"/>
        <v>4.5981961255988843E-2</v>
      </c>
      <c r="M86" s="65">
        <f t="shared" si="8"/>
        <v>160.54355338381771</v>
      </c>
      <c r="O86" s="55">
        <v>446171.49200000003</v>
      </c>
      <c r="P86" s="56">
        <v>17226.4437</v>
      </c>
      <c r="Q86" s="57">
        <v>-428945.04830000002</v>
      </c>
      <c r="S86" s="73">
        <f t="shared" si="9"/>
        <v>4424549.6081767213</v>
      </c>
      <c r="T86" s="56"/>
      <c r="U86" s="137">
        <v>218</v>
      </c>
      <c r="V86" s="125" t="s">
        <v>70</v>
      </c>
      <c r="W86" s="189">
        <v>1349</v>
      </c>
      <c r="X86" s="189">
        <v>4946047.2740296274</v>
      </c>
      <c r="Y86" s="189">
        <v>1226554.3268181819</v>
      </c>
      <c r="Z86" s="189">
        <v>-305915</v>
      </c>
      <c r="AB86" s="190">
        <v>4640132.2740296274</v>
      </c>
      <c r="AD86" s="191">
        <v>-113049.53153301962</v>
      </c>
      <c r="AE86" s="129">
        <v>-2.3783969592898337E-2</v>
      </c>
      <c r="AF86" s="192">
        <v>-83.802469631593496</v>
      </c>
      <c r="AH86" s="133">
        <v>461109.0552</v>
      </c>
      <c r="AI86" s="134">
        <v>10484.191200000001</v>
      </c>
      <c r="AJ86" s="135">
        <v>-450624.864</v>
      </c>
      <c r="AL86" s="193">
        <v>4189507.4100296274</v>
      </c>
      <c r="AM86" s="56"/>
      <c r="AN86" s="97" t="s">
        <v>70</v>
      </c>
      <c r="AO86" s="93">
        <v>1369</v>
      </c>
      <c r="AP86" s="93">
        <v>5065998.8055626471</v>
      </c>
      <c r="AQ86" s="93">
        <v>1344480.7510800008</v>
      </c>
      <c r="AR86" s="93">
        <v>-312817</v>
      </c>
      <c r="AT86" s="94">
        <v>4753181.8055626471</v>
      </c>
      <c r="AV86" s="93">
        <v>6573.54</v>
      </c>
      <c r="AW86" s="93">
        <v>-449827.34220000001</v>
      </c>
      <c r="AX86" s="93">
        <v>-443253.80220000003</v>
      </c>
      <c r="AZ86" s="94">
        <v>4309928.0033626473</v>
      </c>
      <c r="BB86" s="95">
        <v>218</v>
      </c>
      <c r="BC86" s="60"/>
    </row>
    <row r="87" spans="1:55" x14ac:dyDescent="0.25">
      <c r="A87" s="7">
        <v>224</v>
      </c>
      <c r="B87" s="7" t="s">
        <v>71</v>
      </c>
      <c r="C87" s="8">
        <v>8900</v>
      </c>
      <c r="D87" s="8">
        <v>18746655.510115702</v>
      </c>
      <c r="E87" s="8">
        <v>4356677.7373800697</v>
      </c>
      <c r="F87" s="60">
        <v>-647269</v>
      </c>
      <c r="G87" s="60">
        <v>0</v>
      </c>
      <c r="I87" s="37">
        <f t="shared" si="5"/>
        <v>18099386.510115702</v>
      </c>
      <c r="K87" s="70">
        <f t="shared" si="6"/>
        <v>313474.58530811593</v>
      </c>
      <c r="L87" s="33">
        <f t="shared" si="7"/>
        <v>1.7624881233718762E-2</v>
      </c>
      <c r="M87" s="65">
        <f t="shared" si="8"/>
        <v>35.221863517765833</v>
      </c>
      <c r="O87" s="55">
        <v>146418.17127999998</v>
      </c>
      <c r="P87" s="56">
        <v>204737.27340000006</v>
      </c>
      <c r="Q87" s="57">
        <v>58319.102120000083</v>
      </c>
      <c r="S87" s="73">
        <f t="shared" si="9"/>
        <v>18157705.612235703</v>
      </c>
      <c r="T87" s="56"/>
      <c r="U87" s="137">
        <v>224</v>
      </c>
      <c r="V87" s="125" t="s">
        <v>71</v>
      </c>
      <c r="W87" s="189">
        <v>8911</v>
      </c>
      <c r="X87" s="189">
        <v>18340771.924807586</v>
      </c>
      <c r="Y87" s="189">
        <v>4168610.8436819245</v>
      </c>
      <c r="Z87" s="189">
        <v>-554860</v>
      </c>
      <c r="AB87" s="190">
        <v>17785911.924807586</v>
      </c>
      <c r="AD87" s="191">
        <v>369142.48915874213</v>
      </c>
      <c r="AE87" s="129">
        <v>2.1194659005083747E-2</v>
      </c>
      <c r="AF87" s="192">
        <v>41.42548413856381</v>
      </c>
      <c r="AH87" s="133">
        <v>129665.35103999998</v>
      </c>
      <c r="AI87" s="134">
        <v>156416.31840000002</v>
      </c>
      <c r="AJ87" s="135">
        <v>26750.967360000039</v>
      </c>
      <c r="AL87" s="193">
        <v>17812662.892167587</v>
      </c>
      <c r="AM87" s="56"/>
      <c r="AN87" s="97" t="s">
        <v>71</v>
      </c>
      <c r="AO87" s="93">
        <v>8969</v>
      </c>
      <c r="AP87" s="93">
        <v>18134977.435648844</v>
      </c>
      <c r="AQ87" s="93">
        <v>3961221.0505677084</v>
      </c>
      <c r="AR87" s="93">
        <v>-721728</v>
      </c>
      <c r="AS87" s="93">
        <v>3520</v>
      </c>
      <c r="AT87" s="94">
        <v>17416769.435648844</v>
      </c>
      <c r="AV87" s="93">
        <v>144749.35080000001</v>
      </c>
      <c r="AW87" s="93">
        <v>-159684.43368000002</v>
      </c>
      <c r="AX87" s="93">
        <v>-14935.082880000002</v>
      </c>
      <c r="AZ87" s="94">
        <v>17401834.352768842</v>
      </c>
      <c r="BB87" s="95">
        <v>224</v>
      </c>
      <c r="BC87" s="60"/>
    </row>
    <row r="88" spans="1:55" x14ac:dyDescent="0.25">
      <c r="A88" s="7">
        <v>226</v>
      </c>
      <c r="B88" s="7" t="s">
        <v>72</v>
      </c>
      <c r="C88" s="8">
        <v>4146</v>
      </c>
      <c r="D88" s="8">
        <v>14552534.314422298</v>
      </c>
      <c r="E88" s="8">
        <v>3990983.1158073735</v>
      </c>
      <c r="F88" s="60">
        <v>75286</v>
      </c>
      <c r="G88" s="60">
        <v>56972.722384746769</v>
      </c>
      <c r="I88" s="37">
        <f t="shared" si="5"/>
        <v>14684793.036807045</v>
      </c>
      <c r="K88" s="70">
        <f t="shared" si="6"/>
        <v>-191194.60693621077</v>
      </c>
      <c r="L88" s="33">
        <f t="shared" si="7"/>
        <v>-1.2852565591947501E-2</v>
      </c>
      <c r="M88" s="65">
        <f t="shared" si="8"/>
        <v>-46.115438238352816</v>
      </c>
      <c r="O88" s="55">
        <v>23826.613700000002</v>
      </c>
      <c r="P88" s="56">
        <v>205925.304</v>
      </c>
      <c r="Q88" s="57">
        <v>182098.69030000002</v>
      </c>
      <c r="S88" s="73">
        <f t="shared" si="9"/>
        <v>14866891.727107046</v>
      </c>
      <c r="T88" s="56"/>
      <c r="U88" s="137">
        <v>226</v>
      </c>
      <c r="V88" s="125" t="s">
        <v>72</v>
      </c>
      <c r="W88" s="189">
        <v>4232</v>
      </c>
      <c r="X88" s="189">
        <v>14841039.643743256</v>
      </c>
      <c r="Y88" s="189">
        <v>3907228.2042199993</v>
      </c>
      <c r="Z88" s="189">
        <v>34948</v>
      </c>
      <c r="AB88" s="190">
        <v>14875987.643743256</v>
      </c>
      <c r="AD88" s="191">
        <v>-499272.23646445759</v>
      </c>
      <c r="AE88" s="129">
        <v>-3.2472442115086556E-2</v>
      </c>
      <c r="AF88" s="192">
        <v>-117.97548120615727</v>
      </c>
      <c r="AH88" s="133">
        <v>13023.84</v>
      </c>
      <c r="AI88" s="134">
        <v>188910.79920000001</v>
      </c>
      <c r="AJ88" s="135">
        <v>175886.95920000001</v>
      </c>
      <c r="AL88" s="193">
        <v>15051874.602943256</v>
      </c>
      <c r="AM88" s="56"/>
      <c r="AN88" s="97" t="s">
        <v>72</v>
      </c>
      <c r="AO88" s="93">
        <v>4268</v>
      </c>
      <c r="AP88" s="93">
        <v>15397757.880207714</v>
      </c>
      <c r="AQ88" s="93">
        <v>3923174.398312002</v>
      </c>
      <c r="AR88" s="93">
        <v>-22498</v>
      </c>
      <c r="AT88" s="94">
        <v>15375259.880207714</v>
      </c>
      <c r="AV88" s="93">
        <v>169663.0674</v>
      </c>
      <c r="AW88" s="93">
        <v>-21035.328000000001</v>
      </c>
      <c r="AX88" s="93">
        <v>148627.73939999999</v>
      </c>
      <c r="AZ88" s="94">
        <v>15523887.619607713</v>
      </c>
      <c r="BB88" s="95">
        <v>226</v>
      </c>
      <c r="BC88" s="60"/>
    </row>
    <row r="89" spans="1:55" x14ac:dyDescent="0.25">
      <c r="A89" s="7">
        <v>230</v>
      </c>
      <c r="B89" s="7" t="s">
        <v>73</v>
      </c>
      <c r="C89" s="8">
        <v>2403</v>
      </c>
      <c r="D89" s="8">
        <v>8278523.0426590368</v>
      </c>
      <c r="E89" s="8">
        <v>2588499.1337087392</v>
      </c>
      <c r="F89" s="60">
        <v>-428161</v>
      </c>
      <c r="G89" s="60">
        <v>0</v>
      </c>
      <c r="I89" s="37">
        <f t="shared" si="5"/>
        <v>7850362.0426590368</v>
      </c>
      <c r="K89" s="70">
        <f t="shared" si="6"/>
        <v>51637.004574403167</v>
      </c>
      <c r="L89" s="33">
        <f t="shared" si="7"/>
        <v>6.6212110726095313E-3</v>
      </c>
      <c r="M89" s="65">
        <f t="shared" si="8"/>
        <v>21.488557875323831</v>
      </c>
      <c r="O89" s="55">
        <v>17160.442000000003</v>
      </c>
      <c r="P89" s="56">
        <v>39601.020000000004</v>
      </c>
      <c r="Q89" s="57">
        <v>22440.578000000001</v>
      </c>
      <c r="S89" s="73">
        <f t="shared" si="9"/>
        <v>7872802.6206590366</v>
      </c>
      <c r="T89" s="56"/>
      <c r="U89" s="137">
        <v>230</v>
      </c>
      <c r="V89" s="125" t="s">
        <v>73</v>
      </c>
      <c r="W89" s="189">
        <v>2449</v>
      </c>
      <c r="X89" s="189">
        <v>8226492.0380846336</v>
      </c>
      <c r="Y89" s="189">
        <v>2487982.8314896212</v>
      </c>
      <c r="Z89" s="189">
        <v>-427767</v>
      </c>
      <c r="AB89" s="190">
        <v>7798725.0380846336</v>
      </c>
      <c r="AD89" s="191">
        <v>-424365.76737908274</v>
      </c>
      <c r="AE89" s="129">
        <v>-5.1606601145291857E-2</v>
      </c>
      <c r="AF89" s="192">
        <v>-173.28124433608932</v>
      </c>
      <c r="AH89" s="133">
        <v>10419.072</v>
      </c>
      <c r="AI89" s="134">
        <v>26047.68</v>
      </c>
      <c r="AJ89" s="135">
        <v>15628.608</v>
      </c>
      <c r="AL89" s="193">
        <v>7814353.6460846337</v>
      </c>
      <c r="AM89" s="56"/>
      <c r="AN89" s="97" t="s">
        <v>73</v>
      </c>
      <c r="AO89" s="93">
        <v>2475</v>
      </c>
      <c r="AP89" s="93">
        <v>8672083.8054637164</v>
      </c>
      <c r="AQ89" s="93">
        <v>2586625.7243463304</v>
      </c>
      <c r="AR89" s="93">
        <v>-448993</v>
      </c>
      <c r="AT89" s="94">
        <v>8223090.8054637164</v>
      </c>
      <c r="AV89" s="93">
        <v>12029.5782</v>
      </c>
      <c r="AW89" s="93">
        <v>-31552.992000000002</v>
      </c>
      <c r="AX89" s="93">
        <v>-19523.413800000002</v>
      </c>
      <c r="AZ89" s="94">
        <v>8203567.3916637162</v>
      </c>
      <c r="BB89" s="95">
        <v>230</v>
      </c>
      <c r="BC89" s="60"/>
    </row>
    <row r="90" spans="1:55" x14ac:dyDescent="0.25">
      <c r="A90" s="7">
        <v>231</v>
      </c>
      <c r="B90" s="7" t="s">
        <v>74</v>
      </c>
      <c r="C90" s="8">
        <v>1274</v>
      </c>
      <c r="D90" s="8">
        <v>1989911.3548274636</v>
      </c>
      <c r="E90" s="8">
        <v>-278981.06667239324</v>
      </c>
      <c r="F90" s="60">
        <v>-197582</v>
      </c>
      <c r="G90" s="60">
        <v>39891.813533366687</v>
      </c>
      <c r="I90" s="37">
        <f t="shared" si="5"/>
        <v>1832221.1683608303</v>
      </c>
      <c r="K90" s="70">
        <f t="shared" si="6"/>
        <v>-105947.99690589216</v>
      </c>
      <c r="L90" s="33">
        <f t="shared" si="7"/>
        <v>-5.4663957514416474E-2</v>
      </c>
      <c r="M90" s="65">
        <f t="shared" si="8"/>
        <v>-83.161693018753652</v>
      </c>
      <c r="O90" s="55">
        <v>359049.24800000002</v>
      </c>
      <c r="P90" s="56">
        <v>43627.123700000004</v>
      </c>
      <c r="Q90" s="57">
        <v>-315422.12430000002</v>
      </c>
      <c r="S90" s="73">
        <f t="shared" si="9"/>
        <v>1516799.0440608303</v>
      </c>
      <c r="T90" s="56"/>
      <c r="U90" s="137">
        <v>231</v>
      </c>
      <c r="V90" s="125" t="s">
        <v>74</v>
      </c>
      <c r="W90" s="189">
        <v>1296</v>
      </c>
      <c r="X90" s="189">
        <v>2149586.1652667224</v>
      </c>
      <c r="Y90" s="189">
        <v>-235134.98933359762</v>
      </c>
      <c r="Z90" s="189">
        <v>-211417</v>
      </c>
      <c r="AB90" s="190">
        <v>1938169.1652667224</v>
      </c>
      <c r="AD90" s="191">
        <v>-223314.27062186133</v>
      </c>
      <c r="AE90" s="129">
        <v>-0.10331528195591147</v>
      </c>
      <c r="AF90" s="192">
        <v>-172.31039399834978</v>
      </c>
      <c r="AH90" s="133">
        <v>312572.15999999997</v>
      </c>
      <c r="AI90" s="134">
        <v>15889.084800000001</v>
      </c>
      <c r="AJ90" s="135">
        <v>-296683.07519999996</v>
      </c>
      <c r="AL90" s="193">
        <v>1641486.0900667226</v>
      </c>
      <c r="AM90" s="56"/>
      <c r="AN90" s="97" t="s">
        <v>74</v>
      </c>
      <c r="AO90" s="93">
        <v>1285</v>
      </c>
      <c r="AP90" s="93">
        <v>2283715.4358885838</v>
      </c>
      <c r="AQ90" s="93">
        <v>-151145.38742204043</v>
      </c>
      <c r="AR90" s="93">
        <v>-122232</v>
      </c>
      <c r="AT90" s="94">
        <v>2161483.4358885838</v>
      </c>
      <c r="AV90" s="93">
        <v>19720.62</v>
      </c>
      <c r="AW90" s="93">
        <v>-399671.23200000002</v>
      </c>
      <c r="AX90" s="93">
        <v>-379950.61200000002</v>
      </c>
      <c r="AZ90" s="94">
        <v>1781532.8238885838</v>
      </c>
      <c r="BB90" s="95">
        <v>231</v>
      </c>
      <c r="BC90" s="60"/>
    </row>
    <row r="91" spans="1:55" x14ac:dyDescent="0.25">
      <c r="A91" s="7">
        <v>232</v>
      </c>
      <c r="B91" s="7" t="s">
        <v>75</v>
      </c>
      <c r="C91" s="8">
        <v>13610</v>
      </c>
      <c r="D91" s="8">
        <v>39372763.833372809</v>
      </c>
      <c r="E91" s="8">
        <v>10589298.210188102</v>
      </c>
      <c r="F91" s="60">
        <v>-636890</v>
      </c>
      <c r="G91" s="60">
        <v>0</v>
      </c>
      <c r="I91" s="37">
        <f t="shared" si="5"/>
        <v>38735873.833372809</v>
      </c>
      <c r="K91" s="70">
        <f t="shared" si="6"/>
        <v>18173.288179628551</v>
      </c>
      <c r="L91" s="33">
        <f t="shared" si="7"/>
        <v>4.6937932583098022E-4</v>
      </c>
      <c r="M91" s="65">
        <f t="shared" si="8"/>
        <v>1.335289359267344</v>
      </c>
      <c r="O91" s="55">
        <v>227177.85139999999</v>
      </c>
      <c r="P91" s="56">
        <v>122763.16200000001</v>
      </c>
      <c r="Q91" s="57">
        <v>-104414.68939999997</v>
      </c>
      <c r="S91" s="73">
        <f t="shared" si="9"/>
        <v>38631459.143972807</v>
      </c>
      <c r="T91" s="56"/>
      <c r="U91" s="137">
        <v>232</v>
      </c>
      <c r="V91" s="125" t="s">
        <v>75</v>
      </c>
      <c r="W91" s="189">
        <v>13772</v>
      </c>
      <c r="X91" s="189">
        <v>39278839.54519318</v>
      </c>
      <c r="Y91" s="189">
        <v>10441756.988210913</v>
      </c>
      <c r="Z91" s="189">
        <v>-561139</v>
      </c>
      <c r="AB91" s="190">
        <v>38717700.54519318</v>
      </c>
      <c r="AD91" s="191">
        <v>-159720.04940606654</v>
      </c>
      <c r="AE91" s="129">
        <v>-4.108298517835683E-3</v>
      </c>
      <c r="AF91" s="192">
        <v>-11.597447676885459</v>
      </c>
      <c r="AH91" s="133">
        <v>241071.27840000004</v>
      </c>
      <c r="AI91" s="134">
        <v>221405.28000000003</v>
      </c>
      <c r="AJ91" s="135">
        <v>-19665.998400000011</v>
      </c>
      <c r="AL91" s="193">
        <v>38698034.546793178</v>
      </c>
      <c r="AM91" s="56"/>
      <c r="AN91" s="97" t="s">
        <v>75</v>
      </c>
      <c r="AO91" s="93">
        <v>13875</v>
      </c>
      <c r="AP91" s="93">
        <v>39481635.594599247</v>
      </c>
      <c r="AQ91" s="93">
        <v>10347257.961254552</v>
      </c>
      <c r="AR91" s="93">
        <v>-604215</v>
      </c>
      <c r="AT91" s="94">
        <v>38877420.594599247</v>
      </c>
      <c r="AV91" s="93">
        <v>234018.024</v>
      </c>
      <c r="AW91" s="93">
        <v>-199572.67439999999</v>
      </c>
      <c r="AX91" s="93">
        <v>34445.349600000016</v>
      </c>
      <c r="AZ91" s="94">
        <v>38911865.944199249</v>
      </c>
      <c r="BB91" s="95">
        <v>232</v>
      </c>
      <c r="BC91" s="60"/>
    </row>
    <row r="92" spans="1:55" x14ac:dyDescent="0.25">
      <c r="A92" s="7">
        <v>233</v>
      </c>
      <c r="B92" s="7" t="s">
        <v>76</v>
      </c>
      <c r="C92" s="8">
        <v>16278</v>
      </c>
      <c r="D92" s="8">
        <v>49952942.07321927</v>
      </c>
      <c r="E92" s="8">
        <v>12683906.406466236</v>
      </c>
      <c r="F92" s="60">
        <v>-459640</v>
      </c>
      <c r="G92" s="60">
        <v>0</v>
      </c>
      <c r="I92" s="37">
        <f t="shared" si="5"/>
        <v>49493302.07321927</v>
      </c>
      <c r="K92" s="70">
        <f t="shared" si="6"/>
        <v>1054642.0017665997</v>
      </c>
      <c r="L92" s="33">
        <f t="shared" si="7"/>
        <v>2.1772732776069358E-2</v>
      </c>
      <c r="M92" s="65">
        <f t="shared" si="8"/>
        <v>64.789409126833746</v>
      </c>
      <c r="O92" s="55">
        <v>75439.943100000004</v>
      </c>
      <c r="P92" s="56">
        <v>529399.63569999998</v>
      </c>
      <c r="Q92" s="57">
        <v>453959.69259999995</v>
      </c>
      <c r="S92" s="73">
        <f t="shared" si="9"/>
        <v>49947261.765819266</v>
      </c>
      <c r="T92" s="56"/>
      <c r="U92" s="137">
        <v>233</v>
      </c>
      <c r="V92" s="125" t="s">
        <v>76</v>
      </c>
      <c r="W92" s="189">
        <v>16599</v>
      </c>
      <c r="X92" s="189">
        <v>48913537.07145267</v>
      </c>
      <c r="Y92" s="189">
        <v>12088565.117013333</v>
      </c>
      <c r="Z92" s="189">
        <v>-474877</v>
      </c>
      <c r="AB92" s="190">
        <v>48438660.07145267</v>
      </c>
      <c r="AD92" s="191">
        <v>-949974.69814185053</v>
      </c>
      <c r="AE92" s="129">
        <v>-1.9234682282140956E-2</v>
      </c>
      <c r="AF92" s="192">
        <v>-57.230839095237698</v>
      </c>
      <c r="AH92" s="133">
        <v>93771.647999999986</v>
      </c>
      <c r="AI92" s="134">
        <v>351708.79920000001</v>
      </c>
      <c r="AJ92" s="135">
        <v>257937.15120000002</v>
      </c>
      <c r="AL92" s="193">
        <v>48696597.222652666</v>
      </c>
      <c r="AM92" s="56"/>
      <c r="AN92" s="97" t="s">
        <v>76</v>
      </c>
      <c r="AO92" s="93">
        <v>16784</v>
      </c>
      <c r="AP92" s="93">
        <v>49434734.76959452</v>
      </c>
      <c r="AQ92" s="93">
        <v>11689366.881644139</v>
      </c>
      <c r="AR92" s="93">
        <v>-46100</v>
      </c>
      <c r="AT92" s="94">
        <v>49388634.76959452</v>
      </c>
      <c r="AV92" s="93">
        <v>274905.44280000002</v>
      </c>
      <c r="AW92" s="93">
        <v>-101350.83972</v>
      </c>
      <c r="AX92" s="93">
        <v>173554.60308000003</v>
      </c>
      <c r="AZ92" s="94">
        <v>49562189.372674517</v>
      </c>
      <c r="BB92" s="95">
        <v>233</v>
      </c>
      <c r="BC92" s="60"/>
    </row>
    <row r="93" spans="1:55" x14ac:dyDescent="0.25">
      <c r="A93" s="7">
        <v>235</v>
      </c>
      <c r="B93" s="7" t="s">
        <v>77</v>
      </c>
      <c r="C93" s="8">
        <v>9624</v>
      </c>
      <c r="D93" s="8">
        <v>-4035475.5667328183</v>
      </c>
      <c r="E93" s="8">
        <v>-14312285.993686227</v>
      </c>
      <c r="F93" s="60">
        <v>2171330</v>
      </c>
      <c r="G93" s="60">
        <v>0</v>
      </c>
      <c r="I93" s="37">
        <f t="shared" si="5"/>
        <v>-1864145.5667328183</v>
      </c>
      <c r="K93" s="70">
        <f t="shared" si="6"/>
        <v>419552.26970268786</v>
      </c>
      <c r="L93" s="33">
        <f t="shared" si="7"/>
        <v>-0.18371619178723886</v>
      </c>
      <c r="M93" s="65">
        <f t="shared" si="8"/>
        <v>43.594375488641717</v>
      </c>
      <c r="O93" s="55">
        <v>1120340.5765140003</v>
      </c>
      <c r="P93" s="56">
        <v>3978846.4828000003</v>
      </c>
      <c r="Q93" s="57">
        <v>2858505.9062860003</v>
      </c>
      <c r="S93" s="73">
        <f t="shared" si="9"/>
        <v>994360.33955318201</v>
      </c>
      <c r="T93" s="56"/>
      <c r="U93" s="137">
        <v>235</v>
      </c>
      <c r="V93" s="125" t="s">
        <v>77</v>
      </c>
      <c r="W93" s="189">
        <v>9397</v>
      </c>
      <c r="X93" s="189">
        <v>-4496691.8364355061</v>
      </c>
      <c r="Y93" s="189">
        <v>-14316598.707493139</v>
      </c>
      <c r="Z93" s="189">
        <v>2212994</v>
      </c>
      <c r="AB93" s="190">
        <v>-2283697.8364355061</v>
      </c>
      <c r="AD93" s="191">
        <v>-1491995.5526840631</v>
      </c>
      <c r="AE93" s="129">
        <v>1.8845411757741992</v>
      </c>
      <c r="AF93" s="192">
        <v>-158.77360356327159</v>
      </c>
      <c r="AH93" s="133">
        <v>906459.26399999997</v>
      </c>
      <c r="AI93" s="134">
        <v>3819110.8416000004</v>
      </c>
      <c r="AJ93" s="135">
        <v>2912651.5776000004</v>
      </c>
      <c r="AL93" s="193">
        <v>628953.74116449431</v>
      </c>
      <c r="AM93" s="56"/>
      <c r="AN93" s="97" t="s">
        <v>77</v>
      </c>
      <c r="AO93" s="93">
        <v>9486</v>
      </c>
      <c r="AP93" s="93">
        <v>-2993032.283751443</v>
      </c>
      <c r="AQ93" s="93">
        <v>-12942493.073080275</v>
      </c>
      <c r="AR93" s="93">
        <v>2196630</v>
      </c>
      <c r="AS93" s="93">
        <v>4700</v>
      </c>
      <c r="AT93" s="94">
        <v>-791702.28375144303</v>
      </c>
      <c r="AV93" s="93">
        <v>3829941.6102</v>
      </c>
      <c r="AW93" s="93">
        <v>-950460.2603519999</v>
      </c>
      <c r="AX93" s="93">
        <v>2879481.3498480003</v>
      </c>
      <c r="AZ93" s="94">
        <v>2087779.0660965573</v>
      </c>
      <c r="BB93" s="95">
        <v>235</v>
      </c>
      <c r="BC93" s="60"/>
    </row>
    <row r="94" spans="1:55" x14ac:dyDescent="0.25">
      <c r="A94" s="7">
        <v>236</v>
      </c>
      <c r="B94" s="7" t="s">
        <v>78</v>
      </c>
      <c r="C94" s="8">
        <v>4309</v>
      </c>
      <c r="D94" s="8">
        <v>10432518.834922073</v>
      </c>
      <c r="E94" s="8">
        <v>2823272.8713548058</v>
      </c>
      <c r="F94" s="60">
        <v>630374</v>
      </c>
      <c r="G94" s="60">
        <v>0</v>
      </c>
      <c r="I94" s="37">
        <f t="shared" si="5"/>
        <v>11062892.834922073</v>
      </c>
      <c r="K94" s="70">
        <f t="shared" si="6"/>
        <v>180555.56700973399</v>
      </c>
      <c r="L94" s="33">
        <f t="shared" si="7"/>
        <v>1.65916165401453E-2</v>
      </c>
      <c r="M94" s="65">
        <f t="shared" si="8"/>
        <v>41.901964959325596</v>
      </c>
      <c r="O94" s="55">
        <v>64681.665999999997</v>
      </c>
      <c r="P94" s="56">
        <v>162430.18370000002</v>
      </c>
      <c r="Q94" s="57">
        <v>97748.517700000026</v>
      </c>
      <c r="S94" s="73">
        <f t="shared" si="9"/>
        <v>11160641.352622073</v>
      </c>
      <c r="T94" s="56"/>
      <c r="U94" s="137">
        <v>236</v>
      </c>
      <c r="V94" s="125" t="s">
        <v>78</v>
      </c>
      <c r="W94" s="189">
        <v>4298</v>
      </c>
      <c r="X94" s="189">
        <v>10099370.267912339</v>
      </c>
      <c r="Y94" s="189">
        <v>2687516.3313041884</v>
      </c>
      <c r="Z94" s="189">
        <v>782967</v>
      </c>
      <c r="AB94" s="190">
        <v>10882337.267912339</v>
      </c>
      <c r="AD94" s="191">
        <v>616110.83710677922</v>
      </c>
      <c r="AE94" s="129">
        <v>6.0013369202342327E-2</v>
      </c>
      <c r="AF94" s="192">
        <v>143.34826363582579</v>
      </c>
      <c r="AH94" s="133">
        <v>80747.808000000005</v>
      </c>
      <c r="AI94" s="134">
        <v>146127.48480000001</v>
      </c>
      <c r="AJ94" s="135">
        <v>65379.676800000001</v>
      </c>
      <c r="AL94" s="193">
        <v>10947716.944712339</v>
      </c>
      <c r="AM94" s="56"/>
      <c r="AN94" s="97" t="s">
        <v>78</v>
      </c>
      <c r="AO94" s="93">
        <v>4305</v>
      </c>
      <c r="AP94" s="93">
        <v>9535535.4308055602</v>
      </c>
      <c r="AQ94" s="93">
        <v>2343773.3757767463</v>
      </c>
      <c r="AR94" s="93">
        <v>730691</v>
      </c>
      <c r="AT94" s="94">
        <v>10266226.43080556</v>
      </c>
      <c r="AV94" s="93">
        <v>176170.872</v>
      </c>
      <c r="AW94" s="93">
        <v>-53903.028000000006</v>
      </c>
      <c r="AX94" s="93">
        <v>122267.844</v>
      </c>
      <c r="AZ94" s="94">
        <v>10388494.274805561</v>
      </c>
      <c r="BB94" s="95">
        <v>236</v>
      </c>
      <c r="BC94" s="60"/>
    </row>
    <row r="95" spans="1:55" x14ac:dyDescent="0.25">
      <c r="A95" s="7">
        <v>239</v>
      </c>
      <c r="B95" s="7" t="s">
        <v>79</v>
      </c>
      <c r="C95" s="8">
        <v>2309</v>
      </c>
      <c r="D95" s="8">
        <v>8613284.973075442</v>
      </c>
      <c r="E95" s="8">
        <v>1916190.9322553962</v>
      </c>
      <c r="F95" s="60">
        <v>-455318</v>
      </c>
      <c r="G95" s="60">
        <v>10960.05779395008</v>
      </c>
      <c r="I95" s="37">
        <f t="shared" si="5"/>
        <v>8168927.0308693917</v>
      </c>
      <c r="K95" s="70">
        <f t="shared" si="6"/>
        <v>713685.73639474344</v>
      </c>
      <c r="L95" s="33">
        <f t="shared" si="7"/>
        <v>9.5729394690911213E-2</v>
      </c>
      <c r="M95" s="65">
        <f t="shared" si="8"/>
        <v>309.08866885870225</v>
      </c>
      <c r="O95" s="55">
        <v>0</v>
      </c>
      <c r="P95" s="56">
        <v>58147.497700000007</v>
      </c>
      <c r="Q95" s="57">
        <v>58147.497700000007</v>
      </c>
      <c r="S95" s="73">
        <f t="shared" si="9"/>
        <v>8227074.5285693919</v>
      </c>
      <c r="T95" s="56"/>
      <c r="U95" s="137">
        <v>239</v>
      </c>
      <c r="V95" s="125" t="s">
        <v>79</v>
      </c>
      <c r="W95" s="189">
        <v>2346</v>
      </c>
      <c r="X95" s="189">
        <v>7920683.2944746483</v>
      </c>
      <c r="Y95" s="189">
        <v>1644994.6218215395</v>
      </c>
      <c r="Z95" s="189">
        <v>-465442</v>
      </c>
      <c r="AB95" s="190">
        <v>7455241.2944746483</v>
      </c>
      <c r="AD95" s="191">
        <v>-264846.18231330346</v>
      </c>
      <c r="AE95" s="129">
        <v>-3.4306111570577225E-2</v>
      </c>
      <c r="AF95" s="192">
        <v>-112.89266083261018</v>
      </c>
      <c r="AH95" s="133">
        <v>31322.335200000001</v>
      </c>
      <c r="AI95" s="134">
        <v>53397.744000000006</v>
      </c>
      <c r="AJ95" s="135">
        <v>22075.408800000005</v>
      </c>
      <c r="AL95" s="193">
        <v>7477316.7032746486</v>
      </c>
      <c r="AM95" s="56"/>
      <c r="AN95" s="97" t="s">
        <v>79</v>
      </c>
      <c r="AO95" s="93">
        <v>2379</v>
      </c>
      <c r="AP95" s="93">
        <v>8054824.4767879518</v>
      </c>
      <c r="AQ95" s="93">
        <v>1646438.4186953863</v>
      </c>
      <c r="AR95" s="93">
        <v>-334737</v>
      </c>
      <c r="AT95" s="94">
        <v>7720087.4767879518</v>
      </c>
      <c r="AV95" s="93">
        <v>49958.904000000002</v>
      </c>
      <c r="AW95" s="93">
        <v>-44700.072000000007</v>
      </c>
      <c r="AX95" s="93">
        <v>5258.8319999999949</v>
      </c>
      <c r="AZ95" s="94">
        <v>7725346.3087879522</v>
      </c>
      <c r="BB95" s="95">
        <v>239</v>
      </c>
      <c r="BC95" s="60"/>
    </row>
    <row r="96" spans="1:55" x14ac:dyDescent="0.25">
      <c r="A96" s="7">
        <v>240</v>
      </c>
      <c r="B96" s="7" t="s">
        <v>80</v>
      </c>
      <c r="C96" s="8">
        <v>21256</v>
      </c>
      <c r="D96" s="8">
        <v>43143433.14261847</v>
      </c>
      <c r="E96" s="8">
        <v>3991573.8805772862</v>
      </c>
      <c r="F96" s="60">
        <v>949060</v>
      </c>
      <c r="G96" s="60">
        <v>0</v>
      </c>
      <c r="I96" s="37">
        <f t="shared" si="5"/>
        <v>44092493.14261847</v>
      </c>
      <c r="K96" s="70">
        <f t="shared" si="6"/>
        <v>-758978.88554997742</v>
      </c>
      <c r="L96" s="33">
        <f t="shared" si="7"/>
        <v>-1.6922050742800804E-2</v>
      </c>
      <c r="M96" s="65">
        <f t="shared" si="8"/>
        <v>-35.706571582140448</v>
      </c>
      <c r="O96" s="55">
        <v>346772.93180000002</v>
      </c>
      <c r="P96" s="56">
        <v>124281.20109999999</v>
      </c>
      <c r="Q96" s="57">
        <v>-222491.73070000001</v>
      </c>
      <c r="S96" s="73">
        <f t="shared" si="9"/>
        <v>43870001.411918469</v>
      </c>
      <c r="T96" s="56"/>
      <c r="U96" s="137">
        <v>240</v>
      </c>
      <c r="V96" s="125" t="s">
        <v>80</v>
      </c>
      <c r="W96" s="189">
        <v>21602</v>
      </c>
      <c r="X96" s="189">
        <v>43908727.028168447</v>
      </c>
      <c r="Y96" s="189">
        <v>4480215.1530880015</v>
      </c>
      <c r="Z96" s="189">
        <v>942745</v>
      </c>
      <c r="AB96" s="190">
        <v>44851472.028168447</v>
      </c>
      <c r="AD96" s="191">
        <v>-1573459.0767498985</v>
      </c>
      <c r="AE96" s="129">
        <v>-3.3892545218730613E-2</v>
      </c>
      <c r="AF96" s="192">
        <v>-72.838583314040292</v>
      </c>
      <c r="AH96" s="133">
        <v>344910.35472</v>
      </c>
      <c r="AI96" s="134">
        <v>106860.6072</v>
      </c>
      <c r="AJ96" s="135">
        <v>-238049.74752</v>
      </c>
      <c r="AL96" s="193">
        <v>44613422.280648448</v>
      </c>
      <c r="AM96" s="56"/>
      <c r="AN96" s="97" t="s">
        <v>80</v>
      </c>
      <c r="AO96" s="93">
        <v>21758</v>
      </c>
      <c r="AP96" s="93">
        <v>45104655.104918346</v>
      </c>
      <c r="AQ96" s="93">
        <v>4874987.8172385935</v>
      </c>
      <c r="AR96" s="93">
        <v>1320276</v>
      </c>
      <c r="AS96" s="93">
        <v>0</v>
      </c>
      <c r="AT96" s="94">
        <v>46424931.104918346</v>
      </c>
      <c r="AV96" s="93">
        <v>140673.75599999999</v>
      </c>
      <c r="AW96" s="93">
        <v>-356312.16215999995</v>
      </c>
      <c r="AX96" s="93">
        <v>-215638.40615999995</v>
      </c>
      <c r="AZ96" s="94">
        <v>46209292.698758349</v>
      </c>
      <c r="BB96" s="95">
        <v>240</v>
      </c>
      <c r="BC96" s="60"/>
    </row>
    <row r="97" spans="1:55" x14ac:dyDescent="0.25">
      <c r="A97" s="7">
        <v>241</v>
      </c>
      <c r="B97" s="7" t="s">
        <v>81</v>
      </c>
      <c r="C97" s="8">
        <v>8296</v>
      </c>
      <c r="D97" s="8">
        <v>13772668.468688678</v>
      </c>
      <c r="E97" s="8">
        <v>1648765.6767542821</v>
      </c>
      <c r="F97" s="60">
        <v>-658211</v>
      </c>
      <c r="G97" s="60">
        <v>0</v>
      </c>
      <c r="I97" s="37">
        <f t="shared" si="5"/>
        <v>13114457.468688678</v>
      </c>
      <c r="K97" s="70">
        <f t="shared" si="6"/>
        <v>704417.87853119336</v>
      </c>
      <c r="L97" s="33">
        <f t="shared" si="7"/>
        <v>5.6761936447799373E-2</v>
      </c>
      <c r="M97" s="65">
        <f t="shared" si="8"/>
        <v>84.9105446638372</v>
      </c>
      <c r="O97" s="55">
        <v>235084.85506000003</v>
      </c>
      <c r="P97" s="56">
        <v>155764.01199999999</v>
      </c>
      <c r="Q97" s="57">
        <v>-79320.843060000043</v>
      </c>
      <c r="S97" s="73">
        <f t="shared" si="9"/>
        <v>13035136.625628678</v>
      </c>
      <c r="T97" s="56"/>
      <c r="U97" s="137">
        <v>241</v>
      </c>
      <c r="V97" s="125" t="s">
        <v>81</v>
      </c>
      <c r="W97" s="189">
        <v>8316</v>
      </c>
      <c r="X97" s="189">
        <v>13064208.590157485</v>
      </c>
      <c r="Y97" s="189">
        <v>1825800.8688301162</v>
      </c>
      <c r="Z97" s="189">
        <v>-654169</v>
      </c>
      <c r="AB97" s="190">
        <v>12410039.590157485</v>
      </c>
      <c r="AD97" s="191">
        <v>-293039.88701201044</v>
      </c>
      <c r="AE97" s="129">
        <v>-2.3068413256696847E-2</v>
      </c>
      <c r="AF97" s="192">
        <v>-35.238081651275905</v>
      </c>
      <c r="AH97" s="133">
        <v>241683.39887999999</v>
      </c>
      <c r="AI97" s="134">
        <v>164165.50319999998</v>
      </c>
      <c r="AJ97" s="135">
        <v>-77517.895680000016</v>
      </c>
      <c r="AL97" s="193">
        <v>12332521.694477485</v>
      </c>
      <c r="AM97" s="56"/>
      <c r="AN97" s="97" t="s">
        <v>81</v>
      </c>
      <c r="AO97" s="93">
        <v>8388</v>
      </c>
      <c r="AP97" s="93">
        <v>13409430.477169495</v>
      </c>
      <c r="AQ97" s="93">
        <v>1575896.7871435317</v>
      </c>
      <c r="AR97" s="93">
        <v>-706351</v>
      </c>
      <c r="AT97" s="94">
        <v>12703079.477169495</v>
      </c>
      <c r="AV97" s="93">
        <v>134165.95140000002</v>
      </c>
      <c r="AW97" s="93">
        <v>-217124.02619999999</v>
      </c>
      <c r="AX97" s="93">
        <v>-82958.074799999973</v>
      </c>
      <c r="AZ97" s="94">
        <v>12620121.402369495</v>
      </c>
      <c r="BB97" s="95">
        <v>241</v>
      </c>
      <c r="BC97" s="60"/>
    </row>
    <row r="98" spans="1:55" x14ac:dyDescent="0.25">
      <c r="A98" s="7">
        <v>244</v>
      </c>
      <c r="B98" s="7" t="s">
        <v>82</v>
      </c>
      <c r="C98" s="8">
        <v>17535</v>
      </c>
      <c r="D98" s="8">
        <v>25155616.158103794</v>
      </c>
      <c r="E98" s="8">
        <v>2203888.4918367621</v>
      </c>
      <c r="F98" s="60">
        <v>-552138</v>
      </c>
      <c r="G98" s="60">
        <v>0</v>
      </c>
      <c r="I98" s="37">
        <f t="shared" si="5"/>
        <v>24603478.158103794</v>
      </c>
      <c r="K98" s="70">
        <f t="shared" si="6"/>
        <v>564973.62782032788</v>
      </c>
      <c r="L98" s="33">
        <f t="shared" si="7"/>
        <v>2.3502860883403948E-2</v>
      </c>
      <c r="M98" s="65">
        <f t="shared" si="8"/>
        <v>32.219767768481773</v>
      </c>
      <c r="O98" s="55">
        <v>411865.12837399996</v>
      </c>
      <c r="P98" s="56">
        <v>285391.35079999996</v>
      </c>
      <c r="Q98" s="57">
        <v>-126473.77757400001</v>
      </c>
      <c r="S98" s="73">
        <f t="shared" si="9"/>
        <v>24477004.380529795</v>
      </c>
      <c r="T98" s="56"/>
      <c r="U98" s="137">
        <v>244</v>
      </c>
      <c r="V98" s="125" t="s">
        <v>82</v>
      </c>
      <c r="W98" s="189">
        <v>17297</v>
      </c>
      <c r="X98" s="189">
        <v>24724663.530283466</v>
      </c>
      <c r="Y98" s="189">
        <v>2619410.1687102471</v>
      </c>
      <c r="Z98" s="189">
        <v>-686159</v>
      </c>
      <c r="AB98" s="190">
        <v>24038504.530283466</v>
      </c>
      <c r="AD98" s="191">
        <v>1961.1917358934879</v>
      </c>
      <c r="AE98" s="129">
        <v>8.1592087026436581E-5</v>
      </c>
      <c r="AF98" s="192">
        <v>0.11338334600760178</v>
      </c>
      <c r="AH98" s="133">
        <v>539939.75395199994</v>
      </c>
      <c r="AI98" s="134">
        <v>170677.42320000002</v>
      </c>
      <c r="AJ98" s="135">
        <v>-369262.33075199992</v>
      </c>
      <c r="AL98" s="193">
        <v>23669242.199531466</v>
      </c>
      <c r="AM98" s="56"/>
      <c r="AN98" s="97" t="s">
        <v>82</v>
      </c>
      <c r="AO98" s="93">
        <v>17066</v>
      </c>
      <c r="AP98" s="93">
        <v>24886621.338547572</v>
      </c>
      <c r="AQ98" s="93">
        <v>2842673.5435629282</v>
      </c>
      <c r="AR98" s="93">
        <v>-850078</v>
      </c>
      <c r="AT98" s="94">
        <v>24036543.338547572</v>
      </c>
      <c r="AV98" s="93">
        <v>189383.6874</v>
      </c>
      <c r="AW98" s="93">
        <v>-458723.97123599995</v>
      </c>
      <c r="AX98" s="93">
        <v>-269340.28383599996</v>
      </c>
      <c r="AZ98" s="94">
        <v>23767203.054711573</v>
      </c>
      <c r="BB98" s="95">
        <v>244</v>
      </c>
      <c r="BC98" s="60"/>
    </row>
    <row r="99" spans="1:55" x14ac:dyDescent="0.25">
      <c r="A99" s="7">
        <v>245</v>
      </c>
      <c r="B99" s="7" t="s">
        <v>83</v>
      </c>
      <c r="C99" s="8">
        <v>35554</v>
      </c>
      <c r="D99" s="8">
        <v>26808904.717369661</v>
      </c>
      <c r="E99" s="8">
        <v>-5872063.4979682621</v>
      </c>
      <c r="F99" s="60">
        <v>-3549865</v>
      </c>
      <c r="G99" s="60">
        <v>0</v>
      </c>
      <c r="I99" s="37">
        <f t="shared" si="5"/>
        <v>23259039.717369661</v>
      </c>
      <c r="K99" s="70">
        <f t="shared" si="6"/>
        <v>1432126.9311788529</v>
      </c>
      <c r="L99" s="33">
        <f t="shared" si="7"/>
        <v>6.5612894741803068E-2</v>
      </c>
      <c r="M99" s="65">
        <f t="shared" si="8"/>
        <v>40.28033220393916</v>
      </c>
      <c r="O99" s="55">
        <v>1546433.0313400002</v>
      </c>
      <c r="P99" s="56">
        <v>319646.23309999995</v>
      </c>
      <c r="Q99" s="57">
        <v>-1226786.7982400004</v>
      </c>
      <c r="S99" s="73">
        <f t="shared" si="9"/>
        <v>22032252.919129662</v>
      </c>
      <c r="T99" s="56"/>
      <c r="U99" s="137">
        <v>245</v>
      </c>
      <c r="V99" s="125" t="s">
        <v>83</v>
      </c>
      <c r="W99" s="189">
        <v>35511</v>
      </c>
      <c r="X99" s="189">
        <v>25386282.786190808</v>
      </c>
      <c r="Y99" s="189">
        <v>-6706706.7518518502</v>
      </c>
      <c r="Z99" s="189">
        <v>-3559370</v>
      </c>
      <c r="AB99" s="190">
        <v>21826912.786190808</v>
      </c>
      <c r="AD99" s="191">
        <v>665274.99031018466</v>
      </c>
      <c r="AE99" s="129">
        <v>3.1437783631269256E-2</v>
      </c>
      <c r="AF99" s="192">
        <v>18.734335566731005</v>
      </c>
      <c r="AH99" s="133">
        <v>1428806.4148799994</v>
      </c>
      <c r="AI99" s="134">
        <v>342722.3495999999</v>
      </c>
      <c r="AJ99" s="135">
        <v>-1086084.0652799995</v>
      </c>
      <c r="AL99" s="193">
        <v>20740828.72091081</v>
      </c>
      <c r="AM99" s="56"/>
      <c r="AN99" s="97" t="s">
        <v>83</v>
      </c>
      <c r="AO99" s="93">
        <v>35293</v>
      </c>
      <c r="AP99" s="93">
        <v>24735338.795880623</v>
      </c>
      <c r="AQ99" s="93">
        <v>-6637274.5343648782</v>
      </c>
      <c r="AR99" s="93">
        <v>-3573701</v>
      </c>
      <c r="AS99" s="93">
        <v>0</v>
      </c>
      <c r="AT99" s="94">
        <v>21161637.795880623</v>
      </c>
      <c r="AV99" s="93">
        <v>400985.94000000006</v>
      </c>
      <c r="AW99" s="93">
        <v>-1252900.9475039998</v>
      </c>
      <c r="AX99" s="93">
        <v>-851915.00750399975</v>
      </c>
      <c r="AZ99" s="94">
        <v>20309722.788376622</v>
      </c>
      <c r="BB99" s="95">
        <v>245</v>
      </c>
      <c r="BC99" s="60"/>
    </row>
    <row r="100" spans="1:55" x14ac:dyDescent="0.25">
      <c r="A100" s="7">
        <v>249</v>
      </c>
      <c r="B100" s="7" t="s">
        <v>84</v>
      </c>
      <c r="C100" s="8">
        <v>9919</v>
      </c>
      <c r="D100" s="8">
        <v>27350752.863286499</v>
      </c>
      <c r="E100" s="8">
        <v>5719340.2557798335</v>
      </c>
      <c r="F100" s="60">
        <v>165450</v>
      </c>
      <c r="G100" s="60">
        <v>0</v>
      </c>
      <c r="I100" s="37">
        <f t="shared" si="5"/>
        <v>27516202.863286499</v>
      </c>
      <c r="K100" s="70">
        <f t="shared" si="6"/>
        <v>189645.38791936263</v>
      </c>
      <c r="L100" s="33">
        <f t="shared" si="7"/>
        <v>6.9399662979983436E-3</v>
      </c>
      <c r="M100" s="65">
        <f t="shared" si="8"/>
        <v>19.119405980377319</v>
      </c>
      <c r="O100" s="55">
        <v>79268.041700000016</v>
      </c>
      <c r="P100" s="56">
        <v>191536.93340000004</v>
      </c>
      <c r="Q100" s="57">
        <v>112268.89170000002</v>
      </c>
      <c r="S100" s="73">
        <f t="shared" si="9"/>
        <v>27628471.754986499</v>
      </c>
      <c r="T100" s="56"/>
      <c r="U100" s="137">
        <v>249</v>
      </c>
      <c r="V100" s="125" t="s">
        <v>84</v>
      </c>
      <c r="W100" s="189">
        <v>9992</v>
      </c>
      <c r="X100" s="189">
        <v>27481633.475367136</v>
      </c>
      <c r="Y100" s="189">
        <v>5754028.0578770749</v>
      </c>
      <c r="Z100" s="189">
        <v>-155076</v>
      </c>
      <c r="AB100" s="190">
        <v>27326557.475367136</v>
      </c>
      <c r="AD100" s="191">
        <v>-866038.90330372378</v>
      </c>
      <c r="AE100" s="129">
        <v>-3.0718664278786556E-2</v>
      </c>
      <c r="AF100" s="192">
        <v>-86.673228913503181</v>
      </c>
      <c r="AH100" s="133">
        <v>72308.359679999994</v>
      </c>
      <c r="AI100" s="134">
        <v>207144.1752</v>
      </c>
      <c r="AJ100" s="135">
        <v>134835.81552</v>
      </c>
      <c r="AL100" s="193">
        <v>27461393.290887136</v>
      </c>
      <c r="AM100" s="56"/>
      <c r="AN100" s="97" t="s">
        <v>84</v>
      </c>
      <c r="AO100" s="93">
        <v>10117</v>
      </c>
      <c r="AP100" s="93">
        <v>28255362.37867086</v>
      </c>
      <c r="AQ100" s="93">
        <v>5688475.6003863486</v>
      </c>
      <c r="AR100" s="93">
        <v>-93296</v>
      </c>
      <c r="AS100" s="93">
        <v>30530</v>
      </c>
      <c r="AT100" s="94">
        <v>28192596.37867086</v>
      </c>
      <c r="AV100" s="93">
        <v>202662.23819999999</v>
      </c>
      <c r="AW100" s="93">
        <v>-101916.16416000001</v>
      </c>
      <c r="AX100" s="93">
        <v>100746.07403999998</v>
      </c>
      <c r="AZ100" s="94">
        <v>28293342.452710859</v>
      </c>
      <c r="BB100" s="95">
        <v>249</v>
      </c>
      <c r="BC100" s="60"/>
    </row>
    <row r="101" spans="1:55" x14ac:dyDescent="0.25">
      <c r="A101" s="7">
        <v>250</v>
      </c>
      <c r="B101" s="7" t="s">
        <v>85</v>
      </c>
      <c r="C101" s="8">
        <v>1967</v>
      </c>
      <c r="D101" s="8">
        <v>7214914.2384443693</v>
      </c>
      <c r="E101" s="8">
        <v>1937368.4064465717</v>
      </c>
      <c r="F101" s="60">
        <v>-335696</v>
      </c>
      <c r="G101" s="60">
        <v>9399.1226851201209</v>
      </c>
      <c r="I101" s="37">
        <f t="shared" si="5"/>
        <v>6888617.3611294897</v>
      </c>
      <c r="K101" s="70">
        <f t="shared" si="6"/>
        <v>194719.48650858831</v>
      </c>
      <c r="L101" s="33">
        <f t="shared" si="7"/>
        <v>2.9089103263263624E-2</v>
      </c>
      <c r="M101" s="65">
        <f t="shared" si="8"/>
        <v>98.993129897604632</v>
      </c>
      <c r="O101" s="55">
        <v>38280.986000000004</v>
      </c>
      <c r="P101" s="56">
        <v>27786.715700000001</v>
      </c>
      <c r="Q101" s="57">
        <v>-10494.270300000004</v>
      </c>
      <c r="S101" s="73">
        <f t="shared" si="9"/>
        <v>6878123.0908294898</v>
      </c>
      <c r="T101" s="56"/>
      <c r="U101" s="137">
        <v>250</v>
      </c>
      <c r="V101" s="125" t="s">
        <v>85</v>
      </c>
      <c r="W101" s="189">
        <v>1994</v>
      </c>
      <c r="X101" s="189">
        <v>7064839.8746209014</v>
      </c>
      <c r="Y101" s="189">
        <v>1955022.6133544187</v>
      </c>
      <c r="Z101" s="189">
        <v>-370942</v>
      </c>
      <c r="AB101" s="190">
        <v>6693897.8746209014</v>
      </c>
      <c r="AD101" s="191">
        <v>-220574.85798605997</v>
      </c>
      <c r="AE101" s="129">
        <v>-3.1900459589041828E-2</v>
      </c>
      <c r="AF101" s="192">
        <v>-110.61928685359075</v>
      </c>
      <c r="AH101" s="133">
        <v>50792.975999999995</v>
      </c>
      <c r="AI101" s="134">
        <v>82050.191999999995</v>
      </c>
      <c r="AJ101" s="135">
        <v>31257.216</v>
      </c>
      <c r="AL101" s="193">
        <v>6725155.0906209014</v>
      </c>
      <c r="AM101" s="56"/>
      <c r="AN101" s="97" t="s">
        <v>85</v>
      </c>
      <c r="AO101" s="93">
        <v>2038</v>
      </c>
      <c r="AP101" s="93">
        <v>7164680.7326069614</v>
      </c>
      <c r="AQ101" s="93">
        <v>1932693.92127628</v>
      </c>
      <c r="AR101" s="93">
        <v>-259598</v>
      </c>
      <c r="AS101" s="93">
        <v>9390</v>
      </c>
      <c r="AT101" s="94">
        <v>6914472.7326069614</v>
      </c>
      <c r="AV101" s="93">
        <v>23664.743999999999</v>
      </c>
      <c r="AW101" s="93">
        <v>-74938.356</v>
      </c>
      <c r="AX101" s="93">
        <v>-51273.612000000001</v>
      </c>
      <c r="AZ101" s="94">
        <v>6863199.1206069617</v>
      </c>
      <c r="BB101" s="95">
        <v>250</v>
      </c>
      <c r="BC101" s="60"/>
    </row>
    <row r="102" spans="1:55" x14ac:dyDescent="0.25">
      <c r="A102" s="7">
        <v>256</v>
      </c>
      <c r="B102" s="7" t="s">
        <v>86</v>
      </c>
      <c r="C102" s="8">
        <v>1656</v>
      </c>
      <c r="D102" s="8">
        <v>6400013.1373268533</v>
      </c>
      <c r="E102" s="8">
        <v>1723659.6640761618</v>
      </c>
      <c r="F102" s="60">
        <v>132582</v>
      </c>
      <c r="G102" s="60">
        <v>0</v>
      </c>
      <c r="I102" s="37">
        <f t="shared" si="5"/>
        <v>6532595.1373268533</v>
      </c>
      <c r="K102" s="70">
        <f t="shared" si="6"/>
        <v>-47241.596463888884</v>
      </c>
      <c r="L102" s="33">
        <f t="shared" si="7"/>
        <v>-7.1797520782361868E-3</v>
      </c>
      <c r="M102" s="65">
        <f t="shared" si="8"/>
        <v>-28.527534096551257</v>
      </c>
      <c r="O102" s="55">
        <v>6600.17</v>
      </c>
      <c r="P102" s="56">
        <v>140055.60740000001</v>
      </c>
      <c r="Q102" s="57">
        <v>133455.4374</v>
      </c>
      <c r="S102" s="73">
        <f t="shared" si="9"/>
        <v>6666050.5747268535</v>
      </c>
      <c r="T102" s="56"/>
      <c r="U102" s="137">
        <v>256</v>
      </c>
      <c r="V102" s="125" t="s">
        <v>86</v>
      </c>
      <c r="W102" s="189">
        <v>1699</v>
      </c>
      <c r="X102" s="189">
        <v>6441771.7337907422</v>
      </c>
      <c r="Y102" s="189">
        <v>1754672.3059239027</v>
      </c>
      <c r="Z102" s="189">
        <v>138065</v>
      </c>
      <c r="AB102" s="190">
        <v>6579836.7337907422</v>
      </c>
      <c r="AD102" s="191">
        <v>-547800.12801428605</v>
      </c>
      <c r="AE102" s="129">
        <v>-7.6855785253285083E-2</v>
      </c>
      <c r="AF102" s="192">
        <v>-322.42503120322897</v>
      </c>
      <c r="AH102" s="133">
        <v>10419.072</v>
      </c>
      <c r="AI102" s="134">
        <v>140657.47200000001</v>
      </c>
      <c r="AJ102" s="135">
        <v>130238.40000000001</v>
      </c>
      <c r="AL102" s="193">
        <v>6710075.1337907426</v>
      </c>
      <c r="AM102" s="56"/>
      <c r="AN102" s="97" t="s">
        <v>86</v>
      </c>
      <c r="AO102" s="93">
        <v>1745</v>
      </c>
      <c r="AP102" s="93">
        <v>6948578.8618050283</v>
      </c>
      <c r="AQ102" s="93">
        <v>1809393.5538809758</v>
      </c>
      <c r="AR102" s="93">
        <v>179058</v>
      </c>
      <c r="AT102" s="94">
        <v>7127636.8618050283</v>
      </c>
      <c r="AV102" s="93">
        <v>130156.09199999999</v>
      </c>
      <c r="AW102" s="93">
        <v>-43451.099399999999</v>
      </c>
      <c r="AX102" s="93">
        <v>86704.992599999998</v>
      </c>
      <c r="AZ102" s="94">
        <v>7214341.8544050287</v>
      </c>
      <c r="BB102" s="95">
        <v>256</v>
      </c>
      <c r="BC102" s="60"/>
    </row>
    <row r="103" spans="1:55" x14ac:dyDescent="0.25">
      <c r="A103" s="7">
        <v>257</v>
      </c>
      <c r="B103" s="7" t="s">
        <v>87</v>
      </c>
      <c r="C103" s="8">
        <v>39170</v>
      </c>
      <c r="D103" s="8">
        <v>25138242.400093526</v>
      </c>
      <c r="E103" s="8">
        <v>-12385162.81562716</v>
      </c>
      <c r="F103" s="60">
        <v>-2936101</v>
      </c>
      <c r="G103" s="60">
        <v>0</v>
      </c>
      <c r="I103" s="37">
        <f t="shared" si="5"/>
        <v>22202141.400093526</v>
      </c>
      <c r="K103" s="70">
        <f t="shared" si="6"/>
        <v>735736.07172308117</v>
      </c>
      <c r="L103" s="33">
        <f t="shared" si="7"/>
        <v>3.4273836744837624E-2</v>
      </c>
      <c r="M103" s="65">
        <f t="shared" si="8"/>
        <v>18.783152201253031</v>
      </c>
      <c r="O103" s="55">
        <v>1468991.9166960004</v>
      </c>
      <c r="P103" s="56">
        <v>667937.20400000014</v>
      </c>
      <c r="Q103" s="57">
        <v>-801054.71269600024</v>
      </c>
      <c r="S103" s="73">
        <f t="shared" si="9"/>
        <v>21401086.687397525</v>
      </c>
      <c r="T103" s="56"/>
      <c r="U103" s="137">
        <v>257</v>
      </c>
      <c r="V103" s="125" t="s">
        <v>87</v>
      </c>
      <c r="W103" s="189">
        <v>39033</v>
      </c>
      <c r="X103" s="189">
        <v>24351129.328370444</v>
      </c>
      <c r="Y103" s="189">
        <v>-12321572.486630253</v>
      </c>
      <c r="Z103" s="189">
        <v>-2884724</v>
      </c>
      <c r="AB103" s="190">
        <v>21466405.328370444</v>
      </c>
      <c r="AD103" s="191">
        <v>-882703.66295206174</v>
      </c>
      <c r="AE103" s="129">
        <v>-3.9496145608972119E-2</v>
      </c>
      <c r="AF103" s="192">
        <v>-22.614292084955338</v>
      </c>
      <c r="AH103" s="133">
        <v>1558776.5237759997</v>
      </c>
      <c r="AI103" s="134">
        <v>703287.36</v>
      </c>
      <c r="AJ103" s="135">
        <v>-855489.16377599968</v>
      </c>
      <c r="AL103" s="193">
        <v>20610916.164594445</v>
      </c>
      <c r="AM103" s="56"/>
      <c r="AN103" s="97" t="s">
        <v>87</v>
      </c>
      <c r="AO103" s="93">
        <v>38649</v>
      </c>
      <c r="AP103" s="93">
        <v>25045622.991322506</v>
      </c>
      <c r="AQ103" s="93">
        <v>-12149823.599422116</v>
      </c>
      <c r="AR103" s="93">
        <v>-2701794</v>
      </c>
      <c r="AS103" s="93">
        <v>5280</v>
      </c>
      <c r="AT103" s="94">
        <v>22349108.991322506</v>
      </c>
      <c r="AV103" s="93">
        <v>849498.57420000003</v>
      </c>
      <c r="AW103" s="93">
        <v>-1627530.9362280003</v>
      </c>
      <c r="AX103" s="93">
        <v>-778032.36202800029</v>
      </c>
      <c r="AZ103" s="94">
        <v>21571076.629294507</v>
      </c>
      <c r="BB103" s="95">
        <v>257</v>
      </c>
      <c r="BC103" s="60"/>
    </row>
    <row r="104" spans="1:55" x14ac:dyDescent="0.25">
      <c r="A104" s="7">
        <v>260</v>
      </c>
      <c r="B104" s="7" t="s">
        <v>88</v>
      </c>
      <c r="C104" s="8">
        <v>10486</v>
      </c>
      <c r="D104" s="8">
        <v>38103992.553201564</v>
      </c>
      <c r="E104" s="8">
        <v>9177999.8097972851</v>
      </c>
      <c r="F104" s="60">
        <v>-1026056</v>
      </c>
      <c r="G104" s="60">
        <v>90470.89131643367</v>
      </c>
      <c r="I104" s="37">
        <f t="shared" si="5"/>
        <v>37168407.444518</v>
      </c>
      <c r="K104" s="70">
        <f t="shared" si="6"/>
        <v>23333.145846955478</v>
      </c>
      <c r="L104" s="33">
        <f t="shared" si="7"/>
        <v>6.2816258380159651E-4</v>
      </c>
      <c r="M104" s="65">
        <f t="shared" si="8"/>
        <v>2.2251712613919015</v>
      </c>
      <c r="O104" s="55">
        <v>75241.938000000009</v>
      </c>
      <c r="P104" s="56">
        <v>249486.42600000001</v>
      </c>
      <c r="Q104" s="57">
        <v>174244.48800000001</v>
      </c>
      <c r="S104" s="73">
        <f t="shared" si="9"/>
        <v>37342651.932517998</v>
      </c>
      <c r="T104" s="56"/>
      <c r="U104" s="137">
        <v>260</v>
      </c>
      <c r="V104" s="125" t="s">
        <v>88</v>
      </c>
      <c r="W104" s="189">
        <v>10719</v>
      </c>
      <c r="X104" s="189">
        <v>38199163.298671044</v>
      </c>
      <c r="Y104" s="189">
        <v>8952248.6057163645</v>
      </c>
      <c r="Z104" s="189">
        <v>-1054089</v>
      </c>
      <c r="AB104" s="190">
        <v>37145074.298671044</v>
      </c>
      <c r="AD104" s="191">
        <v>-723002.45465538651</v>
      </c>
      <c r="AE104" s="129">
        <v>-1.909266370629388E-2</v>
      </c>
      <c r="AF104" s="192">
        <v>-67.450550858791544</v>
      </c>
      <c r="AH104" s="133">
        <v>74235.888000000006</v>
      </c>
      <c r="AI104" s="134">
        <v>308860.36560000002</v>
      </c>
      <c r="AJ104" s="135">
        <v>234624.47760000001</v>
      </c>
      <c r="AL104" s="193">
        <v>37379698.776271045</v>
      </c>
      <c r="AM104" s="56"/>
      <c r="AN104" s="97" t="s">
        <v>88</v>
      </c>
      <c r="AO104" s="93">
        <v>10832</v>
      </c>
      <c r="AP104" s="93">
        <v>38615065.753326431</v>
      </c>
      <c r="AQ104" s="93">
        <v>9203764.6818560064</v>
      </c>
      <c r="AR104" s="93">
        <v>-899069</v>
      </c>
      <c r="AS104" s="93">
        <v>152080</v>
      </c>
      <c r="AT104" s="94">
        <v>37868076.753326431</v>
      </c>
      <c r="AV104" s="93">
        <v>397107.5514</v>
      </c>
      <c r="AW104" s="93">
        <v>-97972.040160000004</v>
      </c>
      <c r="AX104" s="93">
        <v>299135.51124000002</v>
      </c>
      <c r="AZ104" s="94">
        <v>38167212.264566429</v>
      </c>
      <c r="BB104" s="95">
        <v>260</v>
      </c>
      <c r="BC104" s="60"/>
    </row>
    <row r="105" spans="1:55" x14ac:dyDescent="0.25">
      <c r="A105" s="7">
        <v>261</v>
      </c>
      <c r="B105" s="7" t="s">
        <v>89</v>
      </c>
      <c r="C105" s="8">
        <v>6421</v>
      </c>
      <c r="D105" s="8">
        <v>22617810.784831196</v>
      </c>
      <c r="E105" s="8">
        <v>2412821.4393018396</v>
      </c>
      <c r="F105" s="60">
        <v>186703</v>
      </c>
      <c r="G105" s="60">
        <v>58086.821070003323</v>
      </c>
      <c r="I105" s="37">
        <f t="shared" si="5"/>
        <v>22862600.6059012</v>
      </c>
      <c r="K105" s="70">
        <f t="shared" si="6"/>
        <v>1748520.040004503</v>
      </c>
      <c r="L105" s="33">
        <f t="shared" si="7"/>
        <v>8.2812985133186398E-2</v>
      </c>
      <c r="M105" s="65">
        <f t="shared" si="8"/>
        <v>272.3127301050464</v>
      </c>
      <c r="O105" s="55">
        <v>109628.82369999999</v>
      </c>
      <c r="P105" s="56">
        <v>135963.50200000001</v>
      </c>
      <c r="Q105" s="57">
        <v>26334.678300000014</v>
      </c>
      <c r="S105" s="73">
        <f t="shared" si="9"/>
        <v>22888935.284201201</v>
      </c>
      <c r="T105" s="56"/>
      <c r="U105" s="137">
        <v>261</v>
      </c>
      <c r="V105" s="125" t="s">
        <v>89</v>
      </c>
      <c r="W105" s="189">
        <v>6383</v>
      </c>
      <c r="X105" s="189">
        <v>20977047.565896697</v>
      </c>
      <c r="Y105" s="189">
        <v>1015690.9304098749</v>
      </c>
      <c r="Z105" s="189">
        <v>137033</v>
      </c>
      <c r="AB105" s="190">
        <v>21114080.565896697</v>
      </c>
      <c r="AD105" s="191">
        <v>711609.75749511272</v>
      </c>
      <c r="AE105" s="129">
        <v>3.4878606820605139E-2</v>
      </c>
      <c r="AF105" s="192">
        <v>111.48515705704413</v>
      </c>
      <c r="AH105" s="133">
        <v>110767.75919999999</v>
      </c>
      <c r="AI105" s="134">
        <v>157718.70240000001</v>
      </c>
      <c r="AJ105" s="135">
        <v>46950.943200000023</v>
      </c>
      <c r="AL105" s="193">
        <v>21161031.509096697</v>
      </c>
      <c r="AM105" s="56"/>
      <c r="AN105" s="97" t="s">
        <v>89</v>
      </c>
      <c r="AO105" s="93">
        <v>6416</v>
      </c>
      <c r="AP105" s="93">
        <v>20178607.808401585</v>
      </c>
      <c r="AQ105" s="93">
        <v>519073.04972307704</v>
      </c>
      <c r="AR105" s="93">
        <v>223863</v>
      </c>
      <c r="AT105" s="94">
        <v>20402470.808401585</v>
      </c>
      <c r="AV105" s="93">
        <v>141988.46400000001</v>
      </c>
      <c r="AW105" s="93">
        <v>-74373.031560000003</v>
      </c>
      <c r="AX105" s="93">
        <v>67615.432440000004</v>
      </c>
      <c r="AZ105" s="94">
        <v>20470086.240841586</v>
      </c>
      <c r="BB105" s="95">
        <v>261</v>
      </c>
      <c r="BC105" s="60"/>
    </row>
    <row r="106" spans="1:55" x14ac:dyDescent="0.25">
      <c r="A106" s="7">
        <v>263</v>
      </c>
      <c r="B106" s="7" t="s">
        <v>90</v>
      </c>
      <c r="C106" s="8">
        <v>8283</v>
      </c>
      <c r="D106" s="8">
        <v>30503316.127233081</v>
      </c>
      <c r="E106" s="8">
        <v>8215403.8129838016</v>
      </c>
      <c r="F106" s="60">
        <v>-531159</v>
      </c>
      <c r="G106" s="60">
        <v>79704.285645653494</v>
      </c>
      <c r="I106" s="37">
        <f t="shared" si="5"/>
        <v>30051861.412878733</v>
      </c>
      <c r="K106" s="70">
        <f t="shared" si="6"/>
        <v>-636452.89478348568</v>
      </c>
      <c r="L106" s="33">
        <f t="shared" si="7"/>
        <v>-2.0739258872377261E-2</v>
      </c>
      <c r="M106" s="65">
        <f t="shared" si="8"/>
        <v>-76.838451621814045</v>
      </c>
      <c r="O106" s="55">
        <v>120136.29433999999</v>
      </c>
      <c r="P106" s="56">
        <v>270606.96999999997</v>
      </c>
      <c r="Q106" s="57">
        <v>150470.67565999998</v>
      </c>
      <c r="S106" s="73">
        <f t="shared" si="9"/>
        <v>30202332.088538732</v>
      </c>
      <c r="T106" s="56"/>
      <c r="U106" s="137">
        <v>263</v>
      </c>
      <c r="V106" s="125" t="s">
        <v>90</v>
      </c>
      <c r="W106" s="189">
        <v>8444</v>
      </c>
      <c r="X106" s="189">
        <v>31264243.307662219</v>
      </c>
      <c r="Y106" s="189">
        <v>8222000.5138737354</v>
      </c>
      <c r="Z106" s="189">
        <v>-575929</v>
      </c>
      <c r="AB106" s="190">
        <v>30688314.307662219</v>
      </c>
      <c r="AD106" s="191">
        <v>-557227.01087512076</v>
      </c>
      <c r="AE106" s="129">
        <v>-1.7833808836735673E-2</v>
      </c>
      <c r="AF106" s="192">
        <v>-65.99088238691624</v>
      </c>
      <c r="AH106" s="133">
        <v>146179.58016000001</v>
      </c>
      <c r="AI106" s="134">
        <v>242243.42400000006</v>
      </c>
      <c r="AJ106" s="135">
        <v>96063.843840000045</v>
      </c>
      <c r="AL106" s="193">
        <v>30784378.151502218</v>
      </c>
      <c r="AM106" s="56"/>
      <c r="AN106" s="97" t="s">
        <v>90</v>
      </c>
      <c r="AO106" s="93">
        <v>8600</v>
      </c>
      <c r="AP106" s="93">
        <v>31835072.31853734</v>
      </c>
      <c r="AQ106" s="93">
        <v>8554955.2668298855</v>
      </c>
      <c r="AR106" s="93">
        <v>-589531</v>
      </c>
      <c r="AT106" s="94">
        <v>31245541.31853734</v>
      </c>
      <c r="AV106" s="93">
        <v>281413.24739999999</v>
      </c>
      <c r="AW106" s="93">
        <v>-150928.47840000002</v>
      </c>
      <c r="AX106" s="93">
        <v>130484.76899999997</v>
      </c>
      <c r="AZ106" s="94">
        <v>31376026.087537341</v>
      </c>
      <c r="BB106" s="95">
        <v>263</v>
      </c>
      <c r="BC106" s="60"/>
    </row>
    <row r="107" spans="1:55" x14ac:dyDescent="0.25">
      <c r="A107" s="7">
        <v>265</v>
      </c>
      <c r="B107" s="7" t="s">
        <v>91</v>
      </c>
      <c r="C107" s="8">
        <v>1132</v>
      </c>
      <c r="D107" s="8">
        <v>4917388.4482298903</v>
      </c>
      <c r="E107" s="8">
        <v>1135875.394723359</v>
      </c>
      <c r="F107" s="60">
        <v>-280918</v>
      </c>
      <c r="G107" s="60">
        <v>0</v>
      </c>
      <c r="I107" s="37">
        <f t="shared" si="5"/>
        <v>4636470.4482298903</v>
      </c>
      <c r="K107" s="70">
        <f t="shared" si="6"/>
        <v>-189602.34526099358</v>
      </c>
      <c r="L107" s="33">
        <f t="shared" si="7"/>
        <v>-3.9287087736579067E-2</v>
      </c>
      <c r="M107" s="65">
        <f t="shared" si="8"/>
        <v>-167.49323786306854</v>
      </c>
      <c r="O107" s="55">
        <v>55507.429700000008</v>
      </c>
      <c r="P107" s="56">
        <v>23760.612000000001</v>
      </c>
      <c r="Q107" s="57">
        <v>-31746.817700000007</v>
      </c>
      <c r="S107" s="73">
        <f t="shared" si="9"/>
        <v>4604723.6305298908</v>
      </c>
      <c r="T107" s="56"/>
      <c r="U107" s="137">
        <v>265</v>
      </c>
      <c r="V107" s="125" t="s">
        <v>91</v>
      </c>
      <c r="W107" s="189">
        <v>1161</v>
      </c>
      <c r="X107" s="189">
        <v>5104567.7934908839</v>
      </c>
      <c r="Y107" s="189">
        <v>1177005.1206057139</v>
      </c>
      <c r="Z107" s="189">
        <v>-278495</v>
      </c>
      <c r="AB107" s="190">
        <v>4826072.7934908839</v>
      </c>
      <c r="AD107" s="191">
        <v>-425971.24131845962</v>
      </c>
      <c r="AE107" s="129">
        <v>-8.1105801568916766E-2</v>
      </c>
      <c r="AF107" s="192">
        <v>-366.90029398661466</v>
      </c>
      <c r="AH107" s="133">
        <v>54765.247200000005</v>
      </c>
      <c r="AI107" s="134">
        <v>10419.072</v>
      </c>
      <c r="AJ107" s="135">
        <v>-44346.175200000005</v>
      </c>
      <c r="AL107" s="193">
        <v>4781726.6182908835</v>
      </c>
      <c r="AM107" s="56"/>
      <c r="AN107" s="97" t="s">
        <v>91</v>
      </c>
      <c r="AO107" s="93">
        <v>1200</v>
      </c>
      <c r="AP107" s="93">
        <v>5535083.0348093435</v>
      </c>
      <c r="AQ107" s="93">
        <v>1260036.3595542854</v>
      </c>
      <c r="AR107" s="93">
        <v>-283039</v>
      </c>
      <c r="AT107" s="94">
        <v>5252044.0348093435</v>
      </c>
      <c r="AV107" s="93">
        <v>17091.204000000002</v>
      </c>
      <c r="AW107" s="93">
        <v>-61922.746800000001</v>
      </c>
      <c r="AX107" s="93">
        <v>-44831.542799999996</v>
      </c>
      <c r="AZ107" s="94">
        <v>5207212.4920093436</v>
      </c>
      <c r="BB107" s="95">
        <v>265</v>
      </c>
      <c r="BC107" s="60"/>
    </row>
    <row r="108" spans="1:55" x14ac:dyDescent="0.25">
      <c r="A108" s="7">
        <v>271</v>
      </c>
      <c r="B108" s="7" t="s">
        <v>92</v>
      </c>
      <c r="C108" s="8">
        <v>7381</v>
      </c>
      <c r="D108" s="8">
        <v>18582994.593004014</v>
      </c>
      <c r="E108" s="8">
        <v>4617890.6567305326</v>
      </c>
      <c r="F108" s="60">
        <v>-872885</v>
      </c>
      <c r="G108" s="60">
        <v>0</v>
      </c>
      <c r="I108" s="37">
        <f t="shared" si="5"/>
        <v>17710109.593004014</v>
      </c>
      <c r="K108" s="70">
        <f t="shared" si="6"/>
        <v>370235.87707477808</v>
      </c>
      <c r="L108" s="33">
        <f t="shared" si="7"/>
        <v>2.1351705504905824E-2</v>
      </c>
      <c r="M108" s="65">
        <f t="shared" si="8"/>
        <v>50.160666180026837</v>
      </c>
      <c r="O108" s="55">
        <v>142062.05908000001</v>
      </c>
      <c r="P108" s="56">
        <v>367233.45880000002</v>
      </c>
      <c r="Q108" s="57">
        <v>225171.39972000002</v>
      </c>
      <c r="S108" s="73">
        <f t="shared" si="9"/>
        <v>17935280.992724013</v>
      </c>
      <c r="T108" s="56"/>
      <c r="U108" s="137">
        <v>271</v>
      </c>
      <c r="V108" s="125" t="s">
        <v>92</v>
      </c>
      <c r="W108" s="189">
        <v>7498</v>
      </c>
      <c r="X108" s="189">
        <v>18017037.715929236</v>
      </c>
      <c r="Y108" s="189">
        <v>4424126.6008207053</v>
      </c>
      <c r="Z108" s="189">
        <v>-677164</v>
      </c>
      <c r="AB108" s="190">
        <v>17339873.715929236</v>
      </c>
      <c r="AD108" s="191">
        <v>-737555.17628736049</v>
      </c>
      <c r="AE108" s="129">
        <v>-4.0799783015875758E-2</v>
      </c>
      <c r="AF108" s="192">
        <v>-98.366921350674914</v>
      </c>
      <c r="AH108" s="133">
        <v>174649.69440000001</v>
      </c>
      <c r="AI108" s="134">
        <v>333670.78080000001</v>
      </c>
      <c r="AJ108" s="135">
        <v>159021.0864</v>
      </c>
      <c r="AL108" s="193">
        <v>17498894.802329235</v>
      </c>
      <c r="AM108" s="56"/>
      <c r="AN108" s="97" t="s">
        <v>92</v>
      </c>
      <c r="AO108" s="93">
        <v>7591</v>
      </c>
      <c r="AP108" s="93">
        <v>18554350.892216597</v>
      </c>
      <c r="AQ108" s="93">
        <v>4482737.3626729464</v>
      </c>
      <c r="AR108" s="93">
        <v>-491012</v>
      </c>
      <c r="AS108" s="93">
        <v>14090</v>
      </c>
      <c r="AT108" s="94">
        <v>18077428.892216597</v>
      </c>
      <c r="AV108" s="93">
        <v>247165.10400000005</v>
      </c>
      <c r="AW108" s="93">
        <v>-117009.01199999999</v>
      </c>
      <c r="AX108" s="93">
        <v>130156.09200000006</v>
      </c>
      <c r="AZ108" s="94">
        <v>18207584.984216597</v>
      </c>
      <c r="BB108" s="95">
        <v>271</v>
      </c>
      <c r="BC108" s="60"/>
    </row>
    <row r="109" spans="1:55" x14ac:dyDescent="0.25">
      <c r="A109" s="7">
        <v>272</v>
      </c>
      <c r="B109" s="7" t="s">
        <v>93</v>
      </c>
      <c r="C109" s="8">
        <v>47723</v>
      </c>
      <c r="D109" s="8">
        <v>91645093.959361732</v>
      </c>
      <c r="E109" s="8">
        <v>14672521.119357323</v>
      </c>
      <c r="F109" s="60">
        <v>-2636281</v>
      </c>
      <c r="G109" s="60">
        <v>0</v>
      </c>
      <c r="I109" s="37">
        <f t="shared" si="5"/>
        <v>89008812.959361732</v>
      </c>
      <c r="K109" s="70">
        <f t="shared" si="6"/>
        <v>1070362.2538064867</v>
      </c>
      <c r="L109" s="33">
        <f t="shared" si="7"/>
        <v>1.2171720620714437E-2</v>
      </c>
      <c r="M109" s="65">
        <f t="shared" si="8"/>
        <v>22.428645596598844</v>
      </c>
      <c r="O109" s="55">
        <v>539392.29308000009</v>
      </c>
      <c r="P109" s="56">
        <v>384393.9008</v>
      </c>
      <c r="Q109" s="57">
        <v>-154998.39228000009</v>
      </c>
      <c r="S109" s="73">
        <f t="shared" si="9"/>
        <v>88853814.567081735</v>
      </c>
      <c r="T109" s="56"/>
      <c r="U109" s="137">
        <v>272</v>
      </c>
      <c r="V109" s="125" t="s">
        <v>93</v>
      </c>
      <c r="W109" s="189">
        <v>47723</v>
      </c>
      <c r="X109" s="189">
        <v>90473102.705555245</v>
      </c>
      <c r="Y109" s="189">
        <v>14689051.37480556</v>
      </c>
      <c r="Z109" s="189">
        <v>-2534652</v>
      </c>
      <c r="AB109" s="190">
        <v>87938450.705555245</v>
      </c>
      <c r="AD109" s="191">
        <v>1039800.9544055611</v>
      </c>
      <c r="AE109" s="129">
        <v>1.1965674465405652E-2</v>
      </c>
      <c r="AF109" s="192">
        <v>21.788256279059595</v>
      </c>
      <c r="AH109" s="133">
        <v>503163.03455999994</v>
      </c>
      <c r="AI109" s="134">
        <v>346759.74</v>
      </c>
      <c r="AJ109" s="135">
        <v>-156403.29455999995</v>
      </c>
      <c r="AL109" s="193">
        <v>87782047.410995245</v>
      </c>
      <c r="AM109" s="56"/>
      <c r="AN109" s="97" t="s">
        <v>93</v>
      </c>
      <c r="AO109" s="93">
        <v>47570</v>
      </c>
      <c r="AP109" s="93">
        <v>89366978.751149684</v>
      </c>
      <c r="AQ109" s="93">
        <v>13297620.035474312</v>
      </c>
      <c r="AR109" s="93">
        <v>-2494169</v>
      </c>
      <c r="AS109" s="93">
        <v>25840</v>
      </c>
      <c r="AT109" s="94">
        <v>86898649.751149684</v>
      </c>
      <c r="AV109" s="93">
        <v>412949.78279999999</v>
      </c>
      <c r="AW109" s="93">
        <v>-473610.40992000001</v>
      </c>
      <c r="AX109" s="93">
        <v>-60660.627120000019</v>
      </c>
      <c r="AZ109" s="94">
        <v>86837989.124029681</v>
      </c>
      <c r="BB109" s="95">
        <v>272</v>
      </c>
      <c r="BC109" s="60"/>
    </row>
    <row r="110" spans="1:55" x14ac:dyDescent="0.25">
      <c r="A110" s="7">
        <v>273</v>
      </c>
      <c r="B110" s="7" t="s">
        <v>94</v>
      </c>
      <c r="C110" s="8">
        <v>3854</v>
      </c>
      <c r="D110" s="8">
        <v>14773868.731362335</v>
      </c>
      <c r="E110" s="8">
        <v>2731775.7725539082</v>
      </c>
      <c r="F110" s="60">
        <v>-113628</v>
      </c>
      <c r="G110" s="60">
        <v>13826.715503159445</v>
      </c>
      <c r="I110" s="37">
        <f t="shared" si="5"/>
        <v>14674067.446865495</v>
      </c>
      <c r="K110" s="70">
        <f t="shared" si="6"/>
        <v>352203.65480154008</v>
      </c>
      <c r="L110" s="33">
        <f t="shared" si="7"/>
        <v>2.4592026562681283E-2</v>
      </c>
      <c r="M110" s="65">
        <f t="shared" si="8"/>
        <v>91.386521744042568</v>
      </c>
      <c r="O110" s="55">
        <v>42241.088000000003</v>
      </c>
      <c r="P110" s="56">
        <v>151869.9117</v>
      </c>
      <c r="Q110" s="57">
        <v>109628.82369999999</v>
      </c>
      <c r="S110" s="73">
        <f t="shared" si="9"/>
        <v>14783696.270565495</v>
      </c>
      <c r="T110" s="56"/>
      <c r="U110" s="137">
        <v>273</v>
      </c>
      <c r="V110" s="125" t="s">
        <v>94</v>
      </c>
      <c r="W110" s="189">
        <v>3827</v>
      </c>
      <c r="X110" s="189">
        <v>14444820.792063955</v>
      </c>
      <c r="Y110" s="189">
        <v>2899206.7269960004</v>
      </c>
      <c r="Z110" s="189">
        <v>-122957</v>
      </c>
      <c r="AB110" s="190">
        <v>14321863.792063955</v>
      </c>
      <c r="AD110" s="191">
        <v>-83078.460835345089</v>
      </c>
      <c r="AE110" s="129">
        <v>-5.7673581314512928E-3</v>
      </c>
      <c r="AF110" s="192">
        <v>-21.708508187965794</v>
      </c>
      <c r="AH110" s="133">
        <v>20838.144</v>
      </c>
      <c r="AI110" s="134">
        <v>143587.83600000001</v>
      </c>
      <c r="AJ110" s="135">
        <v>122749.69200000001</v>
      </c>
      <c r="AL110" s="193">
        <v>14444613.484063955</v>
      </c>
      <c r="AM110" s="56"/>
      <c r="AN110" s="97" t="s">
        <v>94</v>
      </c>
      <c r="AO110" s="93">
        <v>3848</v>
      </c>
      <c r="AP110" s="93">
        <v>14389116.2528993</v>
      </c>
      <c r="AQ110" s="93">
        <v>2736456.0916280011</v>
      </c>
      <c r="AR110" s="93">
        <v>-16464</v>
      </c>
      <c r="AS110" s="93">
        <v>32290</v>
      </c>
      <c r="AT110" s="94">
        <v>14404942.2528993</v>
      </c>
      <c r="AV110" s="93">
        <v>101298.25139999999</v>
      </c>
      <c r="AW110" s="93">
        <v>-27608.868000000002</v>
      </c>
      <c r="AX110" s="93">
        <v>73689.383399999992</v>
      </c>
      <c r="AZ110" s="94">
        <v>14478631.636299301</v>
      </c>
      <c r="BB110" s="95">
        <v>273</v>
      </c>
      <c r="BC110" s="60"/>
    </row>
    <row r="111" spans="1:55" x14ac:dyDescent="0.25">
      <c r="A111" s="7">
        <v>275</v>
      </c>
      <c r="B111" s="7" t="s">
        <v>95</v>
      </c>
      <c r="C111" s="8">
        <v>2748</v>
      </c>
      <c r="D111" s="8">
        <v>8769447.2978900075</v>
      </c>
      <c r="E111" s="8">
        <v>2275413.4713476608</v>
      </c>
      <c r="F111" s="60">
        <v>-149627</v>
      </c>
      <c r="G111" s="60">
        <v>0</v>
      </c>
      <c r="I111" s="37">
        <f t="shared" si="5"/>
        <v>8619820.2978900075</v>
      </c>
      <c r="K111" s="70">
        <f t="shared" si="6"/>
        <v>-172183.88485165313</v>
      </c>
      <c r="L111" s="33">
        <f t="shared" si="7"/>
        <v>-1.958414501094562E-2</v>
      </c>
      <c r="M111" s="65">
        <f t="shared" si="8"/>
        <v>-62.657891139611763</v>
      </c>
      <c r="O111" s="55">
        <v>51085.315800000004</v>
      </c>
      <c r="P111" s="56">
        <v>83228.143700000015</v>
      </c>
      <c r="Q111" s="57">
        <v>32142.827900000011</v>
      </c>
      <c r="S111" s="73">
        <f t="shared" si="9"/>
        <v>8651963.1257900074</v>
      </c>
      <c r="T111" s="56"/>
      <c r="U111" s="137">
        <v>275</v>
      </c>
      <c r="V111" s="125" t="s">
        <v>95</v>
      </c>
      <c r="W111" s="189">
        <v>2753</v>
      </c>
      <c r="X111" s="189">
        <v>8824606.1827416606</v>
      </c>
      <c r="Y111" s="189">
        <v>2311199.7991999998</v>
      </c>
      <c r="Z111" s="189">
        <v>-32602</v>
      </c>
      <c r="AB111" s="190">
        <v>8792004.1827416606</v>
      </c>
      <c r="AD111" s="191">
        <v>-209710.49811668694</v>
      </c>
      <c r="AE111" s="129">
        <v>-2.3296727962576376E-2</v>
      </c>
      <c r="AF111" s="192">
        <v>-76.175262664978916</v>
      </c>
      <c r="AH111" s="133">
        <v>67333.252799999987</v>
      </c>
      <c r="AI111" s="134">
        <v>57304.896000000001</v>
      </c>
      <c r="AJ111" s="135">
        <v>-10028.356799999987</v>
      </c>
      <c r="AL111" s="193">
        <v>8781975.8259416614</v>
      </c>
      <c r="AM111" s="56"/>
      <c r="AN111" s="97" t="s">
        <v>95</v>
      </c>
      <c r="AO111" s="93">
        <v>2757</v>
      </c>
      <c r="AP111" s="93">
        <v>9074646.6808583476</v>
      </c>
      <c r="AQ111" s="93">
        <v>2407885.5446139546</v>
      </c>
      <c r="AR111" s="93">
        <v>-72932</v>
      </c>
      <c r="AT111" s="94">
        <v>9001714.6808583476</v>
      </c>
      <c r="AV111" s="93">
        <v>106622.81879999999</v>
      </c>
      <c r="AW111" s="93">
        <v>-78488.067600000009</v>
      </c>
      <c r="AX111" s="93">
        <v>28134.751199999984</v>
      </c>
      <c r="AZ111" s="94">
        <v>9029849.4320583474</v>
      </c>
      <c r="BB111" s="95">
        <v>275</v>
      </c>
      <c r="BC111" s="60"/>
    </row>
    <row r="112" spans="1:55" x14ac:dyDescent="0.25">
      <c r="A112" s="7">
        <v>276</v>
      </c>
      <c r="B112" s="7" t="s">
        <v>96</v>
      </c>
      <c r="C112" s="8">
        <v>14830</v>
      </c>
      <c r="D112" s="8">
        <v>25726780.553770319</v>
      </c>
      <c r="E112" s="8">
        <v>7543973.7827796191</v>
      </c>
      <c r="F112" s="60">
        <v>-1329424</v>
      </c>
      <c r="G112" s="60">
        <v>0</v>
      </c>
      <c r="I112" s="37">
        <f t="shared" si="5"/>
        <v>24397356.553770319</v>
      </c>
      <c r="K112" s="70">
        <f t="shared" si="6"/>
        <v>1382156.5265576392</v>
      </c>
      <c r="L112" s="33">
        <f t="shared" si="7"/>
        <v>6.005407404338902E-2</v>
      </c>
      <c r="M112" s="65">
        <f t="shared" si="8"/>
        <v>93.200035506246749</v>
      </c>
      <c r="O112" s="55">
        <v>414799.56395599997</v>
      </c>
      <c r="P112" s="56">
        <v>345914.90969999996</v>
      </c>
      <c r="Q112" s="57">
        <v>-68884.654256000009</v>
      </c>
      <c r="S112" s="73">
        <f t="shared" si="9"/>
        <v>24328471.899514318</v>
      </c>
      <c r="T112" s="56"/>
      <c r="U112" s="137">
        <v>276</v>
      </c>
      <c r="V112" s="125" t="s">
        <v>96</v>
      </c>
      <c r="W112" s="189">
        <v>14806</v>
      </c>
      <c r="X112" s="189">
        <v>24310250.027212679</v>
      </c>
      <c r="Y112" s="189">
        <v>6752036.3232312184</v>
      </c>
      <c r="Z112" s="189">
        <v>-1295050</v>
      </c>
      <c r="AB112" s="190">
        <v>23015200.027212679</v>
      </c>
      <c r="AD112" s="191">
        <v>-404678.06922547519</v>
      </c>
      <c r="AE112" s="129">
        <v>-1.7279256004625456E-2</v>
      </c>
      <c r="AF112" s="192">
        <v>-27.332032231897553</v>
      </c>
      <c r="AH112" s="133">
        <v>450451.64692800003</v>
      </c>
      <c r="AI112" s="134">
        <v>418260.62159999995</v>
      </c>
      <c r="AJ112" s="135">
        <v>-32191.025328000076</v>
      </c>
      <c r="AL112" s="193">
        <v>22983009.00188468</v>
      </c>
      <c r="AM112" s="56"/>
      <c r="AN112" s="97" t="s">
        <v>96</v>
      </c>
      <c r="AO112" s="93">
        <v>14827</v>
      </c>
      <c r="AP112" s="93">
        <v>24681640.096438155</v>
      </c>
      <c r="AQ112" s="93">
        <v>6565911.7718634214</v>
      </c>
      <c r="AR112" s="93">
        <v>-1282902</v>
      </c>
      <c r="AS112" s="93">
        <v>21140</v>
      </c>
      <c r="AT112" s="94">
        <v>23419878.096438155</v>
      </c>
      <c r="AV112" s="93">
        <v>309285.05699999997</v>
      </c>
      <c r="AW112" s="93">
        <v>-470438.01951600006</v>
      </c>
      <c r="AX112" s="93">
        <v>-161152.96251600009</v>
      </c>
      <c r="AZ112" s="94">
        <v>23258725.133922156</v>
      </c>
      <c r="BB112" s="95">
        <v>276</v>
      </c>
      <c r="BC112" s="60"/>
    </row>
    <row r="113" spans="1:55" x14ac:dyDescent="0.25">
      <c r="A113" s="7">
        <v>280</v>
      </c>
      <c r="B113" s="7" t="s">
        <v>97</v>
      </c>
      <c r="C113" s="8">
        <v>2154</v>
      </c>
      <c r="D113" s="8">
        <v>7009062.2567878282</v>
      </c>
      <c r="E113" s="8">
        <v>1774028.5050854227</v>
      </c>
      <c r="F113" s="60">
        <v>-56414</v>
      </c>
      <c r="G113" s="60">
        <v>41800.49886666669</v>
      </c>
      <c r="I113" s="37">
        <f t="shared" si="5"/>
        <v>6994448.7556544952</v>
      </c>
      <c r="K113" s="70">
        <f t="shared" si="6"/>
        <v>460301.08844498079</v>
      </c>
      <c r="L113" s="33">
        <f t="shared" si="7"/>
        <v>7.0445467701154341E-2</v>
      </c>
      <c r="M113" s="65">
        <f t="shared" si="8"/>
        <v>213.69595563833835</v>
      </c>
      <c r="O113" s="55">
        <v>586781.51368000009</v>
      </c>
      <c r="P113" s="56">
        <v>0</v>
      </c>
      <c r="Q113" s="57">
        <v>-586781.51368000009</v>
      </c>
      <c r="S113" s="73">
        <f t="shared" si="9"/>
        <v>6407667.2419744954</v>
      </c>
      <c r="T113" s="56"/>
      <c r="U113" s="137">
        <v>280</v>
      </c>
      <c r="V113" s="125" t="s">
        <v>97</v>
      </c>
      <c r="W113" s="189">
        <v>2171</v>
      </c>
      <c r="X113" s="189">
        <v>6847441.6672095144</v>
      </c>
      <c r="Y113" s="189">
        <v>1647658.9582514288</v>
      </c>
      <c r="Z113" s="189">
        <v>-313294</v>
      </c>
      <c r="AB113" s="190">
        <v>6534147.6672095144</v>
      </c>
      <c r="AD113" s="191">
        <v>-289453.01118540391</v>
      </c>
      <c r="AE113" s="129">
        <v>-4.2419394807477293E-2</v>
      </c>
      <c r="AF113" s="192">
        <v>-133.32704338341958</v>
      </c>
      <c r="AH113" s="133">
        <v>631031.09568000003</v>
      </c>
      <c r="AI113" s="134">
        <v>0</v>
      </c>
      <c r="AJ113" s="135">
        <v>-631031.09568000003</v>
      </c>
      <c r="AL113" s="193">
        <v>5903116.5715295142</v>
      </c>
      <c r="AM113" s="56"/>
      <c r="AN113" s="97" t="s">
        <v>97</v>
      </c>
      <c r="AO113" s="93">
        <v>2201</v>
      </c>
      <c r="AP113" s="93">
        <v>7223354.6783949183</v>
      </c>
      <c r="AQ113" s="93">
        <v>1613979.8662400011</v>
      </c>
      <c r="AR113" s="93">
        <v>-399754</v>
      </c>
      <c r="AT113" s="94">
        <v>6823600.6783949183</v>
      </c>
      <c r="AV113" s="93">
        <v>0</v>
      </c>
      <c r="AW113" s="93">
        <v>-636371.26032</v>
      </c>
      <c r="AX113" s="93">
        <v>-636371.26032</v>
      </c>
      <c r="AZ113" s="94">
        <v>6187229.418074918</v>
      </c>
      <c r="BB113" s="95">
        <v>280</v>
      </c>
      <c r="BC113" s="60"/>
    </row>
    <row r="114" spans="1:55" x14ac:dyDescent="0.25">
      <c r="A114" s="7">
        <v>284</v>
      </c>
      <c r="B114" s="7" t="s">
        <v>98</v>
      </c>
      <c r="C114" s="8">
        <v>2359</v>
      </c>
      <c r="D114" s="8">
        <v>6982191.1716698632</v>
      </c>
      <c r="E114" s="8">
        <v>1930171.0366691295</v>
      </c>
      <c r="F114" s="60">
        <v>598823</v>
      </c>
      <c r="G114" s="60">
        <v>0</v>
      </c>
      <c r="I114" s="37">
        <f t="shared" si="5"/>
        <v>7581014.1716698632</v>
      </c>
      <c r="K114" s="70">
        <f t="shared" si="6"/>
        <v>64143.889517987147</v>
      </c>
      <c r="L114" s="33">
        <f t="shared" si="7"/>
        <v>8.5333239912747955E-3</v>
      </c>
      <c r="M114" s="65">
        <f t="shared" si="8"/>
        <v>27.191135870278568</v>
      </c>
      <c r="O114" s="55">
        <v>54807.811680000006</v>
      </c>
      <c r="P114" s="56">
        <v>986065.39800000004</v>
      </c>
      <c r="Q114" s="57">
        <v>931257.58632</v>
      </c>
      <c r="S114" s="73">
        <f t="shared" si="9"/>
        <v>8512271.7579898629</v>
      </c>
      <c r="T114" s="56"/>
      <c r="U114" s="137">
        <v>284</v>
      </c>
      <c r="V114" s="125" t="s">
        <v>98</v>
      </c>
      <c r="W114" s="189">
        <v>2416</v>
      </c>
      <c r="X114" s="189">
        <v>7003415.282151876</v>
      </c>
      <c r="Y114" s="189">
        <v>1844232.0706215382</v>
      </c>
      <c r="Z114" s="189">
        <v>513455</v>
      </c>
      <c r="AB114" s="190">
        <v>7516870.282151876</v>
      </c>
      <c r="AD114" s="191">
        <v>120004.49580532312</v>
      </c>
      <c r="AE114" s="129">
        <v>1.6223695180035913E-2</v>
      </c>
      <c r="AF114" s="192">
        <v>49.670735018759572</v>
      </c>
      <c r="AH114" s="133">
        <v>61954.406880000002</v>
      </c>
      <c r="AI114" s="134">
        <v>1047116.736</v>
      </c>
      <c r="AJ114" s="135">
        <v>985162.32912000001</v>
      </c>
      <c r="AL114" s="193">
        <v>8502032.6112718768</v>
      </c>
      <c r="AM114" s="56"/>
      <c r="AN114" s="97" t="s">
        <v>98</v>
      </c>
      <c r="AO114" s="93">
        <v>2399</v>
      </c>
      <c r="AP114" s="93">
        <v>6978893.7863465529</v>
      </c>
      <c r="AQ114" s="93">
        <v>2057647.0264615403</v>
      </c>
      <c r="AR114" s="93">
        <v>417972</v>
      </c>
      <c r="AT114" s="94">
        <v>7396865.7863465529</v>
      </c>
      <c r="AV114" s="93">
        <v>1181988.2274000002</v>
      </c>
      <c r="AW114" s="93">
        <v>-71914.527600000001</v>
      </c>
      <c r="AX114" s="93">
        <v>1110073.6998000003</v>
      </c>
      <c r="AZ114" s="94">
        <v>8506939.4861465525</v>
      </c>
      <c r="BB114" s="95">
        <v>284</v>
      </c>
      <c r="BC114" s="60"/>
    </row>
    <row r="115" spans="1:55" x14ac:dyDescent="0.25">
      <c r="A115" s="7">
        <v>285</v>
      </c>
      <c r="B115" s="7" t="s">
        <v>99</v>
      </c>
      <c r="C115" s="8">
        <v>53539</v>
      </c>
      <c r="D115" s="8">
        <v>114056367.9386408</v>
      </c>
      <c r="E115" s="8">
        <v>12677336.686474536</v>
      </c>
      <c r="F115" s="60">
        <v>-1576245</v>
      </c>
      <c r="G115" s="60">
        <v>0</v>
      </c>
      <c r="I115" s="37">
        <f t="shared" si="5"/>
        <v>112480122.9386408</v>
      </c>
      <c r="K115" s="70">
        <f t="shared" si="6"/>
        <v>279861.34898193181</v>
      </c>
      <c r="L115" s="33">
        <f t="shared" si="7"/>
        <v>2.4943021078279348E-3</v>
      </c>
      <c r="M115" s="65">
        <f t="shared" si="8"/>
        <v>5.2272427386004932</v>
      </c>
      <c r="O115" s="55">
        <v>1245760.9669560003</v>
      </c>
      <c r="P115" s="56">
        <v>596853.37309999997</v>
      </c>
      <c r="Q115" s="57">
        <v>-648907.59385600034</v>
      </c>
      <c r="S115" s="73">
        <f t="shared" si="9"/>
        <v>111831215.3447848</v>
      </c>
      <c r="T115" s="56"/>
      <c r="U115" s="137">
        <v>285</v>
      </c>
      <c r="V115" s="125" t="s">
        <v>99</v>
      </c>
      <c r="W115" s="189">
        <v>54187</v>
      </c>
      <c r="X115" s="189">
        <v>114479851.58965887</v>
      </c>
      <c r="Y115" s="189">
        <v>12718237.382255601</v>
      </c>
      <c r="Z115" s="189">
        <v>-2279590</v>
      </c>
      <c r="AB115" s="190">
        <v>112200261.58965887</v>
      </c>
      <c r="AD115" s="191">
        <v>6001858.3167674989</v>
      </c>
      <c r="AE115" s="129">
        <v>5.6515523132159531E-2</v>
      </c>
      <c r="AF115" s="192">
        <v>110.76195982002139</v>
      </c>
      <c r="AH115" s="133">
        <v>1291988.3709120001</v>
      </c>
      <c r="AI115" s="134">
        <v>385635.90240000002</v>
      </c>
      <c r="AJ115" s="135">
        <v>-906352.46851200005</v>
      </c>
      <c r="AL115" s="193">
        <v>111293909.12114687</v>
      </c>
      <c r="AM115" s="56"/>
      <c r="AN115" s="97" t="s">
        <v>99</v>
      </c>
      <c r="AO115" s="93">
        <v>54319</v>
      </c>
      <c r="AP115" s="93">
        <v>108173645.27289137</v>
      </c>
      <c r="AQ115" s="93">
        <v>9913488.4458107557</v>
      </c>
      <c r="AR115" s="93">
        <v>-1975242</v>
      </c>
      <c r="AT115" s="94">
        <v>106198403.27289137</v>
      </c>
      <c r="AV115" s="93">
        <v>242037.74280000001</v>
      </c>
      <c r="AW115" s="93">
        <v>-1224112.7864280001</v>
      </c>
      <c r="AX115" s="93">
        <v>-982075.04362800007</v>
      </c>
      <c r="AZ115" s="94">
        <v>105216328.22926337</v>
      </c>
      <c r="BB115" s="95">
        <v>285</v>
      </c>
      <c r="BC115" s="60"/>
    </row>
    <row r="116" spans="1:55" x14ac:dyDescent="0.25">
      <c r="A116" s="7">
        <v>286</v>
      </c>
      <c r="B116" s="7" t="s">
        <v>100</v>
      </c>
      <c r="C116" s="8">
        <v>84196</v>
      </c>
      <c r="D116" s="8">
        <v>157933048.14204383</v>
      </c>
      <c r="E116" s="8">
        <v>18626593.150963604</v>
      </c>
      <c r="F116" s="60">
        <v>14399920</v>
      </c>
      <c r="G116" s="60">
        <v>0</v>
      </c>
      <c r="I116" s="37">
        <f t="shared" si="5"/>
        <v>172332968.14204383</v>
      </c>
      <c r="K116" s="70">
        <f t="shared" si="6"/>
        <v>2296522.2165010273</v>
      </c>
      <c r="L116" s="33">
        <f t="shared" si="7"/>
        <v>1.3506058680541057E-2</v>
      </c>
      <c r="M116" s="65">
        <f t="shared" si="8"/>
        <v>27.275906414806254</v>
      </c>
      <c r="O116" s="55">
        <v>1006776.73146</v>
      </c>
      <c r="P116" s="56">
        <v>1361285.0625000005</v>
      </c>
      <c r="Q116" s="57">
        <v>354508.33104000043</v>
      </c>
      <c r="S116" s="73">
        <f t="shared" si="9"/>
        <v>172687476.47308382</v>
      </c>
      <c r="T116" s="56"/>
      <c r="U116" s="137">
        <v>286</v>
      </c>
      <c r="V116" s="125" t="s">
        <v>100</v>
      </c>
      <c r="W116" s="189">
        <v>85306</v>
      </c>
      <c r="X116" s="189">
        <v>155992825.9255428</v>
      </c>
      <c r="Y116" s="189">
        <v>17858494.553511355</v>
      </c>
      <c r="Z116" s="189">
        <v>14043620</v>
      </c>
      <c r="AB116" s="190">
        <v>170036445.9255428</v>
      </c>
      <c r="AD116" s="191">
        <v>917832.8886141181</v>
      </c>
      <c r="AE116" s="129">
        <v>5.4271547769475879E-3</v>
      </c>
      <c r="AF116" s="192">
        <v>10.759300501888708</v>
      </c>
      <c r="AH116" s="133">
        <v>1042880.0808479999</v>
      </c>
      <c r="AI116" s="134">
        <v>1362684.3792000001</v>
      </c>
      <c r="AJ116" s="135">
        <v>319804.29835200019</v>
      </c>
      <c r="AL116" s="193">
        <v>170356250.2238948</v>
      </c>
      <c r="AM116" s="56"/>
      <c r="AN116" s="97" t="s">
        <v>100</v>
      </c>
      <c r="AO116" s="93">
        <v>85855</v>
      </c>
      <c r="AP116" s="93">
        <v>155962893.03692868</v>
      </c>
      <c r="AQ116" s="93">
        <v>16386785.588581447</v>
      </c>
      <c r="AR116" s="93">
        <v>13155720</v>
      </c>
      <c r="AT116" s="94">
        <v>169118613.03692868</v>
      </c>
      <c r="AV116" s="93">
        <v>1204601.2050000008</v>
      </c>
      <c r="AW116" s="93">
        <v>-1221350.5849200003</v>
      </c>
      <c r="AX116" s="93">
        <v>-16749.379919999512</v>
      </c>
      <c r="AZ116" s="94">
        <v>169101863.65700868</v>
      </c>
      <c r="BB116" s="95">
        <v>286</v>
      </c>
      <c r="BC116" s="60"/>
    </row>
    <row r="117" spans="1:55" x14ac:dyDescent="0.25">
      <c r="A117" s="7">
        <v>287</v>
      </c>
      <c r="B117" s="7" t="s">
        <v>101</v>
      </c>
      <c r="C117" s="8">
        <v>6638</v>
      </c>
      <c r="D117" s="8">
        <v>19961158.920244191</v>
      </c>
      <c r="E117" s="8">
        <v>4136427.798699534</v>
      </c>
      <c r="F117" s="60">
        <v>753236</v>
      </c>
      <c r="G117" s="60">
        <v>98869.953529200167</v>
      </c>
      <c r="I117" s="37">
        <f t="shared" si="5"/>
        <v>20813264.873773392</v>
      </c>
      <c r="K117" s="70">
        <f t="shared" si="6"/>
        <v>607833.83421421796</v>
      </c>
      <c r="L117" s="33">
        <f t="shared" si="7"/>
        <v>3.0082695737802936E-2</v>
      </c>
      <c r="M117" s="65">
        <f t="shared" si="8"/>
        <v>91.568821062702312</v>
      </c>
      <c r="O117" s="55">
        <v>43561.122000000003</v>
      </c>
      <c r="P117" s="56">
        <v>844887.76170000015</v>
      </c>
      <c r="Q117" s="57">
        <v>801326.63970000017</v>
      </c>
      <c r="S117" s="73">
        <f t="shared" si="9"/>
        <v>21614591.513473392</v>
      </c>
      <c r="T117" s="56"/>
      <c r="U117" s="137">
        <v>287</v>
      </c>
      <c r="V117" s="125" t="s">
        <v>101</v>
      </c>
      <c r="W117" s="189">
        <v>6727</v>
      </c>
      <c r="X117" s="189">
        <v>19860824.039559174</v>
      </c>
      <c r="Y117" s="189">
        <v>4124881.6292874399</v>
      </c>
      <c r="Z117" s="189">
        <v>344607</v>
      </c>
      <c r="AB117" s="190">
        <v>20205431.039559174</v>
      </c>
      <c r="AD117" s="191">
        <v>-456905.97466280311</v>
      </c>
      <c r="AE117" s="129">
        <v>-2.2112986268122175E-2</v>
      </c>
      <c r="AF117" s="192">
        <v>-67.921209255656777</v>
      </c>
      <c r="AH117" s="133">
        <v>54830.366399999999</v>
      </c>
      <c r="AI117" s="134">
        <v>776220.86400000006</v>
      </c>
      <c r="AJ117" s="135">
        <v>721390.49760000012</v>
      </c>
      <c r="AL117" s="193">
        <v>20926821.537159175</v>
      </c>
      <c r="AM117" s="56"/>
      <c r="AN117" s="97" t="s">
        <v>101</v>
      </c>
      <c r="AO117" s="93">
        <v>6793</v>
      </c>
      <c r="AP117" s="93">
        <v>20168097.014221977</v>
      </c>
      <c r="AQ117" s="93">
        <v>4485456.4034195403</v>
      </c>
      <c r="AR117" s="93">
        <v>478970</v>
      </c>
      <c r="AS117" s="93">
        <v>15270</v>
      </c>
      <c r="AT117" s="94">
        <v>20662337.014221977</v>
      </c>
      <c r="AV117" s="93">
        <v>642957.94740000006</v>
      </c>
      <c r="AW117" s="93">
        <v>-57847.152000000002</v>
      </c>
      <c r="AX117" s="93">
        <v>585110.79540000006</v>
      </c>
      <c r="AZ117" s="94">
        <v>21247447.809621979</v>
      </c>
      <c r="BB117" s="95">
        <v>287</v>
      </c>
      <c r="BC117" s="60"/>
    </row>
    <row r="118" spans="1:55" x14ac:dyDescent="0.25">
      <c r="A118" s="7">
        <v>288</v>
      </c>
      <c r="B118" s="7" t="s">
        <v>102</v>
      </c>
      <c r="C118" s="8">
        <v>6531</v>
      </c>
      <c r="D118" s="8">
        <v>15854054.794126082</v>
      </c>
      <c r="E118" s="8">
        <v>3670632.9600903802</v>
      </c>
      <c r="F118" s="60">
        <v>96062</v>
      </c>
      <c r="G118" s="60">
        <v>0</v>
      </c>
      <c r="I118" s="37">
        <f t="shared" si="5"/>
        <v>15950116.794126082</v>
      </c>
      <c r="K118" s="70">
        <f t="shared" si="6"/>
        <v>-413763.39022026211</v>
      </c>
      <c r="L118" s="33">
        <f t="shared" si="7"/>
        <v>-2.5285163760613901E-2</v>
      </c>
      <c r="M118" s="65">
        <f t="shared" si="8"/>
        <v>-63.353757498126186</v>
      </c>
      <c r="O118" s="55">
        <v>418714.78480000002</v>
      </c>
      <c r="P118" s="56">
        <v>64747.667700000005</v>
      </c>
      <c r="Q118" s="57">
        <v>-353967.11710000003</v>
      </c>
      <c r="S118" s="73">
        <f t="shared" si="9"/>
        <v>15596149.677026082</v>
      </c>
      <c r="T118" s="56"/>
      <c r="U118" s="137">
        <v>288</v>
      </c>
      <c r="V118" s="125" t="s">
        <v>102</v>
      </c>
      <c r="W118" s="189">
        <v>6620</v>
      </c>
      <c r="X118" s="189">
        <v>16325606.184346344</v>
      </c>
      <c r="Y118" s="189">
        <v>3853997.1845860225</v>
      </c>
      <c r="Z118" s="189">
        <v>38274</v>
      </c>
      <c r="AB118" s="190">
        <v>16363880.184346344</v>
      </c>
      <c r="AD118" s="191">
        <v>-276719.96885974333</v>
      </c>
      <c r="AE118" s="129">
        <v>-1.6629206056996006E-2</v>
      </c>
      <c r="AF118" s="192">
        <v>-41.800599525640983</v>
      </c>
      <c r="AH118" s="133">
        <v>375477.30720000004</v>
      </c>
      <c r="AI118" s="134">
        <v>70328.736000000004</v>
      </c>
      <c r="AJ118" s="135">
        <v>-305148.57120000001</v>
      </c>
      <c r="AL118" s="193">
        <v>16058731.613146344</v>
      </c>
      <c r="AM118" s="56"/>
      <c r="AN118" s="97" t="s">
        <v>102</v>
      </c>
      <c r="AO118" s="93">
        <v>6682</v>
      </c>
      <c r="AP118" s="93">
        <v>16637489.153206088</v>
      </c>
      <c r="AQ118" s="93">
        <v>3586971.1892395206</v>
      </c>
      <c r="AR118" s="93">
        <v>3111</v>
      </c>
      <c r="AT118" s="94">
        <v>16640600.153206088</v>
      </c>
      <c r="AV118" s="93">
        <v>64486.4274</v>
      </c>
      <c r="AW118" s="93">
        <v>-395858.57880000002</v>
      </c>
      <c r="AX118" s="93">
        <v>-331372.15140000003</v>
      </c>
      <c r="AZ118" s="94">
        <v>16309228.001806088</v>
      </c>
      <c r="BB118" s="95">
        <v>288</v>
      </c>
      <c r="BC118" s="60"/>
    </row>
    <row r="119" spans="1:55" x14ac:dyDescent="0.25">
      <c r="A119" s="7">
        <v>290</v>
      </c>
      <c r="B119" s="7" t="s">
        <v>103</v>
      </c>
      <c r="C119" s="8">
        <v>8499</v>
      </c>
      <c r="D119" s="8">
        <v>32572061.16170634</v>
      </c>
      <c r="E119" s="8">
        <v>6138282.5165668381</v>
      </c>
      <c r="F119" s="60">
        <v>-526718</v>
      </c>
      <c r="G119" s="60">
        <v>46250.674357111566</v>
      </c>
      <c r="I119" s="37">
        <f t="shared" si="5"/>
        <v>32091593.836063452</v>
      </c>
      <c r="K119" s="70">
        <f t="shared" si="6"/>
        <v>-154667.65203680843</v>
      </c>
      <c r="L119" s="33">
        <f t="shared" si="7"/>
        <v>-4.796452205595522E-3</v>
      </c>
      <c r="M119" s="65">
        <f t="shared" si="8"/>
        <v>-18.198335337899568</v>
      </c>
      <c r="O119" s="55">
        <v>81208.491679999992</v>
      </c>
      <c r="P119" s="56">
        <v>26400.68</v>
      </c>
      <c r="Q119" s="57">
        <v>-54807.811679999992</v>
      </c>
      <c r="S119" s="73">
        <f t="shared" si="9"/>
        <v>32036786.024383452</v>
      </c>
      <c r="T119" s="56"/>
      <c r="U119" s="137">
        <v>290</v>
      </c>
      <c r="V119" s="125" t="s">
        <v>103</v>
      </c>
      <c r="W119" s="189">
        <v>8647</v>
      </c>
      <c r="X119" s="189">
        <v>32747558.48810026</v>
      </c>
      <c r="Y119" s="189">
        <v>6170212.3166102311</v>
      </c>
      <c r="Z119" s="189">
        <v>-501297</v>
      </c>
      <c r="AB119" s="190">
        <v>32246261.48810026</v>
      </c>
      <c r="AD119" s="191">
        <v>12764.088252324611</v>
      </c>
      <c r="AE119" s="129">
        <v>3.9598831284081592E-4</v>
      </c>
      <c r="AF119" s="192">
        <v>1.4761290912830589</v>
      </c>
      <c r="AH119" s="133">
        <v>88627.231199999995</v>
      </c>
      <c r="AI119" s="134">
        <v>6511.92</v>
      </c>
      <c r="AJ119" s="135">
        <v>-82115.311199999996</v>
      </c>
      <c r="AL119" s="193">
        <v>32164146.17690026</v>
      </c>
      <c r="AM119" s="56"/>
      <c r="AN119" s="97" t="s">
        <v>103</v>
      </c>
      <c r="AO119" s="93">
        <v>8806</v>
      </c>
      <c r="AP119" s="93">
        <v>32683079.399847936</v>
      </c>
      <c r="AQ119" s="93">
        <v>6354233.6688223286</v>
      </c>
      <c r="AR119" s="93">
        <v>-449582</v>
      </c>
      <c r="AT119" s="94">
        <v>32233497.399847936</v>
      </c>
      <c r="AV119" s="93">
        <v>17156.939399999999</v>
      </c>
      <c r="AW119" s="93">
        <v>-72308.939999999988</v>
      </c>
      <c r="AX119" s="93">
        <v>-55152.000599999985</v>
      </c>
      <c r="AZ119" s="94">
        <v>32178345.399247937</v>
      </c>
      <c r="BB119" s="95">
        <v>290</v>
      </c>
      <c r="BC119" s="60"/>
    </row>
    <row r="120" spans="1:55" x14ac:dyDescent="0.25">
      <c r="A120" s="7">
        <v>291</v>
      </c>
      <c r="B120" s="7" t="s">
        <v>104</v>
      </c>
      <c r="C120" s="8">
        <v>2252</v>
      </c>
      <c r="D120" s="8">
        <v>8346437.7479373422</v>
      </c>
      <c r="E120" s="8">
        <v>1652048.805362633</v>
      </c>
      <c r="F120" s="60">
        <v>-105861</v>
      </c>
      <c r="G120" s="60">
        <v>0</v>
      </c>
      <c r="I120" s="37">
        <f t="shared" si="5"/>
        <v>8240576.7479373422</v>
      </c>
      <c r="K120" s="70">
        <f t="shared" si="6"/>
        <v>-404938.87847735919</v>
      </c>
      <c r="L120" s="33">
        <f t="shared" si="7"/>
        <v>-4.683802516534083E-2</v>
      </c>
      <c r="M120" s="65">
        <f t="shared" si="8"/>
        <v>-179.81300110007069</v>
      </c>
      <c r="O120" s="55">
        <v>55441.428</v>
      </c>
      <c r="P120" s="56">
        <v>21120.544000000002</v>
      </c>
      <c r="Q120" s="57">
        <v>-34320.883999999998</v>
      </c>
      <c r="S120" s="73">
        <f t="shared" si="9"/>
        <v>8206255.8639373425</v>
      </c>
      <c r="T120" s="56"/>
      <c r="U120" s="137">
        <v>291</v>
      </c>
      <c r="V120" s="125" t="s">
        <v>104</v>
      </c>
      <c r="W120" s="189">
        <v>2286</v>
      </c>
      <c r="X120" s="189">
        <v>8692260.6264147013</v>
      </c>
      <c r="Y120" s="189">
        <v>1710666.7966920482</v>
      </c>
      <c r="Z120" s="189">
        <v>-46745</v>
      </c>
      <c r="AB120" s="190">
        <v>8645515.6264147013</v>
      </c>
      <c r="AD120" s="191">
        <v>-606618.41580504738</v>
      </c>
      <c r="AE120" s="129">
        <v>-6.5565242898222104E-2</v>
      </c>
      <c r="AF120" s="192">
        <v>-265.36238661638117</v>
      </c>
      <c r="AH120" s="133">
        <v>39123.615359999996</v>
      </c>
      <c r="AI120" s="134">
        <v>16930.991999999998</v>
      </c>
      <c r="AJ120" s="135">
        <v>-22192.623359999998</v>
      </c>
      <c r="AL120" s="193">
        <v>8623323.0030547008</v>
      </c>
      <c r="AM120" s="56"/>
      <c r="AN120" s="97" t="s">
        <v>104</v>
      </c>
      <c r="AO120" s="93">
        <v>2334</v>
      </c>
      <c r="AP120" s="93">
        <v>9382361.0422197487</v>
      </c>
      <c r="AQ120" s="93">
        <v>1711857.1170428928</v>
      </c>
      <c r="AR120" s="93">
        <v>-130227</v>
      </c>
      <c r="AT120" s="94">
        <v>9252134.0422197487</v>
      </c>
      <c r="AV120" s="93">
        <v>17091.204000000002</v>
      </c>
      <c r="AW120" s="93">
        <v>-30356.60772</v>
      </c>
      <c r="AX120" s="93">
        <v>-13265.403719999998</v>
      </c>
      <c r="AZ120" s="94">
        <v>9238868.638499748</v>
      </c>
      <c r="BB120" s="95">
        <v>291</v>
      </c>
      <c r="BC120" s="60"/>
    </row>
    <row r="121" spans="1:55" x14ac:dyDescent="0.25">
      <c r="A121" s="7">
        <v>297</v>
      </c>
      <c r="B121" s="7" t="s">
        <v>105</v>
      </c>
      <c r="C121" s="8">
        <v>118209</v>
      </c>
      <c r="D121" s="8">
        <v>206713715.65011755</v>
      </c>
      <c r="E121" s="8">
        <v>35688752.264607638</v>
      </c>
      <c r="F121" s="60">
        <v>-3425022</v>
      </c>
      <c r="G121" s="60">
        <v>0</v>
      </c>
      <c r="I121" s="37">
        <f t="shared" si="5"/>
        <v>203288693.65011755</v>
      </c>
      <c r="K121" s="70">
        <f t="shared" si="6"/>
        <v>5948518.2680210173</v>
      </c>
      <c r="L121" s="33">
        <f t="shared" si="7"/>
        <v>3.014347309919686E-2</v>
      </c>
      <c r="M121" s="65">
        <f t="shared" si="8"/>
        <v>50.322042044353793</v>
      </c>
      <c r="O121" s="55">
        <v>3338899.2797359992</v>
      </c>
      <c r="P121" s="56">
        <v>1327096.1819</v>
      </c>
      <c r="Q121" s="57">
        <v>-2011803.0978359992</v>
      </c>
      <c r="S121" s="73">
        <f t="shared" si="9"/>
        <v>201276890.55228156</v>
      </c>
      <c r="T121" s="56"/>
      <c r="U121" s="137">
        <v>297</v>
      </c>
      <c r="V121" s="125" t="s">
        <v>105</v>
      </c>
      <c r="W121" s="189">
        <v>117740</v>
      </c>
      <c r="X121" s="189">
        <v>200544809.38209653</v>
      </c>
      <c r="Y121" s="189">
        <v>32013718.214712258</v>
      </c>
      <c r="Z121" s="189">
        <v>-3204634</v>
      </c>
      <c r="AB121" s="190">
        <v>197340175.38209653</v>
      </c>
      <c r="AD121" s="191">
        <v>28747.665527284145</v>
      </c>
      <c r="AE121" s="129">
        <v>1.4569691102017229E-4</v>
      </c>
      <c r="AF121" s="192">
        <v>0.24416226878957148</v>
      </c>
      <c r="AH121" s="133"/>
      <c r="AI121" s="134"/>
      <c r="AJ121" s="135">
        <v>-1699160.4951359998</v>
      </c>
      <c r="AL121" s="193">
        <v>195641014.88696054</v>
      </c>
      <c r="AM121" s="56"/>
      <c r="AN121" s="97" t="s">
        <v>105</v>
      </c>
      <c r="AO121" s="93">
        <v>116921</v>
      </c>
      <c r="AP121" s="93">
        <v>201093246.71656924</v>
      </c>
      <c r="AQ121" s="93">
        <v>31197088.512903534</v>
      </c>
      <c r="AR121" s="93">
        <v>-3841709</v>
      </c>
      <c r="AS121" s="93">
        <v>59890</v>
      </c>
      <c r="AT121" s="94">
        <v>197311427.71656924</v>
      </c>
      <c r="AV121" s="93">
        <v>1561018.5438000008</v>
      </c>
      <c r="AW121" s="93">
        <v>-3434576.0469</v>
      </c>
      <c r="AX121" s="93">
        <v>-1873557.5030999992</v>
      </c>
      <c r="AZ121" s="94">
        <v>195437870.21346924</v>
      </c>
      <c r="BB121" s="95">
        <v>297</v>
      </c>
      <c r="BC121" s="60"/>
    </row>
    <row r="122" spans="1:55" x14ac:dyDescent="0.25">
      <c r="A122" s="7">
        <v>300</v>
      </c>
      <c r="B122" s="7" t="s">
        <v>106</v>
      </c>
      <c r="C122" s="8">
        <v>3637</v>
      </c>
      <c r="D122" s="8">
        <v>12590831.974951157</v>
      </c>
      <c r="E122" s="8">
        <v>3227742.4837082229</v>
      </c>
      <c r="F122" s="60">
        <v>790078</v>
      </c>
      <c r="G122" s="60">
        <v>0</v>
      </c>
      <c r="I122" s="37">
        <f t="shared" si="5"/>
        <v>13380909.974951157</v>
      </c>
      <c r="K122" s="70">
        <f t="shared" si="6"/>
        <v>-116359.87281836756</v>
      </c>
      <c r="L122" s="33">
        <f t="shared" si="7"/>
        <v>-8.6209932920320517E-3</v>
      </c>
      <c r="M122" s="65">
        <f t="shared" si="8"/>
        <v>-31.993366185968533</v>
      </c>
      <c r="O122" s="55">
        <v>31746.817700000003</v>
      </c>
      <c r="P122" s="56">
        <v>278527.174</v>
      </c>
      <c r="Q122" s="57">
        <v>246780.35629999998</v>
      </c>
      <c r="S122" s="73">
        <f t="shared" si="9"/>
        <v>13627690.331251157</v>
      </c>
      <c r="T122" s="56"/>
      <c r="U122" s="137">
        <v>300</v>
      </c>
      <c r="V122" s="125" t="s">
        <v>106</v>
      </c>
      <c r="W122" s="189">
        <v>3690</v>
      </c>
      <c r="X122" s="189">
        <v>12760299.847769525</v>
      </c>
      <c r="Y122" s="189">
        <v>3229501.00097143</v>
      </c>
      <c r="Z122" s="189">
        <v>736970</v>
      </c>
      <c r="AB122" s="190">
        <v>13497269.847769525</v>
      </c>
      <c r="AD122" s="191">
        <v>-13433.944791138172</v>
      </c>
      <c r="AE122" s="129">
        <v>-9.9431865263268108E-4</v>
      </c>
      <c r="AF122" s="192">
        <v>-3.6406354447528924</v>
      </c>
      <c r="AH122" s="133">
        <v>6511.92</v>
      </c>
      <c r="AI122" s="134">
        <v>131801.26079999999</v>
      </c>
      <c r="AJ122" s="135">
        <v>125289.34079999999</v>
      </c>
      <c r="AL122" s="193">
        <v>13622559.188569525</v>
      </c>
      <c r="AM122" s="56"/>
      <c r="AN122" s="97" t="s">
        <v>106</v>
      </c>
      <c r="AO122" s="93">
        <v>3715</v>
      </c>
      <c r="AP122" s="93">
        <v>12988231.792560663</v>
      </c>
      <c r="AQ122" s="93">
        <v>3263592.1553371446</v>
      </c>
      <c r="AR122" s="93">
        <v>522472</v>
      </c>
      <c r="AT122" s="94">
        <v>13510703.792560663</v>
      </c>
      <c r="AV122" s="93">
        <v>152571.8634</v>
      </c>
      <c r="AW122" s="93">
        <v>-4009.8593999999998</v>
      </c>
      <c r="AX122" s="93">
        <v>148562.00400000002</v>
      </c>
      <c r="AZ122" s="94">
        <v>13659265.796560664</v>
      </c>
      <c r="BB122" s="95">
        <v>300</v>
      </c>
      <c r="BC122" s="60"/>
    </row>
    <row r="123" spans="1:55" x14ac:dyDescent="0.25">
      <c r="A123" s="7">
        <v>301</v>
      </c>
      <c r="B123" s="7" t="s">
        <v>107</v>
      </c>
      <c r="C123" s="8">
        <v>21203</v>
      </c>
      <c r="D123" s="8">
        <v>62909157.352278858</v>
      </c>
      <c r="E123" s="8">
        <v>17526489.7371572</v>
      </c>
      <c r="F123" s="60">
        <v>-2570835</v>
      </c>
      <c r="G123" s="60">
        <v>0</v>
      </c>
      <c r="I123" s="37">
        <f t="shared" si="5"/>
        <v>60338322.352278858</v>
      </c>
      <c r="K123" s="70">
        <f t="shared" si="6"/>
        <v>-465637.07745403796</v>
      </c>
      <c r="L123" s="33">
        <f t="shared" si="7"/>
        <v>-7.6580058572031625E-3</v>
      </c>
      <c r="M123" s="65">
        <f t="shared" si="8"/>
        <v>-21.960905412160447</v>
      </c>
      <c r="O123" s="55">
        <v>143778.10328000001</v>
      </c>
      <c r="P123" s="56">
        <v>573026.75939999998</v>
      </c>
      <c r="Q123" s="57">
        <v>429248.65611999994</v>
      </c>
      <c r="S123" s="73">
        <f t="shared" si="9"/>
        <v>60767571.008398861</v>
      </c>
      <c r="T123" s="56"/>
      <c r="U123" s="137">
        <v>301</v>
      </c>
      <c r="V123" s="125" t="s">
        <v>107</v>
      </c>
      <c r="W123" s="189">
        <v>21501</v>
      </c>
      <c r="X123" s="189">
        <v>63446905.429732896</v>
      </c>
      <c r="Y123" s="189">
        <v>17668242.888163999</v>
      </c>
      <c r="Z123" s="189">
        <v>-2642946</v>
      </c>
      <c r="AB123" s="190">
        <v>60803959.429732896</v>
      </c>
      <c r="AD123" s="191">
        <v>-360285.47729236633</v>
      </c>
      <c r="AE123" s="129">
        <v>-5.8904590065655222E-3</v>
      </c>
      <c r="AF123" s="192">
        <v>-16.756684679427298</v>
      </c>
      <c r="AH123" s="133">
        <v>113307.408</v>
      </c>
      <c r="AI123" s="134">
        <v>492366.27119999996</v>
      </c>
      <c r="AJ123" s="135">
        <v>379058.86319999996</v>
      </c>
      <c r="AL123" s="193">
        <v>61183018.292932898</v>
      </c>
      <c r="AM123" s="56"/>
      <c r="AN123" s="97" t="s">
        <v>107</v>
      </c>
      <c r="AO123" s="93">
        <v>21734</v>
      </c>
      <c r="AP123" s="93">
        <v>63797693.907025263</v>
      </c>
      <c r="AQ123" s="93">
        <v>17539762.995480392</v>
      </c>
      <c r="AR123" s="93">
        <v>-2633449</v>
      </c>
      <c r="AT123" s="94">
        <v>61164244.907025263</v>
      </c>
      <c r="AV123" s="93">
        <v>543171.6102</v>
      </c>
      <c r="AW123" s="93">
        <v>-120624.459</v>
      </c>
      <c r="AX123" s="93">
        <v>422547.15119999996</v>
      </c>
      <c r="AZ123" s="94">
        <v>61586792.058225259</v>
      </c>
      <c r="BB123" s="95">
        <v>301</v>
      </c>
      <c r="BC123" s="60"/>
    </row>
    <row r="124" spans="1:55" x14ac:dyDescent="0.25">
      <c r="A124" s="7">
        <v>304</v>
      </c>
      <c r="B124" s="7" t="s">
        <v>108</v>
      </c>
      <c r="C124" s="7">
        <v>923</v>
      </c>
      <c r="D124" s="8">
        <v>2296555.1465156875</v>
      </c>
      <c r="E124" s="8">
        <v>310373.38071402366</v>
      </c>
      <c r="F124" s="60">
        <v>-181567</v>
      </c>
      <c r="G124" s="60">
        <v>16743.937347580009</v>
      </c>
      <c r="I124" s="37">
        <f t="shared" si="5"/>
        <v>2131732.0838632677</v>
      </c>
      <c r="K124" s="70">
        <f t="shared" si="6"/>
        <v>-171589.99508541543</v>
      </c>
      <c r="L124" s="33">
        <f t="shared" si="7"/>
        <v>-7.4496743922037645E-2</v>
      </c>
      <c r="M124" s="65">
        <f t="shared" si="8"/>
        <v>-185.90465339698312</v>
      </c>
      <c r="O124" s="55">
        <v>105602.72</v>
      </c>
      <c r="P124" s="56">
        <v>0</v>
      </c>
      <c r="Q124" s="57">
        <v>-105602.72</v>
      </c>
      <c r="S124" s="73">
        <f t="shared" si="9"/>
        <v>2026129.3638632677</v>
      </c>
      <c r="T124" s="56"/>
      <c r="U124" s="137">
        <v>304</v>
      </c>
      <c r="V124" s="125" t="s">
        <v>108</v>
      </c>
      <c r="W124" s="125">
        <v>908</v>
      </c>
      <c r="X124" s="189">
        <v>2461819.0789486831</v>
      </c>
      <c r="Y124" s="189">
        <v>465156.57422545436</v>
      </c>
      <c r="Z124" s="189">
        <v>-158497</v>
      </c>
      <c r="AB124" s="190">
        <v>2303322.0789486831</v>
      </c>
      <c r="AD124" s="191">
        <v>-63208.895384775009</v>
      </c>
      <c r="AE124" s="129">
        <v>-2.670951534981621E-2</v>
      </c>
      <c r="AF124" s="192">
        <v>-69.613320908342516</v>
      </c>
      <c r="AH124" s="133">
        <v>83352.576000000001</v>
      </c>
      <c r="AI124" s="134">
        <v>0</v>
      </c>
      <c r="AJ124" s="135">
        <v>-83352.576000000001</v>
      </c>
      <c r="AL124" s="193">
        <v>2219969.5029486832</v>
      </c>
      <c r="AM124" s="56"/>
      <c r="AN124" s="97" t="s">
        <v>108</v>
      </c>
      <c r="AO124" s="93">
        <v>895</v>
      </c>
      <c r="AP124" s="93">
        <v>2468134.9743334581</v>
      </c>
      <c r="AQ124" s="93">
        <v>376677.2539802604</v>
      </c>
      <c r="AR124" s="93">
        <v>-101604</v>
      </c>
      <c r="AT124" s="94">
        <v>2366530.9743334581</v>
      </c>
      <c r="AV124" s="93">
        <v>0</v>
      </c>
      <c r="AW124" s="93">
        <v>-157764.96000000002</v>
      </c>
      <c r="AX124" s="93">
        <v>-157764.96000000002</v>
      </c>
      <c r="AZ124" s="94">
        <v>2208766.0143334582</v>
      </c>
      <c r="BB124" s="95">
        <v>304</v>
      </c>
      <c r="BC124" s="60"/>
    </row>
    <row r="125" spans="1:55" x14ac:dyDescent="0.25">
      <c r="A125" s="7">
        <v>305</v>
      </c>
      <c r="B125" s="7" t="s">
        <v>109</v>
      </c>
      <c r="C125" s="8">
        <v>15386</v>
      </c>
      <c r="D125" s="8">
        <v>47093631.977469966</v>
      </c>
      <c r="E125" s="8">
        <v>10633822.194996601</v>
      </c>
      <c r="F125" s="60">
        <v>-1424649</v>
      </c>
      <c r="G125" s="60">
        <v>55703.963715546299</v>
      </c>
      <c r="I125" s="37">
        <f t="shared" si="5"/>
        <v>45724686.941185512</v>
      </c>
      <c r="K125" s="70">
        <f t="shared" si="6"/>
        <v>838583.21572939306</v>
      </c>
      <c r="L125" s="33">
        <f t="shared" si="7"/>
        <v>1.8682468428504073E-2</v>
      </c>
      <c r="M125" s="65">
        <f t="shared" si="8"/>
        <v>54.503003752072864</v>
      </c>
      <c r="O125" s="55">
        <v>111635.27538000001</v>
      </c>
      <c r="P125" s="56">
        <v>103028.65370000001</v>
      </c>
      <c r="Q125" s="57">
        <v>-8606.6216799999966</v>
      </c>
      <c r="S125" s="73">
        <f t="shared" si="9"/>
        <v>45716080.319505513</v>
      </c>
      <c r="T125" s="56"/>
      <c r="U125" s="137">
        <v>305</v>
      </c>
      <c r="V125" s="125" t="s">
        <v>109</v>
      </c>
      <c r="W125" s="189">
        <v>15533</v>
      </c>
      <c r="X125" s="189">
        <v>46461156.725456119</v>
      </c>
      <c r="Y125" s="189">
        <v>10694678.383064002</v>
      </c>
      <c r="Z125" s="189">
        <v>-1575053</v>
      </c>
      <c r="AB125" s="190">
        <v>44886103.725456119</v>
      </c>
      <c r="AD125" s="191">
        <v>-1301037.3638911694</v>
      </c>
      <c r="AE125" s="129">
        <v>-2.8168822170100583E-2</v>
      </c>
      <c r="AF125" s="192">
        <v>-83.75956762320024</v>
      </c>
      <c r="AH125" s="133">
        <v>157028.43888</v>
      </c>
      <c r="AI125" s="134">
        <v>157653.58320000002</v>
      </c>
      <c r="AJ125" s="135">
        <v>625.14432000002125</v>
      </c>
      <c r="AL125" s="193">
        <v>44886728.869776122</v>
      </c>
      <c r="AM125" s="56"/>
      <c r="AN125" s="97" t="s">
        <v>109</v>
      </c>
      <c r="AO125" s="93">
        <v>15688</v>
      </c>
      <c r="AP125" s="93">
        <v>46962378.089347288</v>
      </c>
      <c r="AQ125" s="93">
        <v>10818302.079208001</v>
      </c>
      <c r="AR125" s="93">
        <v>-880347</v>
      </c>
      <c r="AS125" s="93">
        <v>105110</v>
      </c>
      <c r="AT125" s="94">
        <v>46187141.089347288</v>
      </c>
      <c r="AV125" s="93">
        <v>151191.42000000001</v>
      </c>
      <c r="AW125" s="93">
        <v>-135533.24772000001</v>
      </c>
      <c r="AX125" s="93">
        <v>15658.172279999999</v>
      </c>
      <c r="AZ125" s="94">
        <v>46202799.261627287</v>
      </c>
      <c r="BB125" s="95">
        <v>305</v>
      </c>
      <c r="BC125" s="60"/>
    </row>
    <row r="126" spans="1:55" x14ac:dyDescent="0.25">
      <c r="A126" s="7">
        <v>309</v>
      </c>
      <c r="B126" s="7" t="s">
        <v>110</v>
      </c>
      <c r="C126" s="8">
        <v>7003</v>
      </c>
      <c r="D126" s="8">
        <v>21325068.069243852</v>
      </c>
      <c r="E126" s="8">
        <v>6236458.5238500601</v>
      </c>
      <c r="F126" s="60">
        <v>-677603</v>
      </c>
      <c r="G126" s="60">
        <v>69918.88300799999</v>
      </c>
      <c r="I126" s="37">
        <f t="shared" si="5"/>
        <v>20717383.952251852</v>
      </c>
      <c r="K126" s="70">
        <f t="shared" si="6"/>
        <v>-26592.449885945767</v>
      </c>
      <c r="L126" s="33">
        <f t="shared" si="7"/>
        <v>-1.2819359880878599E-3</v>
      </c>
      <c r="M126" s="65">
        <f t="shared" si="8"/>
        <v>-3.7972940005634395</v>
      </c>
      <c r="O126" s="55">
        <v>117601.82905999999</v>
      </c>
      <c r="P126" s="56">
        <v>91214.349400000006</v>
      </c>
      <c r="Q126" s="57">
        <v>-26387.479659999983</v>
      </c>
      <c r="S126" s="73">
        <f t="shared" si="9"/>
        <v>20690996.472591851</v>
      </c>
      <c r="T126" s="56"/>
      <c r="U126" s="137">
        <v>309</v>
      </c>
      <c r="V126" s="125" t="s">
        <v>110</v>
      </c>
      <c r="W126" s="189">
        <v>7091</v>
      </c>
      <c r="X126" s="189">
        <v>21365238.402137797</v>
      </c>
      <c r="Y126" s="189">
        <v>6037128.3483649418</v>
      </c>
      <c r="Z126" s="189">
        <v>-621262</v>
      </c>
      <c r="AB126" s="190">
        <v>20743976.402137797</v>
      </c>
      <c r="AD126" s="191">
        <v>29944.368528231978</v>
      </c>
      <c r="AE126" s="129">
        <v>1.4456079086701094E-3</v>
      </c>
      <c r="AF126" s="192">
        <v>4.2228696274477473</v>
      </c>
      <c r="AH126" s="133">
        <v>112057.11936</v>
      </c>
      <c r="AI126" s="134">
        <v>147169.39199999999</v>
      </c>
      <c r="AJ126" s="135">
        <v>35112.272639999996</v>
      </c>
      <c r="AL126" s="193">
        <v>20779088.674777798</v>
      </c>
      <c r="AM126" s="56"/>
      <c r="AN126" s="97" t="s">
        <v>110</v>
      </c>
      <c r="AO126" s="93">
        <v>7139</v>
      </c>
      <c r="AP126" s="93">
        <v>21262785.033609565</v>
      </c>
      <c r="AQ126" s="93">
        <v>5765301.1859020256</v>
      </c>
      <c r="AR126" s="93">
        <v>-551103</v>
      </c>
      <c r="AS126" s="93">
        <v>2350</v>
      </c>
      <c r="AT126" s="94">
        <v>20714032.033609565</v>
      </c>
      <c r="AV126" s="93">
        <v>170977.77540000004</v>
      </c>
      <c r="AW126" s="93">
        <v>-81235.807320000007</v>
      </c>
      <c r="AX126" s="93">
        <v>89741.968080000035</v>
      </c>
      <c r="AZ126" s="94">
        <v>20803774.001689564</v>
      </c>
      <c r="BB126" s="95">
        <v>309</v>
      </c>
      <c r="BC126" s="60"/>
    </row>
    <row r="127" spans="1:55" x14ac:dyDescent="0.25">
      <c r="A127" s="7">
        <v>312</v>
      </c>
      <c r="B127" s="7" t="s">
        <v>111</v>
      </c>
      <c r="C127" s="8">
        <v>1352</v>
      </c>
      <c r="D127" s="8">
        <v>4468129.9361669561</v>
      </c>
      <c r="E127" s="8">
        <v>1132489.1537626011</v>
      </c>
      <c r="F127" s="60">
        <v>-334739</v>
      </c>
      <c r="G127" s="60">
        <v>8244.2191987200349</v>
      </c>
      <c r="I127" s="37">
        <f t="shared" si="5"/>
        <v>4141635.1553656762</v>
      </c>
      <c r="K127" s="70">
        <f t="shared" si="6"/>
        <v>-8037.7271458706819</v>
      </c>
      <c r="L127" s="33">
        <f t="shared" si="7"/>
        <v>-1.9369543994045937E-3</v>
      </c>
      <c r="M127" s="65">
        <f t="shared" si="8"/>
        <v>-5.9450644570049418</v>
      </c>
      <c r="O127" s="55">
        <v>6600.17</v>
      </c>
      <c r="P127" s="56">
        <v>30426.7837</v>
      </c>
      <c r="Q127" s="57">
        <v>23826.613700000002</v>
      </c>
      <c r="S127" s="73">
        <f t="shared" si="9"/>
        <v>4165461.7690656763</v>
      </c>
      <c r="T127" s="56"/>
      <c r="U127" s="137">
        <v>312</v>
      </c>
      <c r="V127" s="125" t="s">
        <v>111</v>
      </c>
      <c r="W127" s="189">
        <v>1375</v>
      </c>
      <c r="X127" s="189">
        <v>4480178.8825115468</v>
      </c>
      <c r="Y127" s="189">
        <v>1121051.4018068293</v>
      </c>
      <c r="Z127" s="189">
        <v>-330506</v>
      </c>
      <c r="AB127" s="190">
        <v>4149672.8825115468</v>
      </c>
      <c r="AD127" s="191">
        <v>-270201.71317277662</v>
      </c>
      <c r="AE127" s="129">
        <v>-6.1133343791384569E-2</v>
      </c>
      <c r="AF127" s="192">
        <v>-196.51033685292845</v>
      </c>
      <c r="AH127" s="133">
        <v>6511.92</v>
      </c>
      <c r="AI127" s="134">
        <v>6511.92</v>
      </c>
      <c r="AJ127" s="135">
        <v>0</v>
      </c>
      <c r="AL127" s="193">
        <v>4149672.8825115468</v>
      </c>
      <c r="AM127" s="56"/>
      <c r="AN127" s="97" t="s">
        <v>111</v>
      </c>
      <c r="AO127" s="93">
        <v>1379</v>
      </c>
      <c r="AP127" s="93">
        <v>4714433.5956843235</v>
      </c>
      <c r="AQ127" s="93">
        <v>1075451.1761912201</v>
      </c>
      <c r="AR127" s="93">
        <v>-313939</v>
      </c>
      <c r="AS127" s="93">
        <v>19380</v>
      </c>
      <c r="AT127" s="94">
        <v>4419874.5956843235</v>
      </c>
      <c r="AV127" s="93">
        <v>4009.8593999999998</v>
      </c>
      <c r="AW127" s="93">
        <v>-27608.868000000002</v>
      </c>
      <c r="AX127" s="93">
        <v>-23599.008600000001</v>
      </c>
      <c r="AZ127" s="94">
        <v>4396275.5870843232</v>
      </c>
      <c r="BB127" s="95">
        <v>312</v>
      </c>
      <c r="BC127" s="60"/>
    </row>
    <row r="128" spans="1:55" x14ac:dyDescent="0.25">
      <c r="A128" s="7">
        <v>316</v>
      </c>
      <c r="B128" s="7" t="s">
        <v>112</v>
      </c>
      <c r="C128" s="8">
        <v>4508</v>
      </c>
      <c r="D128" s="8">
        <v>9031056.8485280871</v>
      </c>
      <c r="E128" s="8">
        <v>2582984.8793556634</v>
      </c>
      <c r="F128" s="60">
        <v>-1050786</v>
      </c>
      <c r="G128" s="60">
        <v>0</v>
      </c>
      <c r="I128" s="37">
        <f t="shared" si="5"/>
        <v>7980270.8485280871</v>
      </c>
      <c r="K128" s="70">
        <f t="shared" si="6"/>
        <v>119765.6538643986</v>
      </c>
      <c r="L128" s="33">
        <f t="shared" si="7"/>
        <v>1.5236381237392309E-2</v>
      </c>
      <c r="M128" s="65">
        <f t="shared" si="8"/>
        <v>26.567358887399866</v>
      </c>
      <c r="O128" s="55">
        <v>265828.44692000007</v>
      </c>
      <c r="P128" s="56">
        <v>68707.769700000004</v>
      </c>
      <c r="Q128" s="57">
        <v>-197120.67722000007</v>
      </c>
      <c r="S128" s="73">
        <f t="shared" si="9"/>
        <v>7783150.1713080872</v>
      </c>
      <c r="T128" s="56"/>
      <c r="U128" s="137">
        <v>316</v>
      </c>
      <c r="V128" s="125" t="s">
        <v>112</v>
      </c>
      <c r="W128" s="189">
        <v>4540</v>
      </c>
      <c r="X128" s="189">
        <v>8903803.1946636885</v>
      </c>
      <c r="Y128" s="189">
        <v>2493190.1284597712</v>
      </c>
      <c r="Z128" s="189">
        <v>-1043298</v>
      </c>
      <c r="AB128" s="190">
        <v>7860505.1946636885</v>
      </c>
      <c r="AD128" s="191">
        <v>-342649.9081301745</v>
      </c>
      <c r="AE128" s="129">
        <v>-4.1770502183175039E-2</v>
      </c>
      <c r="AF128" s="192">
        <v>-75.473548046293942</v>
      </c>
      <c r="AH128" s="133">
        <v>307571.00543999998</v>
      </c>
      <c r="AI128" s="134">
        <v>65184.319199999998</v>
      </c>
      <c r="AJ128" s="135">
        <v>-242386.68623999998</v>
      </c>
      <c r="AL128" s="193">
        <v>7618118.5084236888</v>
      </c>
      <c r="AM128" s="56"/>
      <c r="AN128" s="97" t="s">
        <v>112</v>
      </c>
      <c r="AO128" s="93">
        <v>4604</v>
      </c>
      <c r="AP128" s="93">
        <v>9231992.102793863</v>
      </c>
      <c r="AQ128" s="93">
        <v>2763032.4687448298</v>
      </c>
      <c r="AR128" s="93">
        <v>-1028837</v>
      </c>
      <c r="AT128" s="94">
        <v>8203155.102793863</v>
      </c>
      <c r="AV128" s="93">
        <v>93344.268000000011</v>
      </c>
      <c r="AW128" s="93">
        <v>-312861.06276</v>
      </c>
      <c r="AX128" s="93">
        <v>-219516.79475999999</v>
      </c>
      <c r="AZ128" s="94">
        <v>7983638.3080338631</v>
      </c>
      <c r="BB128" s="95">
        <v>316</v>
      </c>
      <c r="BC128" s="60"/>
    </row>
    <row r="129" spans="1:55" x14ac:dyDescent="0.25">
      <c r="A129" s="7">
        <v>317</v>
      </c>
      <c r="B129" s="7" t="s">
        <v>113</v>
      </c>
      <c r="C129" s="8">
        <v>2611</v>
      </c>
      <c r="D129" s="8">
        <v>10992436.323375586</v>
      </c>
      <c r="E129" s="8">
        <v>3034102.5482206345</v>
      </c>
      <c r="F129" s="60">
        <v>-50048</v>
      </c>
      <c r="G129" s="60">
        <v>0</v>
      </c>
      <c r="I129" s="37">
        <f t="shared" si="5"/>
        <v>10942388.323375586</v>
      </c>
      <c r="K129" s="70">
        <f t="shared" si="6"/>
        <v>-540673.74622339383</v>
      </c>
      <c r="L129" s="33">
        <f t="shared" si="7"/>
        <v>-4.7084457346512947E-2</v>
      </c>
      <c r="M129" s="65">
        <f t="shared" si="8"/>
        <v>-207.07535282397313</v>
      </c>
      <c r="O129" s="55">
        <v>47521.224000000002</v>
      </c>
      <c r="P129" s="56">
        <v>85868.2117</v>
      </c>
      <c r="Q129" s="57">
        <v>38346.987699999998</v>
      </c>
      <c r="S129" s="73">
        <f t="shared" si="9"/>
        <v>10980735.311075587</v>
      </c>
      <c r="T129" s="56"/>
      <c r="U129" s="137">
        <v>317</v>
      </c>
      <c r="V129" s="125" t="s">
        <v>113</v>
      </c>
      <c r="W129" s="189">
        <v>2655</v>
      </c>
      <c r="X129" s="189">
        <v>11503977.06959898</v>
      </c>
      <c r="Y129" s="189">
        <v>3120507.8906232566</v>
      </c>
      <c r="Z129" s="189">
        <v>-20915</v>
      </c>
      <c r="AB129" s="190">
        <v>11483062.06959898</v>
      </c>
      <c r="AD129" s="191">
        <v>212751.09243918583</v>
      </c>
      <c r="AE129" s="129">
        <v>1.8877127070436945E-2</v>
      </c>
      <c r="AF129" s="192">
        <v>80.132238206849649</v>
      </c>
      <c r="AH129" s="133">
        <v>27415.183199999999</v>
      </c>
      <c r="AI129" s="134">
        <v>101651.07120000001</v>
      </c>
      <c r="AJ129" s="135">
        <v>74235.888000000006</v>
      </c>
      <c r="AL129" s="193">
        <v>11557297.957598981</v>
      </c>
      <c r="AM129" s="56"/>
      <c r="AN129" s="97" t="s">
        <v>113</v>
      </c>
      <c r="AO129" s="93">
        <v>2658</v>
      </c>
      <c r="AP129" s="93">
        <v>11215143.977159794</v>
      </c>
      <c r="AQ129" s="93">
        <v>3080611.6792744193</v>
      </c>
      <c r="AR129" s="93">
        <v>55167</v>
      </c>
      <c r="AT129" s="94">
        <v>11270310.977159794</v>
      </c>
      <c r="AV129" s="93">
        <v>92095.295399999988</v>
      </c>
      <c r="AW129" s="93">
        <v>-27608.868000000002</v>
      </c>
      <c r="AX129" s="93">
        <v>64486.427399999986</v>
      </c>
      <c r="AZ129" s="94">
        <v>11334797.404559795</v>
      </c>
      <c r="BB129" s="95">
        <v>317</v>
      </c>
      <c r="BC129" s="60"/>
    </row>
    <row r="130" spans="1:55" x14ac:dyDescent="0.25">
      <c r="A130" s="7">
        <v>320</v>
      </c>
      <c r="B130" s="7" t="s">
        <v>114</v>
      </c>
      <c r="C130" s="8">
        <v>7534</v>
      </c>
      <c r="D130" s="8">
        <v>25592619.460731804</v>
      </c>
      <c r="E130" s="8">
        <v>4066386.5895826821</v>
      </c>
      <c r="F130" s="60">
        <v>-431478</v>
      </c>
      <c r="G130" s="60">
        <v>38408.586790950038</v>
      </c>
      <c r="I130" s="37">
        <f t="shared" si="5"/>
        <v>25199550.047522753</v>
      </c>
      <c r="K130" s="70">
        <f t="shared" si="6"/>
        <v>-146036.97560633719</v>
      </c>
      <c r="L130" s="33">
        <f t="shared" si="7"/>
        <v>-5.7618304706484524E-3</v>
      </c>
      <c r="M130" s="65">
        <f t="shared" si="8"/>
        <v>-19.383723865985822</v>
      </c>
      <c r="O130" s="55">
        <v>186877.21338000003</v>
      </c>
      <c r="P130" s="56">
        <v>34386.885699999999</v>
      </c>
      <c r="Q130" s="57">
        <v>-152490.32768000005</v>
      </c>
      <c r="S130" s="73">
        <f t="shared" si="9"/>
        <v>25047059.719842754</v>
      </c>
      <c r="T130" s="56"/>
      <c r="U130" s="137">
        <v>320</v>
      </c>
      <c r="V130" s="125" t="s">
        <v>114</v>
      </c>
      <c r="W130" s="189">
        <v>7661</v>
      </c>
      <c r="X130" s="189">
        <v>25681058.023129091</v>
      </c>
      <c r="Y130" s="189">
        <v>4416488.0745104756</v>
      </c>
      <c r="Z130" s="189">
        <v>-335471</v>
      </c>
      <c r="AB130" s="190">
        <v>25345587.023129091</v>
      </c>
      <c r="AD130" s="191">
        <v>-570873.07712969556</v>
      </c>
      <c r="AE130" s="129">
        <v>-2.2027432562983212E-2</v>
      </c>
      <c r="AF130" s="192">
        <v>-74.516783335034006</v>
      </c>
      <c r="AH130" s="133">
        <v>188285.65487999999</v>
      </c>
      <c r="AI130" s="134">
        <v>125224.22159999999</v>
      </c>
      <c r="AJ130" s="135">
        <v>-63061.433279999997</v>
      </c>
      <c r="AL130" s="193">
        <v>25282525.589849092</v>
      </c>
      <c r="AM130" s="56"/>
      <c r="AN130" s="97" t="s">
        <v>114</v>
      </c>
      <c r="AO130" s="93">
        <v>7766</v>
      </c>
      <c r="AP130" s="93">
        <v>25880017.100258786</v>
      </c>
      <c r="AQ130" s="93">
        <v>4476025.5883121965</v>
      </c>
      <c r="AR130" s="93">
        <v>-15227</v>
      </c>
      <c r="AS130" s="93">
        <v>51670</v>
      </c>
      <c r="AT130" s="94">
        <v>25916460.100258786</v>
      </c>
      <c r="AV130" s="93">
        <v>10517.664000000001</v>
      </c>
      <c r="AW130" s="93">
        <v>-127158.55776</v>
      </c>
      <c r="AX130" s="93">
        <v>-116640.89375999999</v>
      </c>
      <c r="AZ130" s="94">
        <v>25799819.206498787</v>
      </c>
      <c r="BB130" s="95">
        <v>320</v>
      </c>
      <c r="BC130" s="60"/>
    </row>
    <row r="131" spans="1:55" x14ac:dyDescent="0.25">
      <c r="A131" s="7">
        <v>322</v>
      </c>
      <c r="B131" s="7" t="s">
        <v>115</v>
      </c>
      <c r="C131" s="8">
        <v>6793</v>
      </c>
      <c r="D131" s="8">
        <v>21932986.31208089</v>
      </c>
      <c r="E131" s="8">
        <v>4888040.3281981377</v>
      </c>
      <c r="F131" s="60">
        <v>-399552</v>
      </c>
      <c r="G131" s="60">
        <v>68036.609110499849</v>
      </c>
      <c r="I131" s="37">
        <f t="shared" si="5"/>
        <v>21601470.921191391</v>
      </c>
      <c r="K131" s="70">
        <f t="shared" si="6"/>
        <v>396507.53891710564</v>
      </c>
      <c r="L131" s="33">
        <f t="shared" si="7"/>
        <v>1.8698807999289233E-2</v>
      </c>
      <c r="M131" s="65">
        <f t="shared" si="8"/>
        <v>58.370018977933995</v>
      </c>
      <c r="O131" s="55">
        <v>95095.249360000016</v>
      </c>
      <c r="P131" s="56">
        <v>162430.18370000002</v>
      </c>
      <c r="Q131" s="57">
        <v>67334.934340000007</v>
      </c>
      <c r="S131" s="73">
        <f t="shared" si="9"/>
        <v>21668805.855531391</v>
      </c>
      <c r="T131" s="56"/>
      <c r="U131" s="137">
        <v>322</v>
      </c>
      <c r="V131" s="125" t="s">
        <v>115</v>
      </c>
      <c r="W131" s="189">
        <v>6872</v>
      </c>
      <c r="X131" s="189">
        <v>21797324.382274285</v>
      </c>
      <c r="Y131" s="189">
        <v>4831473.2796962047</v>
      </c>
      <c r="Z131" s="189">
        <v>-592361</v>
      </c>
      <c r="AB131" s="190">
        <v>21204963.382274285</v>
      </c>
      <c r="AD131" s="191">
        <v>-943478.07410663366</v>
      </c>
      <c r="AE131" s="129">
        <v>-4.2597944237508401E-2</v>
      </c>
      <c r="AF131" s="192">
        <v>-137.29308412494669</v>
      </c>
      <c r="AH131" s="133">
        <v>70380.831359999996</v>
      </c>
      <c r="AI131" s="134">
        <v>126526.6056</v>
      </c>
      <c r="AJ131" s="135">
        <v>56145.774239999999</v>
      </c>
      <c r="AL131" s="193">
        <v>21261109.156514283</v>
      </c>
      <c r="AM131" s="56"/>
      <c r="AN131" s="97" t="s">
        <v>115</v>
      </c>
      <c r="AO131" s="93">
        <v>6909</v>
      </c>
      <c r="AP131" s="93">
        <v>22725271.456380919</v>
      </c>
      <c r="AQ131" s="93">
        <v>5066207.5772111434</v>
      </c>
      <c r="AR131" s="93">
        <v>-588570</v>
      </c>
      <c r="AS131" s="93">
        <v>11740</v>
      </c>
      <c r="AT131" s="94">
        <v>22148441.456380919</v>
      </c>
      <c r="AV131" s="93">
        <v>148627.73939999999</v>
      </c>
      <c r="AW131" s="93">
        <v>-64420.69200000001</v>
      </c>
      <c r="AX131" s="93">
        <v>84207.047399999981</v>
      </c>
      <c r="AZ131" s="94">
        <v>22232648.50378092</v>
      </c>
      <c r="BB131" s="95">
        <v>322</v>
      </c>
      <c r="BC131" s="60"/>
    </row>
    <row r="132" spans="1:55" x14ac:dyDescent="0.25">
      <c r="A132" s="7">
        <v>398</v>
      </c>
      <c r="B132" s="7" t="s">
        <v>116</v>
      </c>
      <c r="C132" s="8">
        <v>119573</v>
      </c>
      <c r="D132" s="8">
        <v>199429632.05214241</v>
      </c>
      <c r="E132" s="8">
        <v>31293185.912778553</v>
      </c>
      <c r="F132" s="60">
        <v>-5558997</v>
      </c>
      <c r="G132" s="60">
        <v>0</v>
      </c>
      <c r="I132" s="37">
        <f t="shared" si="5"/>
        <v>193870635.05214241</v>
      </c>
      <c r="K132" s="70">
        <f t="shared" si="6"/>
        <v>2503486.7408660352</v>
      </c>
      <c r="L132" s="33">
        <f t="shared" si="7"/>
        <v>1.3082113429384873E-2</v>
      </c>
      <c r="M132" s="65">
        <f t="shared" si="8"/>
        <v>20.936889940588888</v>
      </c>
      <c r="O132" s="55">
        <v>8350379.3199879974</v>
      </c>
      <c r="P132" s="56">
        <v>2937801.6687000007</v>
      </c>
      <c r="Q132" s="57">
        <v>-5412577.6512879971</v>
      </c>
      <c r="S132" s="73">
        <f t="shared" si="9"/>
        <v>188458057.40085441</v>
      </c>
      <c r="T132" s="56"/>
      <c r="U132" s="137">
        <v>398</v>
      </c>
      <c r="V132" s="125" t="s">
        <v>116</v>
      </c>
      <c r="W132" s="189">
        <v>119452</v>
      </c>
      <c r="X132" s="189">
        <v>195441561.31127638</v>
      </c>
      <c r="Y132" s="189">
        <v>31118995.352521464</v>
      </c>
      <c r="Z132" s="189">
        <v>-4074413</v>
      </c>
      <c r="AB132" s="190">
        <v>191367148.31127638</v>
      </c>
      <c r="AD132" s="191">
        <v>2385952.2353191674</v>
      </c>
      <c r="AE132" s="129">
        <v>1.2625342017415223E-2</v>
      </c>
      <c r="AF132" s="192">
        <v>19.974150581984123</v>
      </c>
      <c r="AH132" s="133">
        <v>7918707.0085919993</v>
      </c>
      <c r="AI132" s="134">
        <v>3183612.5687999986</v>
      </c>
      <c r="AJ132" s="135">
        <v>-4735094.4397920007</v>
      </c>
      <c r="AL132" s="193">
        <v>186632053.87148437</v>
      </c>
      <c r="AM132" s="56"/>
      <c r="AN132" s="97" t="s">
        <v>116</v>
      </c>
      <c r="AO132" s="93">
        <v>118743</v>
      </c>
      <c r="AP132" s="93">
        <v>191914263.07595721</v>
      </c>
      <c r="AQ132" s="93">
        <v>28345239.953506954</v>
      </c>
      <c r="AR132" s="93">
        <v>-3053437</v>
      </c>
      <c r="AS132" s="93">
        <v>120370</v>
      </c>
      <c r="AT132" s="94">
        <v>188981196.07595721</v>
      </c>
      <c r="AV132" s="93">
        <v>3387345.1620000005</v>
      </c>
      <c r="AW132" s="93">
        <v>-7719619.6077960003</v>
      </c>
      <c r="AX132" s="93">
        <v>-4332274.4457959998</v>
      </c>
      <c r="AZ132" s="94">
        <v>184648921.6301612</v>
      </c>
      <c r="BB132" s="95">
        <v>398</v>
      </c>
      <c r="BC132" s="60"/>
    </row>
    <row r="133" spans="1:55" x14ac:dyDescent="0.25">
      <c r="A133" s="7">
        <v>399</v>
      </c>
      <c r="B133" s="7" t="s">
        <v>117</v>
      </c>
      <c r="C133" s="8">
        <v>8051</v>
      </c>
      <c r="D133" s="8">
        <v>16222973.673198951</v>
      </c>
      <c r="E133" s="8">
        <v>3319443.7863888382</v>
      </c>
      <c r="F133" s="60">
        <v>-632011</v>
      </c>
      <c r="G133" s="60">
        <v>0</v>
      </c>
      <c r="I133" s="37">
        <f t="shared" si="5"/>
        <v>15590962.673198951</v>
      </c>
      <c r="K133" s="70">
        <f t="shared" si="6"/>
        <v>541124.73017290793</v>
      </c>
      <c r="L133" s="33">
        <f t="shared" si="7"/>
        <v>3.5955518738569552E-2</v>
      </c>
      <c r="M133" s="65">
        <f t="shared" si="8"/>
        <v>67.212114044579295</v>
      </c>
      <c r="O133" s="55">
        <v>167653.558238</v>
      </c>
      <c r="P133" s="56">
        <v>92468.381699999998</v>
      </c>
      <c r="Q133" s="57">
        <v>-75185.176538</v>
      </c>
      <c r="S133" s="73">
        <f t="shared" si="9"/>
        <v>15515777.496660952</v>
      </c>
      <c r="T133" s="56"/>
      <c r="U133" s="137">
        <v>399</v>
      </c>
      <c r="V133" s="125" t="s">
        <v>117</v>
      </c>
      <c r="W133" s="189">
        <v>8139</v>
      </c>
      <c r="X133" s="189">
        <v>15703512.943026043</v>
      </c>
      <c r="Y133" s="189">
        <v>3213996.2041451144</v>
      </c>
      <c r="Z133" s="189">
        <v>-653675</v>
      </c>
      <c r="AB133" s="190">
        <v>15049837.943026043</v>
      </c>
      <c r="AD133" s="191">
        <v>8830.191242640838</v>
      </c>
      <c r="AE133" s="129">
        <v>5.8707444264124173E-4</v>
      </c>
      <c r="AF133" s="192">
        <v>1.0849233619168004</v>
      </c>
      <c r="AH133" s="133">
        <v>225846.40943999999</v>
      </c>
      <c r="AI133" s="134">
        <v>63881.9352</v>
      </c>
      <c r="AJ133" s="135">
        <v>-161964.47423999998</v>
      </c>
      <c r="AL133" s="193">
        <v>14887873.468786044</v>
      </c>
      <c r="AM133" s="56"/>
      <c r="AN133" s="97" t="s">
        <v>117</v>
      </c>
      <c r="AO133" s="93">
        <v>8090</v>
      </c>
      <c r="AP133" s="93">
        <v>15693853.751783403</v>
      </c>
      <c r="AQ133" s="93">
        <v>3000542.6615627953</v>
      </c>
      <c r="AR133" s="93">
        <v>-652846</v>
      </c>
      <c r="AT133" s="94">
        <v>15041007.751783403</v>
      </c>
      <c r="AV133" s="93">
        <v>57847.152000000002</v>
      </c>
      <c r="AW133" s="93">
        <v>-187451.06663999998</v>
      </c>
      <c r="AX133" s="93">
        <v>-129603.91463999997</v>
      </c>
      <c r="AZ133" s="94">
        <v>14911403.837143403</v>
      </c>
      <c r="BB133" s="95">
        <v>399</v>
      </c>
      <c r="BC133" s="60"/>
    </row>
    <row r="134" spans="1:55" x14ac:dyDescent="0.25">
      <c r="A134" s="7">
        <v>400</v>
      </c>
      <c r="B134" s="7" t="s">
        <v>118</v>
      </c>
      <c r="C134" s="8">
        <v>8610</v>
      </c>
      <c r="D134" s="8">
        <v>19796351.681423843</v>
      </c>
      <c r="E134" s="8">
        <v>4629078.1297403779</v>
      </c>
      <c r="F134" s="60">
        <v>395693</v>
      </c>
      <c r="G134" s="60">
        <v>0</v>
      </c>
      <c r="I134" s="37">
        <f t="shared" si="5"/>
        <v>20192044.681423843</v>
      </c>
      <c r="K134" s="70">
        <f t="shared" si="6"/>
        <v>-160459.97214292362</v>
      </c>
      <c r="L134" s="33">
        <f t="shared" si="7"/>
        <v>-7.8840405578682968E-3</v>
      </c>
      <c r="M134" s="65">
        <f t="shared" si="8"/>
        <v>-18.636465986402278</v>
      </c>
      <c r="O134" s="55">
        <v>79954.45938</v>
      </c>
      <c r="P134" s="56">
        <v>504318.98970000003</v>
      </c>
      <c r="Q134" s="57">
        <v>424364.53032000002</v>
      </c>
      <c r="S134" s="73">
        <f t="shared" si="9"/>
        <v>20616409.211743843</v>
      </c>
      <c r="T134" s="56"/>
      <c r="U134" s="137">
        <v>400</v>
      </c>
      <c r="V134" s="125" t="s">
        <v>118</v>
      </c>
      <c r="W134" s="189">
        <v>8520</v>
      </c>
      <c r="X134" s="189">
        <v>19883605.653566767</v>
      </c>
      <c r="Y134" s="189">
        <v>4686578.9830322908</v>
      </c>
      <c r="Z134" s="189">
        <v>468899</v>
      </c>
      <c r="AB134" s="190">
        <v>20352504.653566767</v>
      </c>
      <c r="AD134" s="191">
        <v>-134694.7735786736</v>
      </c>
      <c r="AE134" s="129">
        <v>-6.574582048545087E-3</v>
      </c>
      <c r="AF134" s="192">
        <v>-15.809245725196432</v>
      </c>
      <c r="AH134" s="133">
        <v>91218.975359999997</v>
      </c>
      <c r="AI134" s="134">
        <v>519846.57360000006</v>
      </c>
      <c r="AJ134" s="135">
        <v>428627.59824000008</v>
      </c>
      <c r="AL134" s="193">
        <v>20781132.251806766</v>
      </c>
      <c r="AM134" s="56"/>
      <c r="AN134" s="97" t="s">
        <v>118</v>
      </c>
      <c r="AO134" s="93">
        <v>8520</v>
      </c>
      <c r="AP134" s="93">
        <v>19951201.42714544</v>
      </c>
      <c r="AQ134" s="93">
        <v>4446309.6846457841</v>
      </c>
      <c r="AR134" s="93">
        <v>533648</v>
      </c>
      <c r="AS134" s="93">
        <v>2350</v>
      </c>
      <c r="AT134" s="94">
        <v>20487199.42714544</v>
      </c>
      <c r="AV134" s="93">
        <v>521939.07600000006</v>
      </c>
      <c r="AW134" s="93">
        <v>-105860.28816000001</v>
      </c>
      <c r="AX134" s="93">
        <v>416078.78784000006</v>
      </c>
      <c r="AZ134" s="94">
        <v>20903278.214985441</v>
      </c>
      <c r="BB134" s="95">
        <v>400</v>
      </c>
      <c r="BC134" s="60"/>
    </row>
    <row r="135" spans="1:55" x14ac:dyDescent="0.25">
      <c r="A135" s="7">
        <v>402</v>
      </c>
      <c r="B135" s="7" t="s">
        <v>119</v>
      </c>
      <c r="C135" s="8">
        <v>9692</v>
      </c>
      <c r="D135" s="8">
        <v>30179771.76506212</v>
      </c>
      <c r="E135" s="8">
        <v>8512763.2739000991</v>
      </c>
      <c r="F135" s="60">
        <v>-395513</v>
      </c>
      <c r="G135" s="60">
        <v>0</v>
      </c>
      <c r="I135" s="37">
        <f t="shared" si="5"/>
        <v>29784258.76506212</v>
      </c>
      <c r="K135" s="70">
        <f t="shared" si="6"/>
        <v>-466703.73429045454</v>
      </c>
      <c r="L135" s="33">
        <f t="shared" si="7"/>
        <v>-1.5427731739128725E-2</v>
      </c>
      <c r="M135" s="65">
        <f t="shared" si="8"/>
        <v>-48.153501268103028</v>
      </c>
      <c r="O135" s="55">
        <v>160318.12929999997</v>
      </c>
      <c r="P135" s="56">
        <v>288031.41880000004</v>
      </c>
      <c r="Q135" s="57">
        <v>127713.28950000007</v>
      </c>
      <c r="S135" s="73">
        <f t="shared" si="9"/>
        <v>29911972.054562122</v>
      </c>
      <c r="T135" s="56"/>
      <c r="U135" s="137">
        <v>402</v>
      </c>
      <c r="V135" s="125" t="s">
        <v>119</v>
      </c>
      <c r="W135" s="189">
        <v>9882</v>
      </c>
      <c r="X135" s="189">
        <v>30749699.499352574</v>
      </c>
      <c r="Y135" s="189">
        <v>8304540.4696059255</v>
      </c>
      <c r="Z135" s="189">
        <v>-498737</v>
      </c>
      <c r="AB135" s="190">
        <v>30250962.499352574</v>
      </c>
      <c r="AD135" s="191">
        <v>-928159.76042305306</v>
      </c>
      <c r="AE135" s="129">
        <v>-2.976863019715207E-2</v>
      </c>
      <c r="AF135" s="192">
        <v>-93.924282576710496</v>
      </c>
      <c r="AH135" s="133">
        <v>185589.72000000003</v>
      </c>
      <c r="AI135" s="134">
        <v>207209.29440000004</v>
      </c>
      <c r="AJ135" s="135">
        <v>21619.574400000012</v>
      </c>
      <c r="AL135" s="193">
        <v>30272582.073752575</v>
      </c>
      <c r="AM135" s="56"/>
      <c r="AN135" s="97" t="s">
        <v>119</v>
      </c>
      <c r="AO135" s="93">
        <v>9982</v>
      </c>
      <c r="AP135" s="93">
        <v>31704073.259775627</v>
      </c>
      <c r="AQ135" s="93">
        <v>8233026.5581037076</v>
      </c>
      <c r="AR135" s="93">
        <v>-524951</v>
      </c>
      <c r="AT135" s="94">
        <v>31179122.259775627</v>
      </c>
      <c r="AV135" s="93">
        <v>247428.04559999998</v>
      </c>
      <c r="AW135" s="93">
        <v>-202885.73856</v>
      </c>
      <c r="AX135" s="93">
        <v>44542.307039999985</v>
      </c>
      <c r="AZ135" s="94">
        <v>31223664.566815626</v>
      </c>
      <c r="BB135" s="95">
        <v>402</v>
      </c>
      <c r="BC135" s="60"/>
    </row>
    <row r="136" spans="1:55" x14ac:dyDescent="0.25">
      <c r="A136" s="7">
        <v>403</v>
      </c>
      <c r="B136" s="7" t="s">
        <v>120</v>
      </c>
      <c r="C136" s="8">
        <v>3140</v>
      </c>
      <c r="D136" s="8">
        <v>11228071.798850203</v>
      </c>
      <c r="E136" s="8">
        <v>2788823.0114644258</v>
      </c>
      <c r="F136" s="60">
        <v>-157130</v>
      </c>
      <c r="G136" s="60">
        <v>0</v>
      </c>
      <c r="I136" s="37">
        <f t="shared" si="5"/>
        <v>11070941.798850203</v>
      </c>
      <c r="K136" s="70">
        <f t="shared" si="6"/>
        <v>245603.99813381024</v>
      </c>
      <c r="L136" s="33">
        <f t="shared" si="7"/>
        <v>2.2687883062416474E-2</v>
      </c>
      <c r="M136" s="65">
        <f t="shared" si="8"/>
        <v>78.217833800576514</v>
      </c>
      <c r="O136" s="55">
        <v>68707.769700000004</v>
      </c>
      <c r="P136" s="56">
        <v>0</v>
      </c>
      <c r="Q136" s="57">
        <v>-68707.769700000004</v>
      </c>
      <c r="S136" s="73">
        <f t="shared" si="9"/>
        <v>11002234.029150203</v>
      </c>
      <c r="T136" s="56"/>
      <c r="U136" s="137">
        <v>403</v>
      </c>
      <c r="V136" s="125" t="s">
        <v>120</v>
      </c>
      <c r="W136" s="189">
        <v>3176</v>
      </c>
      <c r="X136" s="189">
        <v>10942601.800716393</v>
      </c>
      <c r="Y136" s="189">
        <v>2504208.4036495234</v>
      </c>
      <c r="Z136" s="189">
        <v>-117264</v>
      </c>
      <c r="AB136" s="190">
        <v>10825337.800716393</v>
      </c>
      <c r="AD136" s="191">
        <v>3556.9324760977179</v>
      </c>
      <c r="AE136" s="129">
        <v>3.2868272971009645E-4</v>
      </c>
      <c r="AF136" s="192">
        <v>1.119940955950163</v>
      </c>
      <c r="AH136" s="133">
        <v>60652.022879999997</v>
      </c>
      <c r="AI136" s="134">
        <v>27350.063999999998</v>
      </c>
      <c r="AJ136" s="135">
        <v>-33301.958879999998</v>
      </c>
      <c r="AL136" s="193">
        <v>10792035.841836393</v>
      </c>
      <c r="AM136" s="56"/>
      <c r="AN136" s="97" t="s">
        <v>120</v>
      </c>
      <c r="AO136" s="93">
        <v>3215</v>
      </c>
      <c r="AP136" s="93">
        <v>10696479.868240295</v>
      </c>
      <c r="AQ136" s="93">
        <v>2415357.95193143</v>
      </c>
      <c r="AR136" s="93">
        <v>65411</v>
      </c>
      <c r="AS136" s="93">
        <v>59890</v>
      </c>
      <c r="AT136" s="94">
        <v>10821780.868240295</v>
      </c>
      <c r="AV136" s="93">
        <v>6573.54</v>
      </c>
      <c r="AW136" s="93">
        <v>-47329.487999999998</v>
      </c>
      <c r="AX136" s="93">
        <v>-40755.947999999997</v>
      </c>
      <c r="AZ136" s="94">
        <v>10781024.920240294</v>
      </c>
      <c r="BB136" s="95">
        <v>403</v>
      </c>
      <c r="BC136" s="60"/>
    </row>
    <row r="137" spans="1:55" x14ac:dyDescent="0.25">
      <c r="A137" s="7">
        <v>405</v>
      </c>
      <c r="B137" s="7" t="s">
        <v>121</v>
      </c>
      <c r="C137" s="8">
        <v>72909</v>
      </c>
      <c r="D137" s="8">
        <v>115896226.64675081</v>
      </c>
      <c r="E137" s="8">
        <v>13732180.959762122</v>
      </c>
      <c r="F137" s="60">
        <v>-6036692</v>
      </c>
      <c r="G137" s="60">
        <v>0</v>
      </c>
      <c r="I137" s="37">
        <f t="shared" si="5"/>
        <v>109859534.64675081</v>
      </c>
      <c r="K137" s="70">
        <f t="shared" si="6"/>
        <v>2951175.4274105728</v>
      </c>
      <c r="L137" s="33">
        <f t="shared" si="7"/>
        <v>2.7604720986838333E-2</v>
      </c>
      <c r="M137" s="65">
        <f t="shared" si="8"/>
        <v>40.477518926477842</v>
      </c>
      <c r="O137" s="55">
        <v>2890712.0958179994</v>
      </c>
      <c r="P137" s="56">
        <v>776311.99540000013</v>
      </c>
      <c r="Q137" s="57">
        <v>-2114400.1004179996</v>
      </c>
      <c r="S137" s="73">
        <f t="shared" si="9"/>
        <v>107745134.54633281</v>
      </c>
      <c r="T137" s="56"/>
      <c r="U137" s="137">
        <v>405</v>
      </c>
      <c r="V137" s="125" t="s">
        <v>121</v>
      </c>
      <c r="W137" s="189">
        <v>72872</v>
      </c>
      <c r="X137" s="189">
        <v>112841387.21934023</v>
      </c>
      <c r="Y137" s="189">
        <v>11642987.40324573</v>
      </c>
      <c r="Z137" s="189">
        <v>-5933028</v>
      </c>
      <c r="AB137" s="190">
        <v>106908359.21934023</v>
      </c>
      <c r="AD137" s="191">
        <v>1998167.6832371801</v>
      </c>
      <c r="AE137" s="129">
        <v>1.9046459204581138E-2</v>
      </c>
      <c r="AF137" s="192">
        <v>27.42023936816857</v>
      </c>
      <c r="AH137" s="133">
        <v>2845149.0148799997</v>
      </c>
      <c r="AI137" s="134">
        <v>661871.54879999999</v>
      </c>
      <c r="AJ137" s="135">
        <v>-2183277.4660799997</v>
      </c>
      <c r="AL137" s="193">
        <v>104725081.75326024</v>
      </c>
      <c r="AM137" s="56"/>
      <c r="AN137" s="97" t="s">
        <v>121</v>
      </c>
      <c r="AO137" s="93">
        <v>72875</v>
      </c>
      <c r="AP137" s="93">
        <v>110687142.53610305</v>
      </c>
      <c r="AQ137" s="93">
        <v>8937151.5644800216</v>
      </c>
      <c r="AR137" s="93">
        <v>-5787521</v>
      </c>
      <c r="AS137" s="93">
        <v>10570</v>
      </c>
      <c r="AT137" s="94">
        <v>104910191.53610305</v>
      </c>
      <c r="AV137" s="93">
        <v>541922.63760000002</v>
      </c>
      <c r="AW137" s="93">
        <v>-2871172.3952879999</v>
      </c>
      <c r="AX137" s="93">
        <v>-2329249.7576879999</v>
      </c>
      <c r="AZ137" s="94">
        <v>102580941.77841505</v>
      </c>
      <c r="BB137" s="95">
        <v>405</v>
      </c>
      <c r="BC137" s="60"/>
    </row>
    <row r="138" spans="1:55" x14ac:dyDescent="0.25">
      <c r="A138" s="7">
        <v>407</v>
      </c>
      <c r="B138" s="7" t="s">
        <v>122</v>
      </c>
      <c r="C138" s="8">
        <v>2706</v>
      </c>
      <c r="D138" s="8">
        <v>7751498.8677778598</v>
      </c>
      <c r="E138" s="8">
        <v>1955161.2424995806</v>
      </c>
      <c r="F138" s="60">
        <v>-524694</v>
      </c>
      <c r="G138" s="60">
        <v>0</v>
      </c>
      <c r="I138" s="37">
        <f t="shared" si="5"/>
        <v>7226804.8677778598</v>
      </c>
      <c r="K138" s="70">
        <f t="shared" si="6"/>
        <v>415905.35625009052</v>
      </c>
      <c r="L138" s="33">
        <f t="shared" si="7"/>
        <v>6.10646736963526E-2</v>
      </c>
      <c r="M138" s="65">
        <f t="shared" si="8"/>
        <v>153.69747089803789</v>
      </c>
      <c r="O138" s="55">
        <v>1023316.75748</v>
      </c>
      <c r="P138" s="56">
        <v>101906.62479999999</v>
      </c>
      <c r="Q138" s="57">
        <v>-921410.13268000004</v>
      </c>
      <c r="S138" s="73">
        <f t="shared" si="9"/>
        <v>6305394.73509786</v>
      </c>
      <c r="T138" s="56"/>
      <c r="U138" s="137">
        <v>407</v>
      </c>
      <c r="V138" s="125" t="s">
        <v>122</v>
      </c>
      <c r="W138" s="189">
        <v>2739</v>
      </c>
      <c r="X138" s="189">
        <v>7428729.5115277693</v>
      </c>
      <c r="Y138" s="189">
        <v>1969142.4634887816</v>
      </c>
      <c r="Z138" s="189">
        <v>-617830</v>
      </c>
      <c r="AB138" s="190">
        <v>6810899.5115277693</v>
      </c>
      <c r="AD138" s="191">
        <v>11357.845454202965</v>
      </c>
      <c r="AE138" s="129">
        <v>1.6703839776250121E-3</v>
      </c>
      <c r="AF138" s="192">
        <v>4.1467124695885236</v>
      </c>
      <c r="AH138" s="133">
        <v>929277.0316799999</v>
      </c>
      <c r="AI138" s="134">
        <v>58607.28</v>
      </c>
      <c r="AJ138" s="135">
        <v>-870669.75167999987</v>
      </c>
      <c r="AL138" s="193">
        <v>5940229.7598477695</v>
      </c>
      <c r="AM138" s="56"/>
      <c r="AN138" s="97" t="s">
        <v>122</v>
      </c>
      <c r="AO138" s="93">
        <v>2774</v>
      </c>
      <c r="AP138" s="93">
        <v>7426146.6660735663</v>
      </c>
      <c r="AQ138" s="93">
        <v>1973113.610236099</v>
      </c>
      <c r="AR138" s="93">
        <v>-626605</v>
      </c>
      <c r="AT138" s="94">
        <v>6799541.6660735663</v>
      </c>
      <c r="AV138" s="93">
        <v>39441.24</v>
      </c>
      <c r="AW138" s="93">
        <v>-1048505.9241600001</v>
      </c>
      <c r="AX138" s="93">
        <v>-1009064.6841600001</v>
      </c>
      <c r="AZ138" s="94">
        <v>5790476.9819135666</v>
      </c>
      <c r="BB138" s="95">
        <v>407</v>
      </c>
      <c r="BC138" s="60"/>
    </row>
    <row r="139" spans="1:55" x14ac:dyDescent="0.25">
      <c r="A139" s="7">
        <v>408</v>
      </c>
      <c r="B139" s="7" t="s">
        <v>123</v>
      </c>
      <c r="C139" s="8">
        <v>14494</v>
      </c>
      <c r="D139" s="8">
        <v>37345484.828221887</v>
      </c>
      <c r="E139" s="8">
        <v>9505422.2552992925</v>
      </c>
      <c r="F139" s="60">
        <v>-535167</v>
      </c>
      <c r="G139" s="60">
        <v>0</v>
      </c>
      <c r="I139" s="37">
        <f t="shared" si="5"/>
        <v>36810317.828221887</v>
      </c>
      <c r="K139" s="70">
        <f t="shared" si="6"/>
        <v>956900.14768947661</v>
      </c>
      <c r="L139" s="33">
        <f t="shared" si="7"/>
        <v>2.6689231029962637E-2</v>
      </c>
      <c r="M139" s="65">
        <f t="shared" si="8"/>
        <v>66.020432433384613</v>
      </c>
      <c r="O139" s="55">
        <v>181531.07568000004</v>
      </c>
      <c r="P139" s="56">
        <v>136029.5037</v>
      </c>
      <c r="Q139" s="57">
        <v>-45501.571980000037</v>
      </c>
      <c r="S139" s="73">
        <f t="shared" si="9"/>
        <v>36764816.256241888</v>
      </c>
      <c r="T139" s="56"/>
      <c r="U139" s="137">
        <v>408</v>
      </c>
      <c r="V139" s="125" t="s">
        <v>123</v>
      </c>
      <c r="W139" s="189">
        <v>14575</v>
      </c>
      <c r="X139" s="189">
        <v>36385235.680532411</v>
      </c>
      <c r="Y139" s="189">
        <v>9003352.3808114305</v>
      </c>
      <c r="Z139" s="189">
        <v>-531818</v>
      </c>
      <c r="AB139" s="190">
        <v>35853417.680532411</v>
      </c>
      <c r="AD139" s="191">
        <v>-627361.65087862313</v>
      </c>
      <c r="AE139" s="129">
        <v>-1.7197046290577628E-2</v>
      </c>
      <c r="AF139" s="192">
        <v>-43.043681020831777</v>
      </c>
      <c r="AH139" s="133">
        <v>114740.03039999999</v>
      </c>
      <c r="AI139" s="134">
        <v>119819.32799999999</v>
      </c>
      <c r="AJ139" s="135">
        <v>5079.2976000000053</v>
      </c>
      <c r="AL139" s="193">
        <v>35858496.978132412</v>
      </c>
      <c r="AM139" s="56"/>
      <c r="AN139" s="97" t="s">
        <v>123</v>
      </c>
      <c r="AO139" s="93">
        <v>14609</v>
      </c>
      <c r="AP139" s="93">
        <v>36965200.331411034</v>
      </c>
      <c r="AQ139" s="93">
        <v>8893650.0840342902</v>
      </c>
      <c r="AR139" s="93">
        <v>-484421</v>
      </c>
      <c r="AT139" s="94">
        <v>36480779.331411034</v>
      </c>
      <c r="AV139" s="93">
        <v>82826.604000000007</v>
      </c>
      <c r="AW139" s="93">
        <v>-103993.40280000001</v>
      </c>
      <c r="AX139" s="93">
        <v>-21166.798800000004</v>
      </c>
      <c r="AZ139" s="94">
        <v>36459612.532611035</v>
      </c>
      <c r="BB139" s="95">
        <v>408</v>
      </c>
      <c r="BC139" s="60"/>
    </row>
    <row r="140" spans="1:55" x14ac:dyDescent="0.25">
      <c r="A140" s="7">
        <v>410</v>
      </c>
      <c r="B140" s="7" t="s">
        <v>124</v>
      </c>
      <c r="C140" s="8">
        <v>18978</v>
      </c>
      <c r="D140" s="8">
        <v>39943721.88171234</v>
      </c>
      <c r="E140" s="8">
        <v>10556416.696998963</v>
      </c>
      <c r="F140" s="60">
        <v>-1888281</v>
      </c>
      <c r="G140" s="60">
        <v>0</v>
      </c>
      <c r="I140" s="37">
        <f t="shared" si="5"/>
        <v>38055440.88171234</v>
      </c>
      <c r="K140" s="70">
        <f t="shared" si="6"/>
        <v>1468146.3552473933</v>
      </c>
      <c r="L140" s="33">
        <f t="shared" si="7"/>
        <v>4.0127218321251615E-2</v>
      </c>
      <c r="M140" s="65">
        <f t="shared" si="8"/>
        <v>77.3604360442298</v>
      </c>
      <c r="O140" s="55">
        <v>535115.38292</v>
      </c>
      <c r="P140" s="56">
        <v>424126.92419999995</v>
      </c>
      <c r="Q140" s="57">
        <v>-110988.45872000005</v>
      </c>
      <c r="S140" s="73">
        <f t="shared" si="9"/>
        <v>37944452.422992341</v>
      </c>
      <c r="T140" s="56"/>
      <c r="U140" s="137">
        <v>410</v>
      </c>
      <c r="V140" s="125" t="s">
        <v>124</v>
      </c>
      <c r="W140" s="189">
        <v>18970</v>
      </c>
      <c r="X140" s="189">
        <v>38735221.526464947</v>
      </c>
      <c r="Y140" s="189">
        <v>10274731.883479064</v>
      </c>
      <c r="Z140" s="189">
        <v>-2147927</v>
      </c>
      <c r="AB140" s="190">
        <v>36587294.526464947</v>
      </c>
      <c r="AD140" s="191">
        <v>-664709.37697954476</v>
      </c>
      <c r="AE140" s="129">
        <v>-1.7843587118224334E-2</v>
      </c>
      <c r="AF140" s="192">
        <v>-35.040030415368726</v>
      </c>
      <c r="AH140" s="133">
        <v>442537.05935999996</v>
      </c>
      <c r="AI140" s="134">
        <v>401394.74879999994</v>
      </c>
      <c r="AJ140" s="135">
        <v>-41142.310560000013</v>
      </c>
      <c r="AL140" s="193">
        <v>36546152.215904944</v>
      </c>
      <c r="AM140" s="56"/>
      <c r="AN140" s="97" t="s">
        <v>124</v>
      </c>
      <c r="AO140" s="93">
        <v>18865</v>
      </c>
      <c r="AP140" s="93">
        <v>39404411.903444491</v>
      </c>
      <c r="AQ140" s="93">
        <v>10284207.31121861</v>
      </c>
      <c r="AR140" s="93">
        <v>-2152408</v>
      </c>
      <c r="AT140" s="94">
        <v>37252003.903444491</v>
      </c>
      <c r="AV140" s="93">
        <v>285357.37140000006</v>
      </c>
      <c r="AW140" s="93">
        <v>-440137.94423999992</v>
      </c>
      <c r="AX140" s="93">
        <v>-154780.57283999986</v>
      </c>
      <c r="AZ140" s="94">
        <v>37097223.330604494</v>
      </c>
      <c r="BB140" s="95">
        <v>410</v>
      </c>
      <c r="BC140" s="60"/>
    </row>
    <row r="141" spans="1:55" x14ac:dyDescent="0.25">
      <c r="A141" s="7">
        <v>416</v>
      </c>
      <c r="B141" s="7" t="s">
        <v>125</v>
      </c>
      <c r="C141" s="8">
        <v>3063</v>
      </c>
      <c r="D141" s="8">
        <v>6924692.0226077791</v>
      </c>
      <c r="E141" s="8">
        <v>1847102.456708929</v>
      </c>
      <c r="F141" s="60">
        <v>-616550</v>
      </c>
      <c r="G141" s="60">
        <v>0</v>
      </c>
      <c r="I141" s="37">
        <f t="shared" si="5"/>
        <v>6308142.0226077791</v>
      </c>
      <c r="K141" s="70">
        <f t="shared" si="6"/>
        <v>77489.929043847136</v>
      </c>
      <c r="L141" s="33">
        <f t="shared" si="7"/>
        <v>1.243688908964951E-2</v>
      </c>
      <c r="M141" s="65">
        <f t="shared" si="8"/>
        <v>25.298703572917773</v>
      </c>
      <c r="O141" s="55">
        <v>104229.88463999999</v>
      </c>
      <c r="P141" s="56">
        <v>64681.665999999997</v>
      </c>
      <c r="Q141" s="57">
        <v>-39548.218639999992</v>
      </c>
      <c r="S141" s="73">
        <f t="shared" si="9"/>
        <v>6268593.8039677795</v>
      </c>
      <c r="T141" s="56"/>
      <c r="U141" s="137">
        <v>416</v>
      </c>
      <c r="V141" s="125" t="s">
        <v>125</v>
      </c>
      <c r="W141" s="189">
        <v>3076</v>
      </c>
      <c r="X141" s="189">
        <v>6871931.093563932</v>
      </c>
      <c r="Y141" s="189">
        <v>1751366.3160800003</v>
      </c>
      <c r="Z141" s="189">
        <v>-641279</v>
      </c>
      <c r="AB141" s="190">
        <v>6230652.093563932</v>
      </c>
      <c r="AD141" s="191">
        <v>220115.48670826945</v>
      </c>
      <c r="AE141" s="129">
        <v>3.6621603212133189E-2</v>
      </c>
      <c r="AF141" s="192">
        <v>71.559000880451705</v>
      </c>
      <c r="AH141" s="133">
        <v>82675.336319999988</v>
      </c>
      <c r="AI141" s="134">
        <v>88627.231199999995</v>
      </c>
      <c r="AJ141" s="135">
        <v>5951.8948800000071</v>
      </c>
      <c r="AL141" s="193">
        <v>6236603.9884439316</v>
      </c>
      <c r="AM141" s="56"/>
      <c r="AN141" s="97" t="s">
        <v>125</v>
      </c>
      <c r="AO141" s="93">
        <v>3073</v>
      </c>
      <c r="AP141" s="93">
        <v>6670877.6068556625</v>
      </c>
      <c r="AQ141" s="93">
        <v>1721371.4954857156</v>
      </c>
      <c r="AR141" s="93">
        <v>-660341</v>
      </c>
      <c r="AT141" s="94">
        <v>6010536.6068556625</v>
      </c>
      <c r="AV141" s="93">
        <v>89465.879400000005</v>
      </c>
      <c r="AW141" s="93">
        <v>-99348.539436000006</v>
      </c>
      <c r="AX141" s="93">
        <v>-9882.6600360000011</v>
      </c>
      <c r="AZ141" s="94">
        <v>6000653.9468196621</v>
      </c>
      <c r="BB141" s="95">
        <v>416</v>
      </c>
      <c r="BC141" s="60"/>
    </row>
    <row r="142" spans="1:55" x14ac:dyDescent="0.25">
      <c r="A142" s="7">
        <v>418</v>
      </c>
      <c r="B142" s="7" t="s">
        <v>126</v>
      </c>
      <c r="C142" s="8">
        <v>22829</v>
      </c>
      <c r="D142" s="8">
        <v>25859854.904777244</v>
      </c>
      <c r="E142" s="8">
        <v>365029.47780968674</v>
      </c>
      <c r="F142" s="60">
        <v>-2208151</v>
      </c>
      <c r="G142" s="60">
        <v>0</v>
      </c>
      <c r="I142" s="37">
        <f t="shared" si="5"/>
        <v>23651703.904777244</v>
      </c>
      <c r="K142" s="70">
        <f t="shared" si="6"/>
        <v>1359166.2877524495</v>
      </c>
      <c r="L142" s="33">
        <f t="shared" si="7"/>
        <v>6.0969563497089506E-2</v>
      </c>
      <c r="M142" s="65">
        <f t="shared" si="8"/>
        <v>59.536829810874302</v>
      </c>
      <c r="O142" s="55">
        <v>738295.01620000007</v>
      </c>
      <c r="P142" s="56">
        <v>450461.60249999998</v>
      </c>
      <c r="Q142" s="57">
        <v>-287833.41370000009</v>
      </c>
      <c r="S142" s="73">
        <f t="shared" si="9"/>
        <v>23363870.491077244</v>
      </c>
      <c r="T142" s="56"/>
      <c r="U142" s="137">
        <v>418</v>
      </c>
      <c r="V142" s="125" t="s">
        <v>126</v>
      </c>
      <c r="W142" s="189">
        <v>22745</v>
      </c>
      <c r="X142" s="189">
        <v>24617008.617024794</v>
      </c>
      <c r="Y142" s="189">
        <v>-120369.25938335789</v>
      </c>
      <c r="Z142" s="189">
        <v>-2324471</v>
      </c>
      <c r="AB142" s="190">
        <v>22292537.617024794</v>
      </c>
      <c r="AD142" s="191">
        <v>-878243.26372748613</v>
      </c>
      <c r="AE142" s="129">
        <v>-3.7903049890607415E-2</v>
      </c>
      <c r="AF142" s="192">
        <v>-38.612585787095455</v>
      </c>
      <c r="AH142" s="133">
        <v>675164.98228799994</v>
      </c>
      <c r="AI142" s="134">
        <v>415786.09199999995</v>
      </c>
      <c r="AJ142" s="135">
        <v>-259378.890288</v>
      </c>
      <c r="AL142" s="193">
        <v>22033158.726736795</v>
      </c>
      <c r="AM142" s="56"/>
      <c r="AN142" s="97" t="s">
        <v>126</v>
      </c>
      <c r="AO142" s="93">
        <v>22536</v>
      </c>
      <c r="AP142" s="93">
        <v>25589909.88075228</v>
      </c>
      <c r="AQ142" s="93">
        <v>233052.12082341497</v>
      </c>
      <c r="AR142" s="93">
        <v>-2419129</v>
      </c>
      <c r="AT142" s="94">
        <v>23170780.88075228</v>
      </c>
      <c r="AV142" s="93">
        <v>303763.28340000001</v>
      </c>
      <c r="AW142" s="93">
        <v>-761662.93272000004</v>
      </c>
      <c r="AX142" s="93">
        <v>-457899.64932000003</v>
      </c>
      <c r="AZ142" s="94">
        <v>22712881.231432281</v>
      </c>
      <c r="BB142" s="95">
        <v>418</v>
      </c>
      <c r="BC142" s="60"/>
    </row>
    <row r="143" spans="1:55" x14ac:dyDescent="0.25">
      <c r="A143" s="7">
        <v>420</v>
      </c>
      <c r="B143" s="7" t="s">
        <v>127</v>
      </c>
      <c r="C143" s="8">
        <v>9782</v>
      </c>
      <c r="D143" s="8">
        <v>24927535.726605024</v>
      </c>
      <c r="E143" s="8">
        <v>4825053.0568883456</v>
      </c>
      <c r="F143" s="60">
        <v>-958725</v>
      </c>
      <c r="G143" s="60">
        <v>0</v>
      </c>
      <c r="I143" s="37">
        <f t="shared" si="5"/>
        <v>23968810.726605024</v>
      </c>
      <c r="K143" s="70">
        <f t="shared" si="6"/>
        <v>-829170.54930367693</v>
      </c>
      <c r="L143" s="33">
        <f t="shared" si="7"/>
        <v>-3.3437018121681469E-2</v>
      </c>
      <c r="M143" s="65">
        <f t="shared" si="8"/>
        <v>-84.764930413379361</v>
      </c>
      <c r="O143" s="55">
        <v>254330.95078000001</v>
      </c>
      <c r="P143" s="56">
        <v>106988.75569999999</v>
      </c>
      <c r="Q143" s="57">
        <v>-147342.19508000003</v>
      </c>
      <c r="S143" s="73">
        <f t="shared" si="9"/>
        <v>23821468.531525023</v>
      </c>
      <c r="T143" s="56"/>
      <c r="U143" s="137">
        <v>420</v>
      </c>
      <c r="V143" s="125" t="s">
        <v>127</v>
      </c>
      <c r="W143" s="189">
        <v>9865</v>
      </c>
      <c r="X143" s="189">
        <v>25662450.275908701</v>
      </c>
      <c r="Y143" s="189">
        <v>5293364.1356719974</v>
      </c>
      <c r="Z143" s="189">
        <v>-864469</v>
      </c>
      <c r="AB143" s="190">
        <v>24797981.275908701</v>
      </c>
      <c r="AD143" s="191">
        <v>-348122.06305725873</v>
      </c>
      <c r="AE143" s="129">
        <v>-1.3843976474789034E-2</v>
      </c>
      <c r="AF143" s="192">
        <v>-35.288602438647615</v>
      </c>
      <c r="AH143" s="133">
        <v>270960.99119999999</v>
      </c>
      <c r="AI143" s="134">
        <v>80747.80799999999</v>
      </c>
      <c r="AJ143" s="135">
        <v>-190213.1832</v>
      </c>
      <c r="AL143" s="193">
        <v>24607768.092708699</v>
      </c>
      <c r="AM143" s="56"/>
      <c r="AN143" s="97" t="s">
        <v>127</v>
      </c>
      <c r="AO143" s="93">
        <v>9953</v>
      </c>
      <c r="AP143" s="93">
        <v>26141028.33896596</v>
      </c>
      <c r="AQ143" s="93">
        <v>5218001.0651600044</v>
      </c>
      <c r="AR143" s="93">
        <v>-994925</v>
      </c>
      <c r="AT143" s="94">
        <v>25146103.33896596</v>
      </c>
      <c r="AV143" s="93">
        <v>98668.835400000011</v>
      </c>
      <c r="AW143" s="93">
        <v>-294889.00439999998</v>
      </c>
      <c r="AX143" s="93">
        <v>-196220.16899999997</v>
      </c>
      <c r="AZ143" s="94">
        <v>24949883.16996596</v>
      </c>
      <c r="BB143" s="95">
        <v>420</v>
      </c>
      <c r="BC143" s="60"/>
    </row>
    <row r="144" spans="1:55" x14ac:dyDescent="0.25">
      <c r="A144" s="7">
        <v>421</v>
      </c>
      <c r="B144" s="7" t="s">
        <v>128</v>
      </c>
      <c r="C144" s="7">
        <v>789</v>
      </c>
      <c r="D144" s="8">
        <v>3161090.6655115322</v>
      </c>
      <c r="E144" s="8">
        <v>715141.77650999371</v>
      </c>
      <c r="F144" s="60">
        <v>-147457</v>
      </c>
      <c r="G144" s="60">
        <v>6455.8364789333718</v>
      </c>
      <c r="I144" s="37">
        <f t="shared" si="5"/>
        <v>3020089.5019904654</v>
      </c>
      <c r="K144" s="70">
        <f t="shared" si="6"/>
        <v>44158.029310322832</v>
      </c>
      <c r="L144" s="33">
        <f t="shared" si="7"/>
        <v>1.483838916174835E-2</v>
      </c>
      <c r="M144" s="65">
        <f t="shared" si="8"/>
        <v>55.967084043501686</v>
      </c>
      <c r="O144" s="55">
        <v>17160.442000000003</v>
      </c>
      <c r="P144" s="56">
        <v>0</v>
      </c>
      <c r="Q144" s="57">
        <v>-17160.442000000003</v>
      </c>
      <c r="S144" s="73">
        <f t="shared" si="9"/>
        <v>3002929.0599904656</v>
      </c>
      <c r="T144" s="56"/>
      <c r="U144" s="137">
        <v>421</v>
      </c>
      <c r="V144" s="125" t="s">
        <v>128</v>
      </c>
      <c r="W144" s="125">
        <v>811</v>
      </c>
      <c r="X144" s="189">
        <v>3139456.4726801426</v>
      </c>
      <c r="Y144" s="189">
        <v>718205.11796571442</v>
      </c>
      <c r="Z144" s="189">
        <v>-163525</v>
      </c>
      <c r="AB144" s="190">
        <v>2975931.4726801426</v>
      </c>
      <c r="AD144" s="191">
        <v>-41498.690369870979</v>
      </c>
      <c r="AE144" s="129">
        <v>-1.3752991163820066E-2</v>
      </c>
      <c r="AF144" s="192">
        <v>-51.16977850785571</v>
      </c>
      <c r="AH144" s="133">
        <v>10419.072</v>
      </c>
      <c r="AI144" s="134">
        <v>0</v>
      </c>
      <c r="AJ144" s="135">
        <v>-10419.072</v>
      </c>
      <c r="AL144" s="193">
        <v>2965512.4006801425</v>
      </c>
      <c r="AM144" s="56"/>
      <c r="AN144" s="97" t="s">
        <v>128</v>
      </c>
      <c r="AO144" s="93">
        <v>798</v>
      </c>
      <c r="AP144" s="93">
        <v>3172816.1630500136</v>
      </c>
      <c r="AQ144" s="93">
        <v>772686.73301600036</v>
      </c>
      <c r="AR144" s="93">
        <v>-155386</v>
      </c>
      <c r="AT144" s="94">
        <v>3017430.1630500136</v>
      </c>
      <c r="AV144" s="93">
        <v>0</v>
      </c>
      <c r="AW144" s="93">
        <v>-6573.54</v>
      </c>
      <c r="AX144" s="93">
        <v>-6573.54</v>
      </c>
      <c r="AZ144" s="94">
        <v>3010856.6230500136</v>
      </c>
      <c r="BB144" s="95">
        <v>421</v>
      </c>
      <c r="BC144" s="60"/>
    </row>
    <row r="145" spans="1:55" x14ac:dyDescent="0.25">
      <c r="A145" s="7">
        <v>422</v>
      </c>
      <c r="B145" s="7" t="s">
        <v>129</v>
      </c>
      <c r="C145" s="8">
        <v>11297</v>
      </c>
      <c r="D145" s="8">
        <v>37723613.758739695</v>
      </c>
      <c r="E145" s="8">
        <v>6781356.248033897</v>
      </c>
      <c r="F145" s="60">
        <v>-623829</v>
      </c>
      <c r="G145" s="60">
        <v>140808.35169922723</v>
      </c>
      <c r="I145" s="37">
        <f t="shared" ref="I145:I208" si="10">D145+F145+G145</f>
        <v>37240593.110438921</v>
      </c>
      <c r="K145" s="70">
        <f t="shared" ref="K145:K208" si="11">I145-AB145</f>
        <v>-133405.93253032118</v>
      </c>
      <c r="L145" s="33">
        <f t="shared" ref="L145:L208" si="12">K145/AB145</f>
        <v>-3.5694850951578159E-3</v>
      </c>
      <c r="M145" s="65">
        <f t="shared" ref="M145:M208" si="13">K145/C145</f>
        <v>-11.808969861938673</v>
      </c>
      <c r="O145" s="55">
        <v>78806.029800000004</v>
      </c>
      <c r="P145" s="56">
        <v>269484.9411</v>
      </c>
      <c r="Q145" s="57">
        <v>190678.91129999998</v>
      </c>
      <c r="S145" s="73">
        <f t="shared" ref="S145:S208" si="14">I145+Q145</f>
        <v>37431272.021738924</v>
      </c>
      <c r="T145" s="56"/>
      <c r="U145" s="137">
        <v>422</v>
      </c>
      <c r="V145" s="125" t="s">
        <v>129</v>
      </c>
      <c r="W145" s="189">
        <v>11580</v>
      </c>
      <c r="X145" s="189">
        <v>38088768.042969242</v>
      </c>
      <c r="Y145" s="189">
        <v>6777834.1092990451</v>
      </c>
      <c r="Z145" s="189">
        <v>-714769</v>
      </c>
      <c r="AB145" s="190">
        <v>37373999.042969242</v>
      </c>
      <c r="AD145" s="191">
        <v>-1386622.576477617</v>
      </c>
      <c r="AE145" s="129">
        <v>-3.5774002545457761E-2</v>
      </c>
      <c r="AF145" s="192">
        <v>-119.74288225195311</v>
      </c>
      <c r="AH145" s="133">
        <v>108384.39648</v>
      </c>
      <c r="AI145" s="134">
        <v>78273.27840000001</v>
      </c>
      <c r="AJ145" s="135">
        <v>-30111.118079999986</v>
      </c>
      <c r="AL145" s="193">
        <v>37343887.924889244</v>
      </c>
      <c r="AM145" s="56"/>
      <c r="AN145" s="97" t="s">
        <v>129</v>
      </c>
      <c r="AO145" s="93">
        <v>11772</v>
      </c>
      <c r="AP145" s="93">
        <v>39033056.619446859</v>
      </c>
      <c r="AQ145" s="93">
        <v>7435966.2738285745</v>
      </c>
      <c r="AR145" s="93">
        <v>-324105</v>
      </c>
      <c r="AS145" s="93">
        <v>51670</v>
      </c>
      <c r="AT145" s="94">
        <v>38760621.619446859</v>
      </c>
      <c r="AV145" s="93">
        <v>81511.896000000008</v>
      </c>
      <c r="AW145" s="93">
        <v>-142277.69976000002</v>
      </c>
      <c r="AX145" s="93">
        <v>-60765.80376000001</v>
      </c>
      <c r="AZ145" s="94">
        <v>38699855.815686859</v>
      </c>
      <c r="BB145" s="95">
        <v>422</v>
      </c>
      <c r="BC145" s="60"/>
    </row>
    <row r="146" spans="1:55" x14ac:dyDescent="0.25">
      <c r="A146" s="7">
        <v>423</v>
      </c>
      <c r="B146" s="7" t="s">
        <v>130</v>
      </c>
      <c r="C146" s="8">
        <v>19596</v>
      </c>
      <c r="D146" s="8">
        <v>22215652.66097093</v>
      </c>
      <c r="E146" s="8">
        <v>19686.196108687709</v>
      </c>
      <c r="F146" s="60">
        <v>-1578982</v>
      </c>
      <c r="G146" s="60">
        <v>0</v>
      </c>
      <c r="I146" s="37">
        <f t="shared" si="10"/>
        <v>20636670.66097093</v>
      </c>
      <c r="K146" s="70">
        <f t="shared" si="11"/>
        <v>903483.93851141632</v>
      </c>
      <c r="L146" s="33">
        <f t="shared" si="12"/>
        <v>4.5784999210649921E-2</v>
      </c>
      <c r="M146" s="65">
        <f t="shared" si="13"/>
        <v>46.105528603358664</v>
      </c>
      <c r="O146" s="55">
        <v>1297646.2233600002</v>
      </c>
      <c r="P146" s="56">
        <v>739483.04680000001</v>
      </c>
      <c r="Q146" s="57">
        <v>-558163.17656000017</v>
      </c>
      <c r="S146" s="73">
        <f t="shared" si="14"/>
        <v>20078507.48441093</v>
      </c>
      <c r="T146" s="56"/>
      <c r="U146" s="137">
        <v>423</v>
      </c>
      <c r="V146" s="125" t="s">
        <v>130</v>
      </c>
      <c r="W146" s="189">
        <v>19418</v>
      </c>
      <c r="X146" s="189">
        <v>21337510.722459514</v>
      </c>
      <c r="Y146" s="189">
        <v>-138293.39852102951</v>
      </c>
      <c r="Z146" s="189">
        <v>-1604324</v>
      </c>
      <c r="AB146" s="190">
        <v>19733186.722459514</v>
      </c>
      <c r="AD146" s="191">
        <v>-318596.83138494566</v>
      </c>
      <c r="AE146" s="129">
        <v>-1.5888702894155376E-2</v>
      </c>
      <c r="AF146" s="192">
        <v>-16.40729381939158</v>
      </c>
      <c r="AH146" s="133">
        <v>1269394.6132799995</v>
      </c>
      <c r="AI146" s="134">
        <v>663434.40960000001</v>
      </c>
      <c r="AJ146" s="135">
        <v>-605960.20367999945</v>
      </c>
      <c r="AL146" s="193">
        <v>19127226.518779512</v>
      </c>
      <c r="AM146" s="56"/>
      <c r="AN146" s="97" t="s">
        <v>130</v>
      </c>
      <c r="AO146" s="93">
        <v>19263</v>
      </c>
      <c r="AP146" s="93">
        <v>21542264.553844459</v>
      </c>
      <c r="AQ146" s="93">
        <v>-162120.84479869308</v>
      </c>
      <c r="AR146" s="93">
        <v>-1490481</v>
      </c>
      <c r="AS146" s="93">
        <v>0</v>
      </c>
      <c r="AT146" s="94">
        <v>20051783.553844459</v>
      </c>
      <c r="AV146" s="93">
        <v>702119.80739999982</v>
      </c>
      <c r="AW146" s="93">
        <v>-1328814.8168400005</v>
      </c>
      <c r="AX146" s="93">
        <v>-626695.00944000063</v>
      </c>
      <c r="AZ146" s="94">
        <v>19425088.544404458</v>
      </c>
      <c r="BB146" s="95">
        <v>423</v>
      </c>
      <c r="BC146" s="60"/>
    </row>
    <row r="147" spans="1:55" x14ac:dyDescent="0.25">
      <c r="A147" s="7">
        <v>425</v>
      </c>
      <c r="B147" s="7" t="s">
        <v>131</v>
      </c>
      <c r="C147" s="8">
        <v>10133</v>
      </c>
      <c r="D147" s="8">
        <v>24399497.374989633</v>
      </c>
      <c r="E147" s="8">
        <v>7067524.0831235824</v>
      </c>
      <c r="F147" s="60">
        <v>198952</v>
      </c>
      <c r="G147" s="60">
        <v>0</v>
      </c>
      <c r="I147" s="37">
        <f t="shared" si="10"/>
        <v>24598449.374989633</v>
      </c>
      <c r="K147" s="70">
        <f t="shared" si="11"/>
        <v>411395.11372156441</v>
      </c>
      <c r="L147" s="33">
        <f t="shared" si="12"/>
        <v>1.7008896961063665E-2</v>
      </c>
      <c r="M147" s="65">
        <f t="shared" si="13"/>
        <v>40.599537523099222</v>
      </c>
      <c r="O147" s="55">
        <v>197648.69082000002</v>
      </c>
      <c r="P147" s="56">
        <v>170416.38940000001</v>
      </c>
      <c r="Q147" s="57">
        <v>-27232.301420000003</v>
      </c>
      <c r="S147" s="73">
        <f t="shared" si="14"/>
        <v>24571217.073569633</v>
      </c>
      <c r="T147" s="56"/>
      <c r="U147" s="137">
        <v>425</v>
      </c>
      <c r="V147" s="125" t="s">
        <v>131</v>
      </c>
      <c r="W147" s="189">
        <v>10000</v>
      </c>
      <c r="X147" s="189">
        <v>24160544.261268068</v>
      </c>
      <c r="Y147" s="189">
        <v>7118396.8201482929</v>
      </c>
      <c r="Z147" s="189">
        <v>26510</v>
      </c>
      <c r="AB147" s="190">
        <v>24187054.261268068</v>
      </c>
      <c r="AD147" s="191">
        <v>-1048906.9201447181</v>
      </c>
      <c r="AE147" s="129">
        <v>-4.1563977397352979E-2</v>
      </c>
      <c r="AF147" s="192">
        <v>-104.89069201447181</v>
      </c>
      <c r="AH147" s="133">
        <v>191628.87460799998</v>
      </c>
      <c r="AI147" s="134">
        <v>50792.975999999995</v>
      </c>
      <c r="AJ147" s="135">
        <v>-140835.89860799999</v>
      </c>
      <c r="AL147" s="193">
        <v>24046218.362660069</v>
      </c>
      <c r="AM147" s="56"/>
      <c r="AN147" s="97" t="s">
        <v>131</v>
      </c>
      <c r="AO147" s="93">
        <v>9937</v>
      </c>
      <c r="AP147" s="93">
        <v>25424356.181412786</v>
      </c>
      <c r="AQ147" s="93">
        <v>7026921.2699199999</v>
      </c>
      <c r="AR147" s="93">
        <v>-188395</v>
      </c>
      <c r="AT147" s="94">
        <v>25235961.181412786</v>
      </c>
      <c r="AV147" s="93">
        <v>47329.487999999998</v>
      </c>
      <c r="AW147" s="93">
        <v>-230608.986156</v>
      </c>
      <c r="AX147" s="93">
        <v>-183279.49815599999</v>
      </c>
      <c r="AZ147" s="94">
        <v>25052681.683256786</v>
      </c>
      <c r="BB147" s="95">
        <v>425</v>
      </c>
      <c r="BC147" s="60"/>
    </row>
    <row r="148" spans="1:55" x14ac:dyDescent="0.25">
      <c r="A148" s="7">
        <v>426</v>
      </c>
      <c r="B148" s="7" t="s">
        <v>132</v>
      </c>
      <c r="C148" s="8">
        <v>12150</v>
      </c>
      <c r="D148" s="8">
        <v>29049812.244408477</v>
      </c>
      <c r="E148" s="8">
        <v>8731915.5059283115</v>
      </c>
      <c r="F148" s="60">
        <v>-2516909</v>
      </c>
      <c r="G148" s="60">
        <v>0</v>
      </c>
      <c r="I148" s="37">
        <f t="shared" si="10"/>
        <v>26532903.244408477</v>
      </c>
      <c r="K148" s="70">
        <f t="shared" si="11"/>
        <v>-437137.40263501182</v>
      </c>
      <c r="L148" s="33">
        <f t="shared" si="12"/>
        <v>-1.6208258947616072E-2</v>
      </c>
      <c r="M148" s="65">
        <f t="shared" si="13"/>
        <v>-35.978387048149123</v>
      </c>
      <c r="O148" s="55">
        <v>729642.19333000004</v>
      </c>
      <c r="P148" s="56">
        <v>27720.714000000004</v>
      </c>
      <c r="Q148" s="57">
        <v>-701921.47933</v>
      </c>
      <c r="S148" s="73">
        <f t="shared" si="14"/>
        <v>25830981.765078478</v>
      </c>
      <c r="T148" s="56"/>
      <c r="U148" s="137">
        <v>426</v>
      </c>
      <c r="V148" s="125" t="s">
        <v>132</v>
      </c>
      <c r="W148" s="189">
        <v>12301</v>
      </c>
      <c r="X148" s="189">
        <v>29576872.647043489</v>
      </c>
      <c r="Y148" s="189">
        <v>8857004.6063292995</v>
      </c>
      <c r="Z148" s="189">
        <v>-2606832</v>
      </c>
      <c r="AB148" s="190">
        <v>26970040.647043489</v>
      </c>
      <c r="AD148" s="191">
        <v>-209740.40759466588</v>
      </c>
      <c r="AE148" s="129">
        <v>-7.7167806161880124E-3</v>
      </c>
      <c r="AF148" s="192">
        <v>-17.050679424003405</v>
      </c>
      <c r="AH148" s="133">
        <v>848371.63521599991</v>
      </c>
      <c r="AI148" s="134">
        <v>40373.903999999995</v>
      </c>
      <c r="AJ148" s="135">
        <v>-807997.73121599993</v>
      </c>
      <c r="AL148" s="193">
        <v>26162042.91582749</v>
      </c>
      <c r="AM148" s="56"/>
      <c r="AN148" s="97" t="s">
        <v>132</v>
      </c>
      <c r="AO148" s="93">
        <v>12338</v>
      </c>
      <c r="AP148" s="93">
        <v>29697748.054638155</v>
      </c>
      <c r="AQ148" s="93">
        <v>8647515.0593227968</v>
      </c>
      <c r="AR148" s="93">
        <v>-2517967</v>
      </c>
      <c r="AT148" s="94">
        <v>27179781.054638155</v>
      </c>
      <c r="AV148" s="93">
        <v>31552.992000000002</v>
      </c>
      <c r="AW148" s="93">
        <v>-890893.47028800007</v>
      </c>
      <c r="AX148" s="93">
        <v>-859340.4782880001</v>
      </c>
      <c r="AZ148" s="94">
        <v>26320440.576350156</v>
      </c>
      <c r="BB148" s="95">
        <v>426</v>
      </c>
      <c r="BC148" s="60"/>
    </row>
    <row r="149" spans="1:55" x14ac:dyDescent="0.25">
      <c r="A149" s="7">
        <v>430</v>
      </c>
      <c r="B149" s="7" t="s">
        <v>133</v>
      </c>
      <c r="C149" s="8">
        <v>16150</v>
      </c>
      <c r="D149" s="8">
        <v>42192186.090462536</v>
      </c>
      <c r="E149" s="8">
        <v>10134784.971800499</v>
      </c>
      <c r="F149" s="60">
        <v>-2196691</v>
      </c>
      <c r="G149" s="60">
        <v>0</v>
      </c>
      <c r="I149" s="37">
        <f t="shared" si="10"/>
        <v>39995495.090462536</v>
      </c>
      <c r="K149" s="70">
        <f t="shared" si="11"/>
        <v>-944047.31280170381</v>
      </c>
      <c r="L149" s="33">
        <f t="shared" si="12"/>
        <v>-2.3059547258799648E-2</v>
      </c>
      <c r="M149" s="65">
        <f t="shared" si="13"/>
        <v>-58.45494196914575</v>
      </c>
      <c r="O149" s="55">
        <v>409448.14611999999</v>
      </c>
      <c r="P149" s="56">
        <v>1151201.6514000003</v>
      </c>
      <c r="Q149" s="57">
        <v>741753.50528000039</v>
      </c>
      <c r="S149" s="73">
        <f t="shared" si="14"/>
        <v>40737248.595742539</v>
      </c>
      <c r="T149" s="56"/>
      <c r="U149" s="137">
        <v>430</v>
      </c>
      <c r="V149" s="125" t="s">
        <v>133</v>
      </c>
      <c r="W149" s="189">
        <v>16267</v>
      </c>
      <c r="X149" s="189">
        <v>43022009.403264239</v>
      </c>
      <c r="Y149" s="189">
        <v>10633157.245510237</v>
      </c>
      <c r="Z149" s="189">
        <v>-2082467</v>
      </c>
      <c r="AB149" s="190">
        <v>40939542.403264239</v>
      </c>
      <c r="AD149" s="191">
        <v>-1413627.3009269461</v>
      </c>
      <c r="AE149" s="129">
        <v>-3.3377131175782018E-2</v>
      </c>
      <c r="AF149" s="192">
        <v>-86.901536910736226</v>
      </c>
      <c r="AH149" s="133">
        <v>455938.59071999998</v>
      </c>
      <c r="AI149" s="134">
        <v>889918.98720000009</v>
      </c>
      <c r="AJ149" s="135">
        <v>433980.39648000011</v>
      </c>
      <c r="AL149" s="193">
        <v>41373522.799744241</v>
      </c>
      <c r="AM149" s="56"/>
      <c r="AN149" s="97" t="s">
        <v>133</v>
      </c>
      <c r="AO149" s="93">
        <v>16467</v>
      </c>
      <c r="AP149" s="93">
        <v>44560623.704191186</v>
      </c>
      <c r="AQ149" s="93">
        <v>10668688.46816781</v>
      </c>
      <c r="AR149" s="93">
        <v>-2207454</v>
      </c>
      <c r="AT149" s="94">
        <v>42353169.704191186</v>
      </c>
      <c r="AV149" s="93">
        <v>922925.01600000006</v>
      </c>
      <c r="AW149" s="93">
        <v>-447802.69187999988</v>
      </c>
      <c r="AX149" s="93">
        <v>475122.32412000018</v>
      </c>
      <c r="AZ149" s="94">
        <v>42828292.028311186</v>
      </c>
      <c r="BB149" s="95">
        <v>430</v>
      </c>
      <c r="BC149" s="60"/>
    </row>
    <row r="150" spans="1:55" x14ac:dyDescent="0.25">
      <c r="A150" s="7">
        <v>433</v>
      </c>
      <c r="B150" s="7" t="s">
        <v>134</v>
      </c>
      <c r="C150" s="8">
        <v>8028</v>
      </c>
      <c r="D150" s="8">
        <v>16849200.781584885</v>
      </c>
      <c r="E150" s="8">
        <v>4423377.8714198936</v>
      </c>
      <c r="F150" s="60">
        <v>-725789</v>
      </c>
      <c r="G150" s="60">
        <v>0</v>
      </c>
      <c r="I150" s="37">
        <f t="shared" si="10"/>
        <v>16123411.781584885</v>
      </c>
      <c r="K150" s="70">
        <f t="shared" si="11"/>
        <v>701277.08826971799</v>
      </c>
      <c r="L150" s="33">
        <f t="shared" si="12"/>
        <v>4.5472115385796201E-2</v>
      </c>
      <c r="M150" s="65">
        <f t="shared" si="13"/>
        <v>87.353897392839812</v>
      </c>
      <c r="O150" s="55">
        <v>341492.79580000002</v>
      </c>
      <c r="P150" s="56">
        <v>157282.05110000001</v>
      </c>
      <c r="Q150" s="57">
        <v>-184210.74470000001</v>
      </c>
      <c r="S150" s="73">
        <f t="shared" si="14"/>
        <v>15939201.036884885</v>
      </c>
      <c r="T150" s="56"/>
      <c r="U150" s="137">
        <v>433</v>
      </c>
      <c r="V150" s="125" t="s">
        <v>134</v>
      </c>
      <c r="W150" s="189">
        <v>8098</v>
      </c>
      <c r="X150" s="189">
        <v>16273344.693315167</v>
      </c>
      <c r="Y150" s="189">
        <v>4309768.5841674423</v>
      </c>
      <c r="Z150" s="189">
        <v>-851210</v>
      </c>
      <c r="AB150" s="190">
        <v>15422134.693315167</v>
      </c>
      <c r="AD150" s="191">
        <v>-439681.51177518442</v>
      </c>
      <c r="AE150" s="129">
        <v>-2.771949353656503E-2</v>
      </c>
      <c r="AF150" s="192">
        <v>-54.295074311581182</v>
      </c>
      <c r="AH150" s="133">
        <v>246385.00511999999</v>
      </c>
      <c r="AI150" s="134">
        <v>131671.02240000002</v>
      </c>
      <c r="AJ150" s="135">
        <v>-114713.98271999997</v>
      </c>
      <c r="AL150" s="193">
        <v>15307420.710595166</v>
      </c>
      <c r="AM150" s="56"/>
      <c r="AN150" s="97" t="s">
        <v>134</v>
      </c>
      <c r="AO150" s="93">
        <v>8175</v>
      </c>
      <c r="AP150" s="93">
        <v>16796097.205090351</v>
      </c>
      <c r="AQ150" s="93">
        <v>4593956.123133664</v>
      </c>
      <c r="AR150" s="93">
        <v>-934281</v>
      </c>
      <c r="AT150" s="94">
        <v>15861816.205090351</v>
      </c>
      <c r="AV150" s="93">
        <v>130221.82739999999</v>
      </c>
      <c r="AW150" s="93">
        <v>-309061.55663999997</v>
      </c>
      <c r="AX150" s="93">
        <v>-178839.72923999996</v>
      </c>
      <c r="AZ150" s="94">
        <v>15682976.475850351</v>
      </c>
      <c r="BB150" s="95">
        <v>433</v>
      </c>
      <c r="BC150" s="60"/>
    </row>
    <row r="151" spans="1:55" x14ac:dyDescent="0.25">
      <c r="A151" s="7">
        <v>434</v>
      </c>
      <c r="B151" s="7" t="s">
        <v>135</v>
      </c>
      <c r="C151" s="8">
        <v>15085</v>
      </c>
      <c r="D151" s="8">
        <v>25851844.417760834</v>
      </c>
      <c r="E151" s="8">
        <v>-515990.10668816272</v>
      </c>
      <c r="F151" s="60">
        <v>-992532</v>
      </c>
      <c r="G151" s="60">
        <v>0</v>
      </c>
      <c r="I151" s="37">
        <f t="shared" si="10"/>
        <v>24859312.417760834</v>
      </c>
      <c r="K151" s="70">
        <f t="shared" si="11"/>
        <v>543838.24663607031</v>
      </c>
      <c r="L151" s="33">
        <f t="shared" si="12"/>
        <v>2.2365932196456686E-2</v>
      </c>
      <c r="M151" s="65">
        <f t="shared" si="13"/>
        <v>36.051590761423292</v>
      </c>
      <c r="O151" s="55">
        <v>248588.80288</v>
      </c>
      <c r="P151" s="56">
        <v>887458.85820000013</v>
      </c>
      <c r="Q151" s="57">
        <v>638870.05532000016</v>
      </c>
      <c r="S151" s="73">
        <f t="shared" si="14"/>
        <v>25498182.473080833</v>
      </c>
      <c r="T151" s="56"/>
      <c r="U151" s="137">
        <v>434</v>
      </c>
      <c r="V151" s="125" t="s">
        <v>135</v>
      </c>
      <c r="W151" s="189">
        <v>15208</v>
      </c>
      <c r="X151" s="189">
        <v>25239901.171124764</v>
      </c>
      <c r="Y151" s="189">
        <v>-1016454.2424518461</v>
      </c>
      <c r="Z151" s="189">
        <v>-924427</v>
      </c>
      <c r="AB151" s="190">
        <v>24315474.171124764</v>
      </c>
      <c r="AD151" s="191">
        <v>-953774.68099538982</v>
      </c>
      <c r="AE151" s="129">
        <v>-3.7744480913423181E-2</v>
      </c>
      <c r="AF151" s="192">
        <v>-62.715326209586387</v>
      </c>
      <c r="AH151" s="133">
        <v>264722.57183999999</v>
      </c>
      <c r="AI151" s="134">
        <v>760852.7328</v>
      </c>
      <c r="AJ151" s="135">
        <v>496130.16096000001</v>
      </c>
      <c r="AL151" s="193">
        <v>24811604.332084764</v>
      </c>
      <c r="AM151" s="56"/>
      <c r="AN151" s="97" t="s">
        <v>135</v>
      </c>
      <c r="AO151" s="93">
        <v>15311</v>
      </c>
      <c r="AP151" s="93">
        <v>26219399.852120154</v>
      </c>
      <c r="AQ151" s="93">
        <v>-994555.14121716924</v>
      </c>
      <c r="AR151" s="93">
        <v>-950151</v>
      </c>
      <c r="AT151" s="94">
        <v>25269248.852120154</v>
      </c>
      <c r="AV151" s="93">
        <v>749449.29539999994</v>
      </c>
      <c r="AW151" s="93">
        <v>-301462.54440000001</v>
      </c>
      <c r="AX151" s="93">
        <v>447986.75099999993</v>
      </c>
      <c r="AZ151" s="94">
        <v>25717235.603120152</v>
      </c>
      <c r="BB151" s="95">
        <v>434</v>
      </c>
      <c r="BC151" s="60"/>
    </row>
    <row r="152" spans="1:55" x14ac:dyDescent="0.25">
      <c r="A152" s="7">
        <v>435</v>
      </c>
      <c r="B152" s="7" t="s">
        <v>136</v>
      </c>
      <c r="C152" s="7">
        <v>734</v>
      </c>
      <c r="D152" s="8">
        <v>3053116.756556869</v>
      </c>
      <c r="E152" s="8">
        <v>614130.86933430238</v>
      </c>
      <c r="F152" s="60">
        <v>-174334</v>
      </c>
      <c r="G152" s="60">
        <v>11071.178330366667</v>
      </c>
      <c r="I152" s="37">
        <f t="shared" si="10"/>
        <v>2889853.9348872355</v>
      </c>
      <c r="K152" s="70">
        <f t="shared" si="11"/>
        <v>-182318.44035732886</v>
      </c>
      <c r="L152" s="33">
        <f t="shared" si="12"/>
        <v>-5.9345120679569666E-2</v>
      </c>
      <c r="M152" s="65">
        <f t="shared" si="13"/>
        <v>-248.39024571843169</v>
      </c>
      <c r="O152" s="55">
        <v>203285.23600000003</v>
      </c>
      <c r="P152" s="56">
        <v>113654.9274</v>
      </c>
      <c r="Q152" s="57">
        <v>-89630.308600000033</v>
      </c>
      <c r="S152" s="73">
        <f t="shared" si="14"/>
        <v>2800223.6262872354</v>
      </c>
      <c r="T152" s="56"/>
      <c r="U152" s="137">
        <v>435</v>
      </c>
      <c r="V152" s="125" t="s">
        <v>136</v>
      </c>
      <c r="W152" s="125">
        <v>756</v>
      </c>
      <c r="X152" s="189">
        <v>3253001.3752445644</v>
      </c>
      <c r="Y152" s="189">
        <v>620320.58328648657</v>
      </c>
      <c r="Z152" s="189">
        <v>-180829</v>
      </c>
      <c r="AB152" s="190">
        <v>3072172.3752445644</v>
      </c>
      <c r="AD152" s="191">
        <v>-135488.03576372331</v>
      </c>
      <c r="AE152" s="129">
        <v>-4.2238896392755729E-2</v>
      </c>
      <c r="AF152" s="192">
        <v>-179.21697852344354</v>
      </c>
      <c r="AH152" s="133">
        <v>217498.12800000003</v>
      </c>
      <c r="AI152" s="134">
        <v>104190.72</v>
      </c>
      <c r="AJ152" s="135">
        <v>-113307.40800000002</v>
      </c>
      <c r="AL152" s="193">
        <v>2958864.9672445646</v>
      </c>
      <c r="AM152" s="56"/>
      <c r="AN152" s="97" t="s">
        <v>136</v>
      </c>
      <c r="AO152" s="93">
        <v>761</v>
      </c>
      <c r="AP152" s="93">
        <v>3390303.4110082877</v>
      </c>
      <c r="AQ152" s="93">
        <v>617558.78542315855</v>
      </c>
      <c r="AR152" s="93">
        <v>-182643</v>
      </c>
      <c r="AT152" s="94">
        <v>3207660.4110082877</v>
      </c>
      <c r="AV152" s="93">
        <v>148627.73939999999</v>
      </c>
      <c r="AW152" s="93">
        <v>-212982.69600000003</v>
      </c>
      <c r="AX152" s="93">
        <v>-64354.956600000034</v>
      </c>
      <c r="AZ152" s="94">
        <v>3143305.4544082875</v>
      </c>
      <c r="BB152" s="95">
        <v>435</v>
      </c>
      <c r="BC152" s="60"/>
    </row>
    <row r="153" spans="1:55" x14ac:dyDescent="0.25">
      <c r="A153" s="7">
        <v>436</v>
      </c>
      <c r="B153" s="7" t="s">
        <v>137</v>
      </c>
      <c r="C153" s="8">
        <v>2081</v>
      </c>
      <c r="D153" s="8">
        <v>6493786.1641985849</v>
      </c>
      <c r="E153" s="8">
        <v>2111098.1101040617</v>
      </c>
      <c r="F153" s="60">
        <v>-355820</v>
      </c>
      <c r="G153" s="60">
        <v>0</v>
      </c>
      <c r="I153" s="37">
        <f t="shared" si="10"/>
        <v>6137966.1641985849</v>
      </c>
      <c r="K153" s="70">
        <f t="shared" si="11"/>
        <v>38097.655852939934</v>
      </c>
      <c r="L153" s="33">
        <f t="shared" si="12"/>
        <v>6.2456519842707982E-3</v>
      </c>
      <c r="M153" s="65">
        <f t="shared" si="13"/>
        <v>18.307379073974019</v>
      </c>
      <c r="O153" s="55">
        <v>148473.46421800001</v>
      </c>
      <c r="P153" s="56">
        <v>19800.510000000002</v>
      </c>
      <c r="Q153" s="57">
        <v>-128672.954218</v>
      </c>
      <c r="S153" s="73">
        <f t="shared" si="14"/>
        <v>6009293.2099805847</v>
      </c>
      <c r="T153" s="56"/>
      <c r="U153" s="137">
        <v>436</v>
      </c>
      <c r="V153" s="125" t="s">
        <v>137</v>
      </c>
      <c r="W153" s="189">
        <v>2105</v>
      </c>
      <c r="X153" s="189">
        <v>6462687.5083456449</v>
      </c>
      <c r="Y153" s="189">
        <v>2133602.3548761443</v>
      </c>
      <c r="Z153" s="189">
        <v>-362819</v>
      </c>
      <c r="AB153" s="190">
        <v>6099868.5083456449</v>
      </c>
      <c r="AD153" s="191">
        <v>-188010.1094822837</v>
      </c>
      <c r="AE153" s="129">
        <v>-2.9900403762442462E-2</v>
      </c>
      <c r="AF153" s="192">
        <v>-89.315966499897243</v>
      </c>
      <c r="AH153" s="133">
        <v>65900.630399999995</v>
      </c>
      <c r="AI153" s="134">
        <v>29954.832000000002</v>
      </c>
      <c r="AJ153" s="135">
        <v>-35945.798399999992</v>
      </c>
      <c r="AL153" s="193">
        <v>6063922.7099456452</v>
      </c>
      <c r="AM153" s="56"/>
      <c r="AN153" s="97" t="s">
        <v>137</v>
      </c>
      <c r="AO153" s="93">
        <v>2076</v>
      </c>
      <c r="AP153" s="93">
        <v>6663356.6178279286</v>
      </c>
      <c r="AQ153" s="93">
        <v>2222927.7160663418</v>
      </c>
      <c r="AR153" s="93">
        <v>-375478</v>
      </c>
      <c r="AT153" s="94">
        <v>6287878.6178279286</v>
      </c>
      <c r="AV153" s="93">
        <v>36811.824000000001</v>
      </c>
      <c r="AW153" s="93">
        <v>-52299.084239999996</v>
      </c>
      <c r="AX153" s="93">
        <v>-15487.260239999996</v>
      </c>
      <c r="AZ153" s="94">
        <v>6272391.3575879289</v>
      </c>
      <c r="BB153" s="95">
        <v>436</v>
      </c>
      <c r="BC153" s="60"/>
    </row>
    <row r="154" spans="1:55" x14ac:dyDescent="0.25">
      <c r="A154" s="7">
        <v>440</v>
      </c>
      <c r="B154" s="7" t="s">
        <v>138</v>
      </c>
      <c r="C154" s="8">
        <v>5264</v>
      </c>
      <c r="D154" s="8">
        <v>14324702.105437828</v>
      </c>
      <c r="E154" s="8">
        <v>4092056.6099774181</v>
      </c>
      <c r="F154" s="60">
        <v>-1182875</v>
      </c>
      <c r="G154" s="60">
        <v>0</v>
      </c>
      <c r="I154" s="37">
        <f t="shared" si="10"/>
        <v>13141827.105437828</v>
      </c>
      <c r="K154" s="70">
        <f t="shared" si="11"/>
        <v>-208296.94282499887</v>
      </c>
      <c r="L154" s="33">
        <f t="shared" si="12"/>
        <v>-1.5602622273169314E-2</v>
      </c>
      <c r="M154" s="65">
        <f t="shared" si="13"/>
        <v>-39.570087922682156</v>
      </c>
      <c r="O154" s="55">
        <v>331394.53570000001</v>
      </c>
      <c r="P154" s="56">
        <v>0</v>
      </c>
      <c r="Q154" s="57">
        <v>-331394.53570000001</v>
      </c>
      <c r="S154" s="73">
        <f t="shared" si="14"/>
        <v>12810432.569737827</v>
      </c>
      <c r="T154" s="56"/>
      <c r="U154" s="137">
        <v>440</v>
      </c>
      <c r="V154" s="125" t="s">
        <v>138</v>
      </c>
      <c r="W154" s="189">
        <v>5176</v>
      </c>
      <c r="X154" s="189">
        <v>14476919.048262827</v>
      </c>
      <c r="Y154" s="189">
        <v>4144178.4475446129</v>
      </c>
      <c r="Z154" s="189">
        <v>-1126795</v>
      </c>
      <c r="AB154" s="190">
        <v>13350124.048262827</v>
      </c>
      <c r="AD154" s="191">
        <v>-370167.90898874402</v>
      </c>
      <c r="AE154" s="129">
        <v>-2.6979594176427098E-2</v>
      </c>
      <c r="AF154" s="192">
        <v>-71.51621116474962</v>
      </c>
      <c r="AH154" s="133">
        <v>254029.99919999999</v>
      </c>
      <c r="AI154" s="134">
        <v>14391.343199999999</v>
      </c>
      <c r="AJ154" s="135">
        <v>-239638.65599999999</v>
      </c>
      <c r="AL154" s="193">
        <v>13110485.392262828</v>
      </c>
      <c r="AM154" s="56"/>
      <c r="AN154" s="97" t="s">
        <v>138</v>
      </c>
      <c r="AO154" s="93">
        <v>5147</v>
      </c>
      <c r="AP154" s="93">
        <v>14804503.957251571</v>
      </c>
      <c r="AQ154" s="93">
        <v>4056554.3528000028</v>
      </c>
      <c r="AR154" s="93">
        <v>-1084212</v>
      </c>
      <c r="AT154" s="94">
        <v>13720291.957251571</v>
      </c>
      <c r="AV154" s="93">
        <v>21035.328000000001</v>
      </c>
      <c r="AW154" s="93">
        <v>-230139.6354</v>
      </c>
      <c r="AX154" s="93">
        <v>-209104.30739999999</v>
      </c>
      <c r="AZ154" s="94">
        <v>13511187.649851572</v>
      </c>
      <c r="BB154" s="95">
        <v>440</v>
      </c>
      <c r="BC154" s="60"/>
    </row>
    <row r="155" spans="1:55" x14ac:dyDescent="0.25">
      <c r="A155" s="7">
        <v>441</v>
      </c>
      <c r="B155" s="7" t="s">
        <v>139</v>
      </c>
      <c r="C155" s="8">
        <v>4747</v>
      </c>
      <c r="D155" s="8">
        <v>12518881.15304032</v>
      </c>
      <c r="E155" s="8">
        <v>2349949.8824142958</v>
      </c>
      <c r="F155" s="60">
        <v>-570690</v>
      </c>
      <c r="G155" s="60">
        <v>84054.194297480019</v>
      </c>
      <c r="I155" s="37">
        <f t="shared" si="10"/>
        <v>12032245.347337799</v>
      </c>
      <c r="K155" s="70">
        <f t="shared" si="11"/>
        <v>356711.99891216867</v>
      </c>
      <c r="L155" s="33">
        <f t="shared" si="12"/>
        <v>3.055209456108221E-2</v>
      </c>
      <c r="M155" s="65">
        <f t="shared" si="13"/>
        <v>75.14472275377473</v>
      </c>
      <c r="O155" s="55">
        <v>170653.99552</v>
      </c>
      <c r="P155" s="56">
        <v>0</v>
      </c>
      <c r="Q155" s="57">
        <v>-170653.99552</v>
      </c>
      <c r="S155" s="73">
        <f t="shared" si="14"/>
        <v>11861591.3518178</v>
      </c>
      <c r="T155" s="56"/>
      <c r="U155" s="137">
        <v>441</v>
      </c>
      <c r="V155" s="125" t="s">
        <v>139</v>
      </c>
      <c r="W155" s="189">
        <v>4831</v>
      </c>
      <c r="X155" s="189">
        <v>12233631.34842563</v>
      </c>
      <c r="Y155" s="189">
        <v>1987568.7530207597</v>
      </c>
      <c r="Z155" s="189">
        <v>-558098</v>
      </c>
      <c r="AB155" s="190">
        <v>11675533.34842563</v>
      </c>
      <c r="AD155" s="191">
        <v>-355233.7241383642</v>
      </c>
      <c r="AE155" s="129">
        <v>-2.9527105129353724E-2</v>
      </c>
      <c r="AF155" s="192">
        <v>-73.532130850416934</v>
      </c>
      <c r="AH155" s="133">
        <v>98147.658240000004</v>
      </c>
      <c r="AI155" s="134">
        <v>0</v>
      </c>
      <c r="AJ155" s="135">
        <v>-98147.658240000004</v>
      </c>
      <c r="AL155" s="193">
        <v>11577385.690185631</v>
      </c>
      <c r="AM155" s="56"/>
      <c r="AN155" s="97" t="s">
        <v>139</v>
      </c>
      <c r="AO155" s="93">
        <v>4860</v>
      </c>
      <c r="AP155" s="93">
        <v>12609358.072563995</v>
      </c>
      <c r="AQ155" s="93">
        <v>2283943.5678703822</v>
      </c>
      <c r="AR155" s="93">
        <v>-578591</v>
      </c>
      <c r="AT155" s="94">
        <v>12030767.072563995</v>
      </c>
      <c r="AV155" s="93">
        <v>0</v>
      </c>
      <c r="AW155" s="93">
        <v>-30352.663596000002</v>
      </c>
      <c r="AX155" s="93">
        <v>-30352.663596000002</v>
      </c>
      <c r="AZ155" s="94">
        <v>12000414.408967994</v>
      </c>
      <c r="BB155" s="95">
        <v>441</v>
      </c>
      <c r="BC155" s="60"/>
    </row>
    <row r="156" spans="1:55" x14ac:dyDescent="0.25">
      <c r="A156" s="7">
        <v>444</v>
      </c>
      <c r="B156" s="7" t="s">
        <v>140</v>
      </c>
      <c r="C156" s="8">
        <v>46785</v>
      </c>
      <c r="D156" s="8">
        <v>70255985.731035888</v>
      </c>
      <c r="E156" s="8">
        <v>4192346.6515268218</v>
      </c>
      <c r="F156" s="60">
        <v>-2535882</v>
      </c>
      <c r="G156" s="60">
        <v>0</v>
      </c>
      <c r="I156" s="37">
        <f t="shared" si="10"/>
        <v>67720103.731035888</v>
      </c>
      <c r="K156" s="70">
        <f t="shared" si="11"/>
        <v>-721197.18972612917</v>
      </c>
      <c r="L156" s="33">
        <f t="shared" si="12"/>
        <v>-1.0537455893205419E-2</v>
      </c>
      <c r="M156" s="65">
        <f t="shared" si="13"/>
        <v>-15.415137110743384</v>
      </c>
      <c r="O156" s="55">
        <v>1091858.2028959999</v>
      </c>
      <c r="P156" s="56">
        <v>3226295.0993999997</v>
      </c>
      <c r="Q156" s="57">
        <v>2134436.8965039998</v>
      </c>
      <c r="S156" s="73">
        <f t="shared" si="14"/>
        <v>69854540.627539888</v>
      </c>
      <c r="T156" s="56"/>
      <c r="U156" s="137">
        <v>444</v>
      </c>
      <c r="V156" s="125" t="s">
        <v>140</v>
      </c>
      <c r="W156" s="189">
        <v>47149</v>
      </c>
      <c r="X156" s="189">
        <v>70141426.920762017</v>
      </c>
      <c r="Y156" s="189">
        <v>4347062.0865404746</v>
      </c>
      <c r="Z156" s="189">
        <v>-1700126</v>
      </c>
      <c r="AB156" s="190">
        <v>68441300.920762017</v>
      </c>
      <c r="AD156" s="191">
        <v>344348.02759678662</v>
      </c>
      <c r="AE156" s="129">
        <v>5.0567318061502898E-3</v>
      </c>
      <c r="AF156" s="192">
        <v>7.3034004453283554</v>
      </c>
      <c r="AH156" s="133">
        <v>1198255.7944320003</v>
      </c>
      <c r="AI156" s="134">
        <v>3275560.8791999989</v>
      </c>
      <c r="AJ156" s="135">
        <v>2077305.0847679987</v>
      </c>
      <c r="AL156" s="193">
        <v>70518606.005530015</v>
      </c>
      <c r="AM156" s="56"/>
      <c r="AN156" s="97" t="s">
        <v>140</v>
      </c>
      <c r="AO156" s="93">
        <v>47353</v>
      </c>
      <c r="AP156" s="93">
        <v>69472686.893165231</v>
      </c>
      <c r="AQ156" s="93">
        <v>3695308.3348253844</v>
      </c>
      <c r="AR156" s="93">
        <v>-1389824</v>
      </c>
      <c r="AS156" s="93">
        <v>14090</v>
      </c>
      <c r="AT156" s="94">
        <v>68096952.893165231</v>
      </c>
      <c r="AV156" s="93">
        <v>3190993.5222000005</v>
      </c>
      <c r="AW156" s="93">
        <v>-1255517.216424</v>
      </c>
      <c r="AX156" s="93">
        <v>1935476.3057760005</v>
      </c>
      <c r="AZ156" s="94">
        <v>70032429.198941231</v>
      </c>
      <c r="BB156" s="95">
        <v>444</v>
      </c>
      <c r="BC156" s="60"/>
    </row>
    <row r="157" spans="1:55" x14ac:dyDescent="0.25">
      <c r="A157" s="7">
        <v>445</v>
      </c>
      <c r="B157" s="7" t="s">
        <v>141</v>
      </c>
      <c r="C157" s="8">
        <v>15285</v>
      </c>
      <c r="D157" s="8">
        <v>29303170.011594016</v>
      </c>
      <c r="E157" s="8">
        <v>498137.11731571803</v>
      </c>
      <c r="F157" s="60">
        <v>-641438</v>
      </c>
      <c r="G157" s="60">
        <v>0</v>
      </c>
      <c r="I157" s="37">
        <f t="shared" si="10"/>
        <v>28661732.011594016</v>
      </c>
      <c r="K157" s="70">
        <f t="shared" si="11"/>
        <v>67072.650988262147</v>
      </c>
      <c r="L157" s="33">
        <f t="shared" si="12"/>
        <v>2.3456356007746921E-3</v>
      </c>
      <c r="M157" s="65">
        <f t="shared" si="13"/>
        <v>4.3881354915447917</v>
      </c>
      <c r="O157" s="55">
        <v>229219.943998</v>
      </c>
      <c r="P157" s="56">
        <v>221897.71540000002</v>
      </c>
      <c r="Q157" s="57">
        <v>-7322.228597999987</v>
      </c>
      <c r="S157" s="73">
        <f t="shared" si="14"/>
        <v>28654409.782996017</v>
      </c>
      <c r="T157" s="56"/>
      <c r="U157" s="137">
        <v>445</v>
      </c>
      <c r="V157" s="125" t="s">
        <v>141</v>
      </c>
      <c r="W157" s="189">
        <v>15398</v>
      </c>
      <c r="X157" s="189">
        <v>29336684.360605754</v>
      </c>
      <c r="Y157" s="189">
        <v>733307.11065923877</v>
      </c>
      <c r="Z157" s="189">
        <v>-742025</v>
      </c>
      <c r="AB157" s="190">
        <v>28594659.360605754</v>
      </c>
      <c r="AD157" s="191">
        <v>-1409163.1779729798</v>
      </c>
      <c r="AE157" s="129">
        <v>-4.6966121605374993E-2</v>
      </c>
      <c r="AF157" s="192">
        <v>-91.515987658980379</v>
      </c>
      <c r="AH157" s="133">
        <v>214294.26336000004</v>
      </c>
      <c r="AI157" s="134">
        <v>190343.4216</v>
      </c>
      <c r="AJ157" s="135">
        <v>-23950.841760000039</v>
      </c>
      <c r="AL157" s="193">
        <v>28570708.518845756</v>
      </c>
      <c r="AM157" s="56"/>
      <c r="AN157" s="97" t="s">
        <v>141</v>
      </c>
      <c r="AO157" s="93">
        <v>15457</v>
      </c>
      <c r="AP157" s="93">
        <v>30310534.538578734</v>
      </c>
      <c r="AQ157" s="93">
        <v>856764.70063393959</v>
      </c>
      <c r="AR157" s="93">
        <v>-306712</v>
      </c>
      <c r="AS157" s="93">
        <v>0</v>
      </c>
      <c r="AT157" s="94">
        <v>30003822.538578734</v>
      </c>
      <c r="AV157" s="93">
        <v>202596.50280000002</v>
      </c>
      <c r="AW157" s="93">
        <v>-221971.35459600002</v>
      </c>
      <c r="AX157" s="93">
        <v>-19374.851796000003</v>
      </c>
      <c r="AZ157" s="94">
        <v>29984447.686782733</v>
      </c>
      <c r="BB157" s="95">
        <v>445</v>
      </c>
      <c r="BC157" s="60"/>
    </row>
    <row r="158" spans="1:55" x14ac:dyDescent="0.25">
      <c r="A158" s="7">
        <v>475</v>
      </c>
      <c r="B158" s="7" t="s">
        <v>142</v>
      </c>
      <c r="C158" s="8">
        <v>5477</v>
      </c>
      <c r="D158" s="8">
        <v>16052764.249587327</v>
      </c>
      <c r="E158" s="8">
        <v>3183304.1137425601</v>
      </c>
      <c r="F158" s="60">
        <v>63334</v>
      </c>
      <c r="G158" s="60">
        <v>0</v>
      </c>
      <c r="I158" s="37">
        <f t="shared" si="10"/>
        <v>16116098.249587327</v>
      </c>
      <c r="K158" s="70">
        <f t="shared" si="11"/>
        <v>-330429.09281525388</v>
      </c>
      <c r="L158" s="33">
        <f t="shared" si="12"/>
        <v>-2.0091116254270815E-2</v>
      </c>
      <c r="M158" s="65">
        <f t="shared" si="13"/>
        <v>-60.330307251278782</v>
      </c>
      <c r="O158" s="55">
        <v>182560.7022</v>
      </c>
      <c r="P158" s="56">
        <v>587415.13000000012</v>
      </c>
      <c r="Q158" s="57">
        <v>404854.42780000012</v>
      </c>
      <c r="S158" s="73">
        <f t="shared" si="14"/>
        <v>16520952.677387327</v>
      </c>
      <c r="T158" s="56"/>
      <c r="U158" s="137">
        <v>475</v>
      </c>
      <c r="V158" s="125" t="s">
        <v>142</v>
      </c>
      <c r="W158" s="189">
        <v>5517</v>
      </c>
      <c r="X158" s="189">
        <v>16422732.342402581</v>
      </c>
      <c r="Y158" s="189">
        <v>3160420.8420651141</v>
      </c>
      <c r="Z158" s="189">
        <v>23795</v>
      </c>
      <c r="AB158" s="190">
        <v>16446527.342402581</v>
      </c>
      <c r="AD158" s="191">
        <v>-61492.064539391547</v>
      </c>
      <c r="AE158" s="129">
        <v>-3.7249813574566572E-3</v>
      </c>
      <c r="AF158" s="192">
        <v>-11.145924331954241</v>
      </c>
      <c r="AH158" s="133">
        <v>225559.88496</v>
      </c>
      <c r="AI158" s="134">
        <v>638168.16</v>
      </c>
      <c r="AJ158" s="135">
        <v>412608.27504000004</v>
      </c>
      <c r="AL158" s="193">
        <v>16859135.617442582</v>
      </c>
      <c r="AM158" s="56"/>
      <c r="AN158" s="97" t="s">
        <v>142</v>
      </c>
      <c r="AO158" s="93">
        <v>5545</v>
      </c>
      <c r="AP158" s="93">
        <v>16624191.406941973</v>
      </c>
      <c r="AQ158" s="93">
        <v>3065475.3489079084</v>
      </c>
      <c r="AR158" s="93">
        <v>-116172</v>
      </c>
      <c r="AT158" s="94">
        <v>16508019.406941973</v>
      </c>
      <c r="AV158" s="93">
        <v>640262.79599999997</v>
      </c>
      <c r="AW158" s="93">
        <v>-255934.20635999998</v>
      </c>
      <c r="AX158" s="93">
        <v>384328.58964000002</v>
      </c>
      <c r="AZ158" s="94">
        <v>16892347.996581972</v>
      </c>
      <c r="BB158" s="95">
        <v>475</v>
      </c>
      <c r="BC158" s="60"/>
    </row>
    <row r="159" spans="1:55" x14ac:dyDescent="0.25">
      <c r="A159" s="7">
        <v>480</v>
      </c>
      <c r="B159" s="7" t="s">
        <v>143</v>
      </c>
      <c r="C159" s="8">
        <v>1988</v>
      </c>
      <c r="D159" s="8">
        <v>4865408.7510732878</v>
      </c>
      <c r="E159" s="8">
        <v>1320647.5064690846</v>
      </c>
      <c r="F159" s="60">
        <v>-331160</v>
      </c>
      <c r="G159" s="60">
        <v>0</v>
      </c>
      <c r="I159" s="37">
        <f t="shared" si="10"/>
        <v>4534248.7510732878</v>
      </c>
      <c r="K159" s="70">
        <f t="shared" si="11"/>
        <v>29537.379428265616</v>
      </c>
      <c r="L159" s="33">
        <f t="shared" si="12"/>
        <v>6.5569971062272988E-3</v>
      </c>
      <c r="M159" s="65">
        <f t="shared" si="13"/>
        <v>14.857836734540049</v>
      </c>
      <c r="O159" s="55">
        <v>649456.72800000012</v>
      </c>
      <c r="P159" s="56">
        <v>37026.953699999998</v>
      </c>
      <c r="Q159" s="57">
        <v>-612429.77430000016</v>
      </c>
      <c r="S159" s="73">
        <f t="shared" si="14"/>
        <v>3921818.9767732876</v>
      </c>
      <c r="T159" s="56"/>
      <c r="U159" s="137">
        <v>480</v>
      </c>
      <c r="V159" s="125" t="s">
        <v>143</v>
      </c>
      <c r="W159" s="189">
        <v>2021</v>
      </c>
      <c r="X159" s="189">
        <v>4839158.3716450222</v>
      </c>
      <c r="Y159" s="189">
        <v>1324487.5947772835</v>
      </c>
      <c r="Z159" s="189">
        <v>-334447</v>
      </c>
      <c r="AB159" s="190">
        <v>4504711.3716450222</v>
      </c>
      <c r="AD159" s="191">
        <v>-546572.65907070599</v>
      </c>
      <c r="AE159" s="129">
        <v>-0.10820469721106948</v>
      </c>
      <c r="AF159" s="192">
        <v>-270.44663981727166</v>
      </c>
      <c r="AH159" s="133">
        <v>651192</v>
      </c>
      <c r="AI159" s="134">
        <v>53462.8632</v>
      </c>
      <c r="AJ159" s="135">
        <v>-597729.13679999998</v>
      </c>
      <c r="AL159" s="193">
        <v>3906982.2348450222</v>
      </c>
      <c r="AM159" s="56"/>
      <c r="AN159" s="97" t="s">
        <v>143</v>
      </c>
      <c r="AO159" s="93">
        <v>2028</v>
      </c>
      <c r="AP159" s="93">
        <v>5379197.0307157282</v>
      </c>
      <c r="AQ159" s="93">
        <v>1550568.5044266668</v>
      </c>
      <c r="AR159" s="93">
        <v>-327913</v>
      </c>
      <c r="AT159" s="94">
        <v>5051284.0307157282</v>
      </c>
      <c r="AV159" s="93">
        <v>46014.78</v>
      </c>
      <c r="AW159" s="93">
        <v>-749449.29539999994</v>
      </c>
      <c r="AX159" s="93">
        <v>-703434.51539999992</v>
      </c>
      <c r="AZ159" s="94">
        <v>4347849.5153157283</v>
      </c>
      <c r="BB159" s="95">
        <v>480</v>
      </c>
      <c r="BC159" s="60"/>
    </row>
    <row r="160" spans="1:55" x14ac:dyDescent="0.25">
      <c r="A160" s="7">
        <v>481</v>
      </c>
      <c r="B160" s="7" t="s">
        <v>144</v>
      </c>
      <c r="C160" s="8">
        <v>9656</v>
      </c>
      <c r="D160" s="8">
        <v>9204369.8523232155</v>
      </c>
      <c r="E160" s="8">
        <v>-148557.92686486343</v>
      </c>
      <c r="F160" s="60">
        <v>-1725300</v>
      </c>
      <c r="G160" s="60">
        <v>0</v>
      </c>
      <c r="I160" s="37">
        <f t="shared" si="10"/>
        <v>7479069.8523232155</v>
      </c>
      <c r="K160" s="70">
        <f t="shared" si="11"/>
        <v>-286636.14143301733</v>
      </c>
      <c r="L160" s="33">
        <f t="shared" si="12"/>
        <v>-3.6910506483696127E-2</v>
      </c>
      <c r="M160" s="65">
        <f t="shared" si="13"/>
        <v>-29.684770239541976</v>
      </c>
      <c r="O160" s="55">
        <v>469562.49448000005</v>
      </c>
      <c r="P160" s="56">
        <v>223151.74770000001</v>
      </c>
      <c r="Q160" s="57">
        <v>-246410.74678000004</v>
      </c>
      <c r="S160" s="73">
        <f t="shared" si="14"/>
        <v>7232659.1055432158</v>
      </c>
      <c r="T160" s="56"/>
      <c r="U160" s="137">
        <v>481</v>
      </c>
      <c r="V160" s="125" t="s">
        <v>144</v>
      </c>
      <c r="W160" s="189">
        <v>9675</v>
      </c>
      <c r="X160" s="189">
        <v>9438167.9937562328</v>
      </c>
      <c r="Y160" s="189">
        <v>-56413.004137124233</v>
      </c>
      <c r="Z160" s="189">
        <v>-1672462</v>
      </c>
      <c r="AB160" s="190">
        <v>7765705.9937562328</v>
      </c>
      <c r="AD160" s="191">
        <v>-861937.78906918876</v>
      </c>
      <c r="AE160" s="129">
        <v>-9.9904192936778546E-2</v>
      </c>
      <c r="AF160" s="192">
        <v>-89.089177164774028</v>
      </c>
      <c r="AH160" s="133">
        <v>427820.12015999993</v>
      </c>
      <c r="AI160" s="134">
        <v>239638.65600000002</v>
      </c>
      <c r="AJ160" s="135">
        <v>-188181.46415999992</v>
      </c>
      <c r="AL160" s="193">
        <v>7577524.5295962328</v>
      </c>
      <c r="AM160" s="56"/>
      <c r="AN160" s="97" t="s">
        <v>144</v>
      </c>
      <c r="AO160" s="93">
        <v>9706</v>
      </c>
      <c r="AP160" s="93">
        <v>10180264.782825422</v>
      </c>
      <c r="AQ160" s="93">
        <v>199237.06145156952</v>
      </c>
      <c r="AR160" s="93">
        <v>-1552621</v>
      </c>
      <c r="AT160" s="94">
        <v>8627643.7828254215</v>
      </c>
      <c r="AV160" s="93">
        <v>214363.13939999999</v>
      </c>
      <c r="AW160" s="93">
        <v>-424203.68328000006</v>
      </c>
      <c r="AX160" s="93">
        <v>-209840.54388000007</v>
      </c>
      <c r="AZ160" s="94">
        <v>8417803.2389454208</v>
      </c>
      <c r="BB160" s="95">
        <v>481</v>
      </c>
      <c r="BC160" s="60"/>
    </row>
    <row r="161" spans="1:55" x14ac:dyDescent="0.25">
      <c r="A161" s="7">
        <v>483</v>
      </c>
      <c r="B161" s="7" t="s">
        <v>145</v>
      </c>
      <c r="C161" s="8">
        <v>1119</v>
      </c>
      <c r="D161" s="8">
        <v>4363424.4682595748</v>
      </c>
      <c r="E161" s="8">
        <v>1616057.949223889</v>
      </c>
      <c r="F161" s="60">
        <v>-173660</v>
      </c>
      <c r="G161" s="60">
        <v>0</v>
      </c>
      <c r="I161" s="37">
        <f t="shared" si="10"/>
        <v>4189764.4682595748</v>
      </c>
      <c r="K161" s="70">
        <f t="shared" si="11"/>
        <v>-9919.3989951871336</v>
      </c>
      <c r="L161" s="33">
        <f t="shared" si="12"/>
        <v>-2.3619394479973605E-3</v>
      </c>
      <c r="M161" s="65">
        <f t="shared" si="13"/>
        <v>-8.8645209965926135</v>
      </c>
      <c r="O161" s="55">
        <v>6600.17</v>
      </c>
      <c r="P161" s="56">
        <v>44947.157700000003</v>
      </c>
      <c r="Q161" s="57">
        <v>38346.987700000005</v>
      </c>
      <c r="S161" s="73">
        <f t="shared" si="14"/>
        <v>4228111.4559595753</v>
      </c>
      <c r="T161" s="56"/>
      <c r="U161" s="137">
        <v>483</v>
      </c>
      <c r="V161" s="125" t="s">
        <v>145</v>
      </c>
      <c r="W161" s="189">
        <v>1131</v>
      </c>
      <c r="X161" s="189">
        <v>4358224.867254762</v>
      </c>
      <c r="Y161" s="189">
        <v>1600403.3123386051</v>
      </c>
      <c r="Z161" s="189">
        <v>-158541</v>
      </c>
      <c r="AB161" s="190">
        <v>4199683.867254762</v>
      </c>
      <c r="AD161" s="191">
        <v>-102351.95380179584</v>
      </c>
      <c r="AE161" s="129">
        <v>-2.3791515937833064E-2</v>
      </c>
      <c r="AF161" s="192">
        <v>-90.496864546238584</v>
      </c>
      <c r="AH161" s="133">
        <v>13023.84</v>
      </c>
      <c r="AI161" s="134">
        <v>23442.912</v>
      </c>
      <c r="AJ161" s="135">
        <v>10419.072</v>
      </c>
      <c r="AL161" s="193">
        <v>4210102.9392547617</v>
      </c>
      <c r="AM161" s="56"/>
      <c r="AN161" s="97" t="s">
        <v>145</v>
      </c>
      <c r="AO161" s="93">
        <v>1134</v>
      </c>
      <c r="AP161" s="93">
        <v>4471254.8210565578</v>
      </c>
      <c r="AQ161" s="93">
        <v>1601907.6658742861</v>
      </c>
      <c r="AR161" s="93">
        <v>-169219</v>
      </c>
      <c r="AT161" s="94">
        <v>4302035.8210565578</v>
      </c>
      <c r="AV161" s="93">
        <v>61922.746800000008</v>
      </c>
      <c r="AW161" s="93">
        <v>-13147.08</v>
      </c>
      <c r="AX161" s="93">
        <v>48775.666800000006</v>
      </c>
      <c r="AZ161" s="94">
        <v>4350811.4878565576</v>
      </c>
      <c r="BB161" s="95">
        <v>483</v>
      </c>
      <c r="BC161" s="60"/>
    </row>
    <row r="162" spans="1:55" x14ac:dyDescent="0.25">
      <c r="A162" s="7">
        <v>484</v>
      </c>
      <c r="B162" s="7" t="s">
        <v>146</v>
      </c>
      <c r="C162" s="8">
        <v>3156</v>
      </c>
      <c r="D162" s="8">
        <v>11403771.946716243</v>
      </c>
      <c r="E162" s="8">
        <v>2625203.8994708038</v>
      </c>
      <c r="F162" s="60">
        <v>158597</v>
      </c>
      <c r="G162" s="60">
        <v>19952.950746666582</v>
      </c>
      <c r="I162" s="37">
        <f t="shared" si="10"/>
        <v>11582321.89746291</v>
      </c>
      <c r="K162" s="70">
        <f t="shared" si="11"/>
        <v>-141080.17997876741</v>
      </c>
      <c r="L162" s="33">
        <f t="shared" si="12"/>
        <v>-1.2034064774613142E-2</v>
      </c>
      <c r="M162" s="65">
        <f t="shared" si="13"/>
        <v>-44.702211653601843</v>
      </c>
      <c r="O162" s="55">
        <v>168964.35200000001</v>
      </c>
      <c r="P162" s="56">
        <v>183616.72940000001</v>
      </c>
      <c r="Q162" s="57">
        <v>14652.377399999998</v>
      </c>
      <c r="S162" s="73">
        <f t="shared" si="14"/>
        <v>11596974.27486291</v>
      </c>
      <c r="T162" s="56"/>
      <c r="U162" s="137">
        <v>484</v>
      </c>
      <c r="V162" s="125" t="s">
        <v>146</v>
      </c>
      <c r="W162" s="189">
        <v>3169</v>
      </c>
      <c r="X162" s="189">
        <v>11571272.077441677</v>
      </c>
      <c r="Y162" s="189">
        <v>2512912.2807589746</v>
      </c>
      <c r="Z162" s="189">
        <v>152130</v>
      </c>
      <c r="AB162" s="190">
        <v>11723402.077441677</v>
      </c>
      <c r="AD162" s="191">
        <v>-555644.06775669008</v>
      </c>
      <c r="AE162" s="129">
        <v>-4.5251403177922797E-2</v>
      </c>
      <c r="AF162" s="192">
        <v>-175.33735176923005</v>
      </c>
      <c r="AH162" s="133">
        <v>175886.95920000001</v>
      </c>
      <c r="AI162" s="134">
        <v>186371.15040000004</v>
      </c>
      <c r="AJ162" s="135">
        <v>10484.19120000003</v>
      </c>
      <c r="AL162" s="193">
        <v>11733886.268641677</v>
      </c>
      <c r="AM162" s="56"/>
      <c r="AN162" s="97" t="s">
        <v>146</v>
      </c>
      <c r="AO162" s="93">
        <v>3185</v>
      </c>
      <c r="AP162" s="93">
        <v>12125090.145198368</v>
      </c>
      <c r="AQ162" s="93">
        <v>2696227.3061292316</v>
      </c>
      <c r="AR162" s="93">
        <v>153956</v>
      </c>
      <c r="AT162" s="94">
        <v>12279046.145198368</v>
      </c>
      <c r="AV162" s="93">
        <v>169597.33199999999</v>
      </c>
      <c r="AW162" s="93">
        <v>-177485.58000000002</v>
      </c>
      <c r="AX162" s="93">
        <v>-7888.2480000000214</v>
      </c>
      <c r="AZ162" s="94">
        <v>12271157.897198368</v>
      </c>
      <c r="BB162" s="95">
        <v>484</v>
      </c>
      <c r="BC162" s="60"/>
    </row>
    <row r="163" spans="1:55" x14ac:dyDescent="0.25">
      <c r="A163" s="7">
        <v>489</v>
      </c>
      <c r="B163" s="7" t="s">
        <v>147</v>
      </c>
      <c r="C163" s="8">
        <v>1992</v>
      </c>
      <c r="D163" s="8">
        <v>8177277.9144471977</v>
      </c>
      <c r="E163" s="8">
        <v>1845075.2799098189</v>
      </c>
      <c r="F163" s="60">
        <v>-401836</v>
      </c>
      <c r="G163" s="60">
        <v>0</v>
      </c>
      <c r="I163" s="37">
        <f t="shared" si="10"/>
        <v>7775441.9144471977</v>
      </c>
      <c r="K163" s="70">
        <f t="shared" si="11"/>
        <v>-31143.268469000235</v>
      </c>
      <c r="L163" s="33">
        <f t="shared" si="12"/>
        <v>-3.989358693882397E-3</v>
      </c>
      <c r="M163" s="65">
        <f t="shared" si="13"/>
        <v>-15.634170918172808</v>
      </c>
      <c r="O163" s="55">
        <v>1375475.4280000001</v>
      </c>
      <c r="P163" s="56">
        <v>115304.96990000001</v>
      </c>
      <c r="Q163" s="57">
        <v>-1260170.4581000002</v>
      </c>
      <c r="S163" s="73">
        <f t="shared" si="14"/>
        <v>6515271.4563471973</v>
      </c>
      <c r="T163" s="56"/>
      <c r="U163" s="137">
        <v>489</v>
      </c>
      <c r="V163" s="125" t="s">
        <v>147</v>
      </c>
      <c r="W163" s="189">
        <v>2034</v>
      </c>
      <c r="X163" s="189">
        <v>8149911.1829161979</v>
      </c>
      <c r="Y163" s="189">
        <v>1831417.3490280004</v>
      </c>
      <c r="Z163" s="189">
        <v>-343326</v>
      </c>
      <c r="AB163" s="190">
        <v>7806585.1829161979</v>
      </c>
      <c r="AD163" s="191">
        <v>-29542.55677734036</v>
      </c>
      <c r="AE163" s="129">
        <v>-3.7700453283442434E-3</v>
      </c>
      <c r="AF163" s="192">
        <v>-14.524364197315812</v>
      </c>
      <c r="AH163" s="133">
        <v>1329734.064</v>
      </c>
      <c r="AI163" s="134">
        <v>127112.6784</v>
      </c>
      <c r="AJ163" s="135">
        <v>-1202621.3855999999</v>
      </c>
      <c r="AL163" s="193">
        <v>6603963.7973161982</v>
      </c>
      <c r="AM163" s="56"/>
      <c r="AN163" s="97" t="s">
        <v>147</v>
      </c>
      <c r="AO163" s="93">
        <v>2085</v>
      </c>
      <c r="AP163" s="93">
        <v>8234107.7396935383</v>
      </c>
      <c r="AQ163" s="93">
        <v>1941990.2281920006</v>
      </c>
      <c r="AR163" s="93">
        <v>-397980</v>
      </c>
      <c r="AT163" s="94">
        <v>7836127.7396935383</v>
      </c>
      <c r="AV163" s="93">
        <v>141462.5808</v>
      </c>
      <c r="AW163" s="93">
        <v>-1401478.7279999999</v>
      </c>
      <c r="AX163" s="93">
        <v>-1260016.1472</v>
      </c>
      <c r="AZ163" s="94">
        <v>6576111.5924935378</v>
      </c>
      <c r="BB163" s="95">
        <v>489</v>
      </c>
      <c r="BC163" s="60"/>
    </row>
    <row r="164" spans="1:55" x14ac:dyDescent="0.25">
      <c r="A164" s="7">
        <v>491</v>
      </c>
      <c r="B164" s="7" t="s">
        <v>148</v>
      </c>
      <c r="C164" s="8">
        <v>54261</v>
      </c>
      <c r="D164" s="8">
        <v>114876509.41211435</v>
      </c>
      <c r="E164" s="8">
        <v>21271198.728614528</v>
      </c>
      <c r="F164" s="60">
        <v>21922</v>
      </c>
      <c r="G164" s="60">
        <v>0</v>
      </c>
      <c r="I164" s="37">
        <f t="shared" si="10"/>
        <v>114898431.41211435</v>
      </c>
      <c r="K164" s="70">
        <f t="shared" si="11"/>
        <v>4186210.1609338373</v>
      </c>
      <c r="L164" s="33">
        <f t="shared" si="12"/>
        <v>3.7811635550480838E-2</v>
      </c>
      <c r="M164" s="65">
        <f t="shared" si="13"/>
        <v>77.149521035989707</v>
      </c>
      <c r="O164" s="55">
        <v>566664.19551999995</v>
      </c>
      <c r="P164" s="56">
        <v>844821.76000000013</v>
      </c>
      <c r="Q164" s="57">
        <v>278157.56448000018</v>
      </c>
      <c r="S164" s="73">
        <f t="shared" si="14"/>
        <v>115176588.97659436</v>
      </c>
      <c r="T164" s="56"/>
      <c r="U164" s="137">
        <v>491</v>
      </c>
      <c r="V164" s="125" t="s">
        <v>148</v>
      </c>
      <c r="W164" s="189">
        <v>54517</v>
      </c>
      <c r="X164" s="189">
        <v>114035797.25118051</v>
      </c>
      <c r="Y164" s="189">
        <v>20439862.015164003</v>
      </c>
      <c r="Z164" s="189">
        <v>-3323576</v>
      </c>
      <c r="AB164" s="190">
        <v>110712221.25118051</v>
      </c>
      <c r="AD164" s="191">
        <v>-2156919.953485325</v>
      </c>
      <c r="AE164" s="129">
        <v>-1.9109917294171466E-2</v>
      </c>
      <c r="AF164" s="192">
        <v>-39.564171790181504</v>
      </c>
      <c r="AH164" s="133">
        <v>654799.60367999994</v>
      </c>
      <c r="AI164" s="134">
        <v>868950.60479999986</v>
      </c>
      <c r="AJ164" s="135">
        <v>214151.00111999991</v>
      </c>
      <c r="AL164" s="193">
        <v>110926372.25230052</v>
      </c>
      <c r="AM164" s="56"/>
      <c r="AN164" s="97" t="s">
        <v>148</v>
      </c>
      <c r="AO164" s="93">
        <v>54665</v>
      </c>
      <c r="AP164" s="93">
        <v>113238930.20466584</v>
      </c>
      <c r="AQ164" s="93">
        <v>18598060.471212026</v>
      </c>
      <c r="AR164" s="93">
        <v>-480179</v>
      </c>
      <c r="AS164" s="93">
        <v>110390</v>
      </c>
      <c r="AT164" s="94">
        <v>112869141.20466584</v>
      </c>
      <c r="AV164" s="93">
        <v>883680.98219999985</v>
      </c>
      <c r="AW164" s="93">
        <v>-697146.26703599992</v>
      </c>
      <c r="AX164" s="93">
        <v>186534.71516399994</v>
      </c>
      <c r="AZ164" s="94">
        <v>113055675.91982985</v>
      </c>
      <c r="BB164" s="95">
        <v>491</v>
      </c>
      <c r="BC164" s="60"/>
    </row>
    <row r="165" spans="1:55" x14ac:dyDescent="0.25">
      <c r="A165" s="7">
        <v>494</v>
      </c>
      <c r="B165" s="7" t="s">
        <v>149</v>
      </c>
      <c r="C165" s="8">
        <v>9019</v>
      </c>
      <c r="D165" s="8">
        <v>25369737.619034998</v>
      </c>
      <c r="E165" s="8">
        <v>6663736.1076543033</v>
      </c>
      <c r="F165" s="60">
        <v>-271818</v>
      </c>
      <c r="G165" s="60">
        <v>0</v>
      </c>
      <c r="I165" s="37">
        <f t="shared" si="10"/>
        <v>25097919.619034998</v>
      </c>
      <c r="K165" s="70">
        <f t="shared" si="11"/>
        <v>157120.97344423831</v>
      </c>
      <c r="L165" s="33">
        <f t="shared" si="12"/>
        <v>6.299757103889512E-3</v>
      </c>
      <c r="M165" s="65">
        <f t="shared" si="13"/>
        <v>17.421108043490221</v>
      </c>
      <c r="O165" s="55">
        <v>86620.631080000006</v>
      </c>
      <c r="P165" s="56">
        <v>275887.10600000003</v>
      </c>
      <c r="Q165" s="57">
        <v>189266.47492000001</v>
      </c>
      <c r="S165" s="73">
        <f t="shared" si="14"/>
        <v>25287186.093954999</v>
      </c>
      <c r="T165" s="56"/>
      <c r="U165" s="137">
        <v>494</v>
      </c>
      <c r="V165" s="125" t="s">
        <v>149</v>
      </c>
      <c r="W165" s="189">
        <v>8995</v>
      </c>
      <c r="X165" s="189">
        <v>25284937.64559076</v>
      </c>
      <c r="Y165" s="189">
        <v>6711839.3671102449</v>
      </c>
      <c r="Z165" s="189">
        <v>-344139</v>
      </c>
      <c r="AB165" s="190">
        <v>24940798.64559076</v>
      </c>
      <c r="AD165" s="191">
        <v>-351456.83247786015</v>
      </c>
      <c r="AE165" s="129">
        <v>-1.3895828024614683E-2</v>
      </c>
      <c r="AF165" s="192">
        <v>-39.072466089812131</v>
      </c>
      <c r="AH165" s="133">
        <v>87333.963887999998</v>
      </c>
      <c r="AI165" s="134">
        <v>305083.45199999999</v>
      </c>
      <c r="AJ165" s="135">
        <v>217749.48811199999</v>
      </c>
      <c r="AL165" s="193">
        <v>25158548.133702759</v>
      </c>
      <c r="AM165" s="56"/>
      <c r="AN165" s="97" t="s">
        <v>149</v>
      </c>
      <c r="AO165" s="93">
        <v>9063</v>
      </c>
      <c r="AP165" s="93">
        <v>25507059.47806862</v>
      </c>
      <c r="AQ165" s="93">
        <v>6775397.8401248809</v>
      </c>
      <c r="AR165" s="93">
        <v>-272344</v>
      </c>
      <c r="AS165" s="93">
        <v>57540</v>
      </c>
      <c r="AT165" s="94">
        <v>25292255.47806862</v>
      </c>
      <c r="AV165" s="93">
        <v>316976.09880000004</v>
      </c>
      <c r="AW165" s="93">
        <v>-92897.26728</v>
      </c>
      <c r="AX165" s="93">
        <v>224078.83152000004</v>
      </c>
      <c r="AZ165" s="94">
        <v>25516334.309588619</v>
      </c>
      <c r="BB165" s="95">
        <v>494</v>
      </c>
      <c r="BC165" s="60"/>
    </row>
    <row r="166" spans="1:55" x14ac:dyDescent="0.25">
      <c r="A166" s="7">
        <v>495</v>
      </c>
      <c r="B166" s="7" t="s">
        <v>150</v>
      </c>
      <c r="C166" s="8">
        <v>1636</v>
      </c>
      <c r="D166" s="8">
        <v>5986114.9110805886</v>
      </c>
      <c r="E166" s="8">
        <v>1261095.7953038781</v>
      </c>
      <c r="F166" s="60">
        <v>-160463</v>
      </c>
      <c r="G166" s="60">
        <v>8142.5203840866889</v>
      </c>
      <c r="I166" s="37">
        <f t="shared" si="10"/>
        <v>5833794.4314646749</v>
      </c>
      <c r="K166" s="70">
        <f t="shared" si="11"/>
        <v>55265.007170104422</v>
      </c>
      <c r="L166" s="33">
        <f t="shared" si="12"/>
        <v>9.5638532076612291E-3</v>
      </c>
      <c r="M166" s="65">
        <f t="shared" si="13"/>
        <v>33.780566729892676</v>
      </c>
      <c r="O166" s="55">
        <v>39205.009800000007</v>
      </c>
      <c r="P166" s="56">
        <v>10560.272000000001</v>
      </c>
      <c r="Q166" s="57">
        <v>-28644.737800000006</v>
      </c>
      <c r="S166" s="73">
        <f t="shared" si="14"/>
        <v>5805149.6936646746</v>
      </c>
      <c r="T166" s="56"/>
      <c r="U166" s="137">
        <v>495</v>
      </c>
      <c r="V166" s="125" t="s">
        <v>150</v>
      </c>
      <c r="W166" s="189">
        <v>1663</v>
      </c>
      <c r="X166" s="189">
        <v>6024492.4242945705</v>
      </c>
      <c r="Y166" s="189">
        <v>1292459.5345434488</v>
      </c>
      <c r="Z166" s="189">
        <v>-245963</v>
      </c>
      <c r="AB166" s="190">
        <v>5778529.4242945705</v>
      </c>
      <c r="AD166" s="191">
        <v>-106330.25463200174</v>
      </c>
      <c r="AE166" s="129">
        <v>-1.8068443503039808E-2</v>
      </c>
      <c r="AF166" s="192">
        <v>-63.938818179195273</v>
      </c>
      <c r="AH166" s="133">
        <v>76042.294607999997</v>
      </c>
      <c r="AI166" s="134">
        <v>6511.92</v>
      </c>
      <c r="AJ166" s="135">
        <v>-69530.374607999998</v>
      </c>
      <c r="AL166" s="193">
        <v>5708999.0496865707</v>
      </c>
      <c r="AM166" s="56"/>
      <c r="AN166" s="97" t="s">
        <v>150</v>
      </c>
      <c r="AO166" s="93">
        <v>1710</v>
      </c>
      <c r="AP166" s="93">
        <v>6301695.6789265722</v>
      </c>
      <c r="AQ166" s="93">
        <v>1322179.7365257146</v>
      </c>
      <c r="AR166" s="93">
        <v>-416836</v>
      </c>
      <c r="AT166" s="94">
        <v>5884859.6789265722</v>
      </c>
      <c r="AV166" s="93">
        <v>17091.204000000002</v>
      </c>
      <c r="AW166" s="93">
        <v>-53271.968160000004</v>
      </c>
      <c r="AX166" s="93">
        <v>-36180.764160000006</v>
      </c>
      <c r="AZ166" s="94">
        <v>5848678.9147665724</v>
      </c>
      <c r="BB166" s="95">
        <v>495</v>
      </c>
      <c r="BC166" s="60"/>
    </row>
    <row r="167" spans="1:55" x14ac:dyDescent="0.25">
      <c r="A167" s="7">
        <v>498</v>
      </c>
      <c r="B167" s="7" t="s">
        <v>151</v>
      </c>
      <c r="C167" s="8">
        <v>2332</v>
      </c>
      <c r="D167" s="8">
        <v>9033332.2196360119</v>
      </c>
      <c r="E167" s="8">
        <v>1225415.2978902536</v>
      </c>
      <c r="F167" s="60">
        <v>129022</v>
      </c>
      <c r="G167" s="60">
        <v>4111.2907641599886</v>
      </c>
      <c r="I167" s="37">
        <f t="shared" si="10"/>
        <v>9166465.5104001723</v>
      </c>
      <c r="K167" s="70">
        <f t="shared" si="11"/>
        <v>-61822.456437386572</v>
      </c>
      <c r="L167" s="33">
        <f t="shared" si="12"/>
        <v>-6.6992335587651268E-3</v>
      </c>
      <c r="M167" s="65">
        <f t="shared" si="13"/>
        <v>-26.510487323064567</v>
      </c>
      <c r="O167" s="55">
        <v>47521.224000000002</v>
      </c>
      <c r="P167" s="56">
        <v>109562.822</v>
      </c>
      <c r="Q167" s="57">
        <v>62041.597999999998</v>
      </c>
      <c r="S167" s="73">
        <f t="shared" si="14"/>
        <v>9228507.1084001716</v>
      </c>
      <c r="T167" s="56"/>
      <c r="U167" s="137">
        <v>498</v>
      </c>
      <c r="V167" s="125" t="s">
        <v>151</v>
      </c>
      <c r="W167" s="189">
        <v>2350</v>
      </c>
      <c r="X167" s="189">
        <v>9094387.9668375589</v>
      </c>
      <c r="Y167" s="189">
        <v>1303365.4715733344</v>
      </c>
      <c r="Z167" s="189">
        <v>133900</v>
      </c>
      <c r="AB167" s="190">
        <v>9228287.9668375589</v>
      </c>
      <c r="AD167" s="191">
        <v>173757.00703187659</v>
      </c>
      <c r="AE167" s="129">
        <v>1.919006161701893E-2</v>
      </c>
      <c r="AF167" s="192">
        <v>73.939151928458131</v>
      </c>
      <c r="AH167" s="133">
        <v>27350.063999999998</v>
      </c>
      <c r="AI167" s="134">
        <v>84654.96</v>
      </c>
      <c r="AJ167" s="135">
        <v>57304.896000000008</v>
      </c>
      <c r="AL167" s="193">
        <v>9285592.8628375586</v>
      </c>
      <c r="AM167" s="56"/>
      <c r="AN167" s="97" t="s">
        <v>151</v>
      </c>
      <c r="AO167" s="93">
        <v>2358</v>
      </c>
      <c r="AP167" s="93">
        <v>8879950.9598056823</v>
      </c>
      <c r="AQ167" s="93">
        <v>1266931.4312114299</v>
      </c>
      <c r="AR167" s="93">
        <v>174580</v>
      </c>
      <c r="AT167" s="94">
        <v>9054530.9598056823</v>
      </c>
      <c r="AV167" s="93">
        <v>85521.755399999995</v>
      </c>
      <c r="AW167" s="93">
        <v>-40755.948000000004</v>
      </c>
      <c r="AX167" s="93">
        <v>44765.807399999991</v>
      </c>
      <c r="AZ167" s="94">
        <v>9099296.7672056817</v>
      </c>
      <c r="BB167" s="95">
        <v>498</v>
      </c>
      <c r="BC167" s="60"/>
    </row>
    <row r="168" spans="1:55" x14ac:dyDescent="0.25">
      <c r="A168" s="7">
        <v>499</v>
      </c>
      <c r="B168" s="7" t="s">
        <v>152</v>
      </c>
      <c r="C168" s="8">
        <v>19384</v>
      </c>
      <c r="D168" s="8">
        <v>34994120.028809905</v>
      </c>
      <c r="E168" s="8">
        <v>3296563.5365051669</v>
      </c>
      <c r="F168" s="60">
        <v>-1851480</v>
      </c>
      <c r="G168" s="60">
        <v>0</v>
      </c>
      <c r="I168" s="37">
        <f t="shared" si="10"/>
        <v>33142640.028809905</v>
      </c>
      <c r="K168" s="70">
        <f t="shared" si="11"/>
        <v>1287287.8597881272</v>
      </c>
      <c r="L168" s="33">
        <f t="shared" si="12"/>
        <v>4.0410410563282671E-2</v>
      </c>
      <c r="M168" s="65">
        <f t="shared" si="13"/>
        <v>66.409815300666907</v>
      </c>
      <c r="O168" s="55">
        <v>662696.66902000015</v>
      </c>
      <c r="P168" s="56">
        <v>681137.54399999999</v>
      </c>
      <c r="Q168" s="57">
        <v>18440.874979999848</v>
      </c>
      <c r="S168" s="73">
        <f t="shared" si="14"/>
        <v>33161080.903789904</v>
      </c>
      <c r="T168" s="56"/>
      <c r="U168" s="137">
        <v>499</v>
      </c>
      <c r="V168" s="125" t="s">
        <v>152</v>
      </c>
      <c r="W168" s="189">
        <v>19380</v>
      </c>
      <c r="X168" s="189">
        <v>33737227.169021778</v>
      </c>
      <c r="Y168" s="189">
        <v>2817341.508992766</v>
      </c>
      <c r="Z168" s="189">
        <v>-1881875</v>
      </c>
      <c r="AB168" s="190">
        <v>31855352.169021778</v>
      </c>
      <c r="AD168" s="191">
        <v>376521.85825581849</v>
      </c>
      <c r="AE168" s="129">
        <v>1.1961113374884378E-2</v>
      </c>
      <c r="AF168" s="192">
        <v>19.428372459020562</v>
      </c>
      <c r="AH168" s="133">
        <v>714631.12463999994</v>
      </c>
      <c r="AI168" s="134">
        <v>708692.25359999994</v>
      </c>
      <c r="AJ168" s="135">
        <v>-5938.8710399999982</v>
      </c>
      <c r="AL168" s="193">
        <v>31849413.297981776</v>
      </c>
      <c r="AM168" s="56"/>
      <c r="AN168" s="97" t="s">
        <v>152</v>
      </c>
      <c r="AO168" s="93">
        <v>19302</v>
      </c>
      <c r="AP168" s="93">
        <v>33460055.310765959</v>
      </c>
      <c r="AQ168" s="93">
        <v>2619719.3769368706</v>
      </c>
      <c r="AR168" s="93">
        <v>-1981225</v>
      </c>
      <c r="AT168" s="94">
        <v>31478830.310765959</v>
      </c>
      <c r="AV168" s="93">
        <v>632440.28340000007</v>
      </c>
      <c r="AW168" s="93">
        <v>-650004.78228000004</v>
      </c>
      <c r="AX168" s="93">
        <v>-17564.49887999997</v>
      </c>
      <c r="AZ168" s="94">
        <v>31461265.81188596</v>
      </c>
      <c r="BB168" s="95">
        <v>499</v>
      </c>
      <c r="BC168" s="60"/>
    </row>
    <row r="169" spans="1:55" x14ac:dyDescent="0.25">
      <c r="A169" s="7">
        <v>500</v>
      </c>
      <c r="B169" s="7" t="s">
        <v>153</v>
      </c>
      <c r="C169" s="8">
        <v>10097</v>
      </c>
      <c r="D169" s="8">
        <v>11194172.869693523</v>
      </c>
      <c r="E169" s="8">
        <v>-4266.992801975056</v>
      </c>
      <c r="F169" s="60">
        <v>-655973</v>
      </c>
      <c r="G169" s="60">
        <v>0</v>
      </c>
      <c r="I169" s="37">
        <f t="shared" si="10"/>
        <v>10538199.869693523</v>
      </c>
      <c r="K169" s="70">
        <f t="shared" si="11"/>
        <v>211375.22230615094</v>
      </c>
      <c r="L169" s="33">
        <f t="shared" si="12"/>
        <v>2.0468559264209804E-2</v>
      </c>
      <c r="M169" s="65">
        <f t="shared" si="13"/>
        <v>20.93445798813023</v>
      </c>
      <c r="O169" s="55">
        <v>344660.8774</v>
      </c>
      <c r="P169" s="56">
        <v>96428.483699999997</v>
      </c>
      <c r="Q169" s="57">
        <v>-248232.39370000002</v>
      </c>
      <c r="S169" s="73">
        <f t="shared" si="14"/>
        <v>10289967.475993523</v>
      </c>
      <c r="T169" s="56"/>
      <c r="U169" s="137">
        <v>500</v>
      </c>
      <c r="V169" s="125" t="s">
        <v>153</v>
      </c>
      <c r="W169" s="189">
        <v>9941</v>
      </c>
      <c r="X169" s="189">
        <v>11085239.647387372</v>
      </c>
      <c r="Y169" s="189">
        <v>192302.49963487274</v>
      </c>
      <c r="Z169" s="189">
        <v>-758415</v>
      </c>
      <c r="AB169" s="190">
        <v>10326824.647387372</v>
      </c>
      <c r="AD169" s="191">
        <v>356975.05204354785</v>
      </c>
      <c r="AE169" s="129">
        <v>3.580546011549305E-2</v>
      </c>
      <c r="AF169" s="192">
        <v>35.909370490247241</v>
      </c>
      <c r="AH169" s="133">
        <v>362388.348</v>
      </c>
      <c r="AI169" s="134">
        <v>102888.336</v>
      </c>
      <c r="AJ169" s="135">
        <v>-259500.01199999999</v>
      </c>
      <c r="AL169" s="193">
        <v>10067324.635387372</v>
      </c>
      <c r="AM169" s="56"/>
      <c r="AN169" s="97" t="s">
        <v>153</v>
      </c>
      <c r="AO169" s="93">
        <v>9791</v>
      </c>
      <c r="AP169" s="93">
        <v>10705620.595343824</v>
      </c>
      <c r="AQ169" s="93">
        <v>140521.71876923656</v>
      </c>
      <c r="AR169" s="93">
        <v>-735771</v>
      </c>
      <c r="AS169" s="93">
        <v>0</v>
      </c>
      <c r="AT169" s="94">
        <v>9969849.5953438245</v>
      </c>
      <c r="AV169" s="93">
        <v>147444.50219999999</v>
      </c>
      <c r="AW169" s="93">
        <v>-404742.06075600005</v>
      </c>
      <c r="AX169" s="93">
        <v>-257297.55855600006</v>
      </c>
      <c r="AZ169" s="94">
        <v>9712552.0367878247</v>
      </c>
      <c r="BB169" s="95">
        <v>500</v>
      </c>
      <c r="BC169" s="60"/>
    </row>
    <row r="170" spans="1:55" x14ac:dyDescent="0.25">
      <c r="A170" s="7">
        <v>503</v>
      </c>
      <c r="B170" s="7" t="s">
        <v>154</v>
      </c>
      <c r="C170" s="8">
        <v>7838</v>
      </c>
      <c r="D170" s="8">
        <v>15346786.36172083</v>
      </c>
      <c r="E170" s="8">
        <v>3777888.2668434633</v>
      </c>
      <c r="F170" s="60">
        <v>-240042</v>
      </c>
      <c r="G170" s="60">
        <v>0</v>
      </c>
      <c r="I170" s="37">
        <f t="shared" si="10"/>
        <v>15106744.36172083</v>
      </c>
      <c r="K170" s="70">
        <f t="shared" si="11"/>
        <v>-283913.34649933875</v>
      </c>
      <c r="L170" s="33">
        <f t="shared" si="12"/>
        <v>-1.8447122396055907E-2</v>
      </c>
      <c r="M170" s="65">
        <f t="shared" si="13"/>
        <v>-36.222677532449445</v>
      </c>
      <c r="O170" s="55">
        <v>137573.94347999999</v>
      </c>
      <c r="P170" s="56">
        <v>244272.2917</v>
      </c>
      <c r="Q170" s="57">
        <v>106698.34822000001</v>
      </c>
      <c r="S170" s="73">
        <f t="shared" si="14"/>
        <v>15213442.70994083</v>
      </c>
      <c r="T170" s="56"/>
      <c r="U170" s="137">
        <v>503</v>
      </c>
      <c r="V170" s="125" t="s">
        <v>154</v>
      </c>
      <c r="W170" s="189">
        <v>7842</v>
      </c>
      <c r="X170" s="189">
        <v>15513389.708220169</v>
      </c>
      <c r="Y170" s="189">
        <v>3923407.7620571419</v>
      </c>
      <c r="Z170" s="189">
        <v>-122732</v>
      </c>
      <c r="AB170" s="190">
        <v>15390657.708220169</v>
      </c>
      <c r="AD170" s="191">
        <v>-441595.94246305525</v>
      </c>
      <c r="AE170" s="129">
        <v>-2.7892172030985533E-2</v>
      </c>
      <c r="AF170" s="192">
        <v>-56.311647852978226</v>
      </c>
      <c r="AH170" s="133">
        <v>76059.225599999991</v>
      </c>
      <c r="AI170" s="134">
        <v>267053.83919999999</v>
      </c>
      <c r="AJ170" s="135">
        <v>190994.61359999998</v>
      </c>
      <c r="AL170" s="193">
        <v>15581652.32182017</v>
      </c>
      <c r="AM170" s="56"/>
      <c r="AN170" s="97" t="s">
        <v>154</v>
      </c>
      <c r="AO170" s="93">
        <v>7859</v>
      </c>
      <c r="AP170" s="93">
        <v>15923999.650683224</v>
      </c>
      <c r="AQ170" s="93">
        <v>4273257.3360936604</v>
      </c>
      <c r="AR170" s="93">
        <v>-91746</v>
      </c>
      <c r="AT170" s="94">
        <v>15832253.650683224</v>
      </c>
      <c r="AV170" s="93">
        <v>144617.88</v>
      </c>
      <c r="AW170" s="93">
        <v>-66327.01860000001</v>
      </c>
      <c r="AX170" s="93">
        <v>78290.861399999994</v>
      </c>
      <c r="AZ170" s="94">
        <v>15910544.512083225</v>
      </c>
      <c r="BB170" s="95">
        <v>503</v>
      </c>
      <c r="BC170" s="60"/>
    </row>
    <row r="171" spans="1:55" x14ac:dyDescent="0.25">
      <c r="A171" s="7">
        <v>504</v>
      </c>
      <c r="B171" s="7" t="s">
        <v>155</v>
      </c>
      <c r="C171" s="8">
        <v>1969</v>
      </c>
      <c r="D171" s="8">
        <v>5095586.5370016061</v>
      </c>
      <c r="E171" s="8">
        <v>1427351.1843202976</v>
      </c>
      <c r="F171" s="60">
        <v>-429168</v>
      </c>
      <c r="G171" s="60">
        <v>0</v>
      </c>
      <c r="I171" s="37">
        <f t="shared" si="10"/>
        <v>4666418.5370016061</v>
      </c>
      <c r="K171" s="70">
        <f t="shared" si="11"/>
        <v>230438.44358129054</v>
      </c>
      <c r="L171" s="33">
        <f t="shared" si="12"/>
        <v>5.1947582885479862E-2</v>
      </c>
      <c r="M171" s="65">
        <f t="shared" si="13"/>
        <v>117.03323696358078</v>
      </c>
      <c r="O171" s="55">
        <v>788940.76067800005</v>
      </c>
      <c r="P171" s="56">
        <v>23826.613700000002</v>
      </c>
      <c r="Q171" s="57">
        <v>-765114.14697800006</v>
      </c>
      <c r="S171" s="73">
        <f t="shared" si="14"/>
        <v>3901304.3900236059</v>
      </c>
      <c r="T171" s="56"/>
      <c r="U171" s="137">
        <v>504</v>
      </c>
      <c r="V171" s="125" t="s">
        <v>155</v>
      </c>
      <c r="W171" s="189">
        <v>1986</v>
      </c>
      <c r="X171" s="189">
        <v>4906736.0934203155</v>
      </c>
      <c r="Y171" s="189">
        <v>1464075.4657860463</v>
      </c>
      <c r="Z171" s="189">
        <v>-470756</v>
      </c>
      <c r="AB171" s="190">
        <v>4435980.0934203155</v>
      </c>
      <c r="AD171" s="191">
        <v>180751.6642314624</v>
      </c>
      <c r="AE171" s="129">
        <v>4.2477546679184491E-2</v>
      </c>
      <c r="AF171" s="192">
        <v>91.012922573747431</v>
      </c>
      <c r="AH171" s="133">
        <v>660048.21120000002</v>
      </c>
      <c r="AI171" s="134">
        <v>39071.519999999997</v>
      </c>
      <c r="AJ171" s="135">
        <v>-620976.6912</v>
      </c>
      <c r="AL171" s="193">
        <v>3815003.4022203153</v>
      </c>
      <c r="AM171" s="56"/>
      <c r="AN171" s="97" t="s">
        <v>155</v>
      </c>
      <c r="AO171" s="93">
        <v>1969</v>
      </c>
      <c r="AP171" s="93">
        <v>4695223.4291888531</v>
      </c>
      <c r="AQ171" s="93">
        <v>1441896.1378195358</v>
      </c>
      <c r="AR171" s="93">
        <v>-439995</v>
      </c>
      <c r="AT171" s="94">
        <v>4255228.4291888531</v>
      </c>
      <c r="AV171" s="93">
        <v>52588.32</v>
      </c>
      <c r="AW171" s="93">
        <v>-713557.76699999999</v>
      </c>
      <c r="AX171" s="93">
        <v>-660969.44700000004</v>
      </c>
      <c r="AZ171" s="94">
        <v>3594258.982188853</v>
      </c>
      <c r="BB171" s="95">
        <v>504</v>
      </c>
      <c r="BC171" s="60"/>
    </row>
    <row r="172" spans="1:55" x14ac:dyDescent="0.25">
      <c r="A172" s="7">
        <v>505</v>
      </c>
      <c r="B172" s="7" t="s">
        <v>156</v>
      </c>
      <c r="C172" s="8">
        <v>20803</v>
      </c>
      <c r="D172" s="8">
        <v>31937288.593860332</v>
      </c>
      <c r="E172" s="8">
        <v>5371490.9793929299</v>
      </c>
      <c r="F172" s="60">
        <v>-2328656</v>
      </c>
      <c r="G172" s="60">
        <v>0</v>
      </c>
      <c r="I172" s="37">
        <f t="shared" si="10"/>
        <v>29608632.593860332</v>
      </c>
      <c r="K172" s="70">
        <f t="shared" si="11"/>
        <v>780268.85589141399</v>
      </c>
      <c r="L172" s="33">
        <f t="shared" si="12"/>
        <v>2.7066012590362412E-2</v>
      </c>
      <c r="M172" s="65">
        <f t="shared" si="13"/>
        <v>37.507516026121905</v>
      </c>
      <c r="O172" s="55">
        <v>1482437.78302</v>
      </c>
      <c r="P172" s="56">
        <v>755389.45650000009</v>
      </c>
      <c r="Q172" s="57">
        <v>-727048.32651999989</v>
      </c>
      <c r="S172" s="73">
        <f t="shared" si="14"/>
        <v>28881584.267340332</v>
      </c>
      <c r="T172" s="56"/>
      <c r="U172" s="137">
        <v>505</v>
      </c>
      <c r="V172" s="125" t="s">
        <v>156</v>
      </c>
      <c r="W172" s="189">
        <v>20853</v>
      </c>
      <c r="X172" s="189">
        <v>31058942.737968918</v>
      </c>
      <c r="Y172" s="189">
        <v>4877170.5773580624</v>
      </c>
      <c r="Z172" s="189">
        <v>-2230579</v>
      </c>
      <c r="AB172" s="190">
        <v>28828363.737968918</v>
      </c>
      <c r="AD172" s="191">
        <v>-127805.63823037595</v>
      </c>
      <c r="AE172" s="129">
        <v>-4.4137619368750684E-3</v>
      </c>
      <c r="AF172" s="192">
        <v>-6.1288849676485855</v>
      </c>
      <c r="AH172" s="133">
        <v>1111897.3161599997</v>
      </c>
      <c r="AI172" s="134">
        <v>863480.59200000006</v>
      </c>
      <c r="AJ172" s="135">
        <v>-248416.72415999963</v>
      </c>
      <c r="AL172" s="193">
        <v>28579947.013808917</v>
      </c>
      <c r="AM172" s="56"/>
      <c r="AN172" s="97" t="s">
        <v>156</v>
      </c>
      <c r="AO172" s="93">
        <v>20685</v>
      </c>
      <c r="AP172" s="93">
        <v>31215658.376199294</v>
      </c>
      <c r="AQ172" s="93">
        <v>5080544.8095024424</v>
      </c>
      <c r="AR172" s="93">
        <v>-2259489</v>
      </c>
      <c r="AT172" s="94">
        <v>28956169.376199294</v>
      </c>
      <c r="AV172" s="93">
        <v>928578.26040000003</v>
      </c>
      <c r="AW172" s="93">
        <v>-888392.89567200001</v>
      </c>
      <c r="AX172" s="93">
        <v>40185.364728000015</v>
      </c>
      <c r="AZ172" s="94">
        <v>28996354.740927294</v>
      </c>
      <c r="BB172" s="95">
        <v>505</v>
      </c>
      <c r="BC172" s="60"/>
    </row>
    <row r="173" spans="1:55" x14ac:dyDescent="0.25">
      <c r="A173" s="7">
        <v>507</v>
      </c>
      <c r="B173" s="7" t="s">
        <v>157</v>
      </c>
      <c r="C173" s="8">
        <v>6054</v>
      </c>
      <c r="D173" s="8">
        <v>18152646.654260945</v>
      </c>
      <c r="E173" s="8">
        <v>3627840.7373683774</v>
      </c>
      <c r="F173" s="60">
        <v>-236299</v>
      </c>
      <c r="G173" s="60">
        <v>46556.298487999971</v>
      </c>
      <c r="I173" s="37">
        <f t="shared" si="10"/>
        <v>17962903.952748943</v>
      </c>
      <c r="K173" s="70">
        <f t="shared" si="11"/>
        <v>-69998.349628318101</v>
      </c>
      <c r="L173" s="33">
        <f t="shared" si="12"/>
        <v>-3.8817018167447335E-3</v>
      </c>
      <c r="M173" s="65">
        <f t="shared" si="13"/>
        <v>-11.56233062905816</v>
      </c>
      <c r="O173" s="55">
        <v>112255.69136</v>
      </c>
      <c r="P173" s="56">
        <v>272125.00910000002</v>
      </c>
      <c r="Q173" s="57">
        <v>159869.31774000003</v>
      </c>
      <c r="S173" s="73">
        <f t="shared" si="14"/>
        <v>18122773.270488944</v>
      </c>
      <c r="T173" s="56"/>
      <c r="U173" s="137">
        <v>507</v>
      </c>
      <c r="V173" s="125" t="s">
        <v>157</v>
      </c>
      <c r="W173" s="189">
        <v>6097</v>
      </c>
      <c r="X173" s="189">
        <v>18385579.302377261</v>
      </c>
      <c r="Y173" s="189">
        <v>3765152.7012253162</v>
      </c>
      <c r="Z173" s="189">
        <v>-352677</v>
      </c>
      <c r="AB173" s="190">
        <v>18032902.302377261</v>
      </c>
      <c r="AD173" s="191">
        <v>-621161.92363699153</v>
      </c>
      <c r="AE173" s="129">
        <v>-3.3299012810878104E-2</v>
      </c>
      <c r="AF173" s="192">
        <v>-101.87992842988216</v>
      </c>
      <c r="AH173" s="133"/>
      <c r="AI173" s="134"/>
      <c r="AJ173" s="135">
        <v>76072.249439999985</v>
      </c>
      <c r="AL173" s="193">
        <v>18108974.551817261</v>
      </c>
      <c r="AM173" s="56"/>
      <c r="AN173" s="97" t="s">
        <v>157</v>
      </c>
      <c r="AO173" s="93">
        <v>6159</v>
      </c>
      <c r="AP173" s="93">
        <v>18938249.226014253</v>
      </c>
      <c r="AQ173" s="93">
        <v>3898102.7830319023</v>
      </c>
      <c r="AR173" s="93">
        <v>-284185</v>
      </c>
      <c r="AT173" s="94">
        <v>18654064.226014253</v>
      </c>
      <c r="AV173" s="93">
        <v>295875.03539999994</v>
      </c>
      <c r="AW173" s="93">
        <v>-124226.75892000002</v>
      </c>
      <c r="AX173" s="93">
        <v>171648.27647999991</v>
      </c>
      <c r="AZ173" s="94">
        <v>18825712.502494253</v>
      </c>
      <c r="BB173" s="95">
        <v>507</v>
      </c>
      <c r="BC173" s="60"/>
    </row>
    <row r="174" spans="1:55" x14ac:dyDescent="0.25">
      <c r="A174" s="7">
        <v>508</v>
      </c>
      <c r="B174" s="7" t="s">
        <v>158</v>
      </c>
      <c r="C174" s="8">
        <v>10256</v>
      </c>
      <c r="D174" s="8">
        <v>25735937.302820779</v>
      </c>
      <c r="E174" s="8">
        <v>4425999.1215564031</v>
      </c>
      <c r="F174" s="60">
        <v>-1156414</v>
      </c>
      <c r="G174" s="60">
        <v>0</v>
      </c>
      <c r="I174" s="37">
        <f t="shared" si="10"/>
        <v>24579523.302820779</v>
      </c>
      <c r="K174" s="70">
        <f t="shared" si="11"/>
        <v>-846399.03252670914</v>
      </c>
      <c r="L174" s="33">
        <f t="shared" si="12"/>
        <v>-3.3288823168866243E-2</v>
      </c>
      <c r="M174" s="65">
        <f t="shared" si="13"/>
        <v>-82.527206759624519</v>
      </c>
      <c r="O174" s="55">
        <v>81908.109700000001</v>
      </c>
      <c r="P174" s="56">
        <v>236418.0894</v>
      </c>
      <c r="Q174" s="57">
        <v>154509.9797</v>
      </c>
      <c r="S174" s="73">
        <f t="shared" si="14"/>
        <v>24734033.282520778</v>
      </c>
      <c r="T174" s="56"/>
      <c r="U174" s="137">
        <v>508</v>
      </c>
      <c r="V174" s="125" t="s">
        <v>158</v>
      </c>
      <c r="W174" s="189">
        <v>10448</v>
      </c>
      <c r="X174" s="189">
        <v>26566828.335347489</v>
      </c>
      <c r="Y174" s="189">
        <v>4328345.2987745469</v>
      </c>
      <c r="Z174" s="189">
        <v>-1140906</v>
      </c>
      <c r="AB174" s="190">
        <v>25425922.335347489</v>
      </c>
      <c r="AD174" s="191">
        <v>-1267964.1772511639</v>
      </c>
      <c r="AE174" s="129">
        <v>-4.7500171121680826E-2</v>
      </c>
      <c r="AF174" s="192">
        <v>-121.35951160520328</v>
      </c>
      <c r="AH174" s="133">
        <v>100960.80768</v>
      </c>
      <c r="AI174" s="134">
        <v>213786.33359999998</v>
      </c>
      <c r="AJ174" s="135">
        <v>112825.52591999999</v>
      </c>
      <c r="AL174" s="193">
        <v>25538747.861267488</v>
      </c>
      <c r="AM174" s="56"/>
      <c r="AN174" s="97" t="s">
        <v>158</v>
      </c>
      <c r="AO174" s="93">
        <v>10604</v>
      </c>
      <c r="AP174" s="93">
        <v>27593965.512598652</v>
      </c>
      <c r="AQ174" s="93">
        <v>4320735.383338186</v>
      </c>
      <c r="AR174" s="93">
        <v>-903019</v>
      </c>
      <c r="AS174" s="93">
        <v>2940</v>
      </c>
      <c r="AT174" s="94">
        <v>26693886.512598652</v>
      </c>
      <c r="AV174" s="93">
        <v>273524.99940000003</v>
      </c>
      <c r="AW174" s="93">
        <v>-90215.262959999993</v>
      </c>
      <c r="AX174" s="93">
        <v>183309.73644000004</v>
      </c>
      <c r="AZ174" s="94">
        <v>26877196.249038652</v>
      </c>
      <c r="BB174" s="95">
        <v>508</v>
      </c>
      <c r="BC174" s="60"/>
    </row>
    <row r="175" spans="1:55" x14ac:dyDescent="0.25">
      <c r="A175" s="7">
        <v>529</v>
      </c>
      <c r="B175" s="7" t="s">
        <v>159</v>
      </c>
      <c r="C175" s="8">
        <v>19167</v>
      </c>
      <c r="D175" s="8">
        <v>16498617.239595512</v>
      </c>
      <c r="E175" s="8">
        <v>-4311786.671732435</v>
      </c>
      <c r="F175" s="60">
        <v>-1051212</v>
      </c>
      <c r="G175" s="60">
        <v>0</v>
      </c>
      <c r="I175" s="37">
        <f t="shared" si="10"/>
        <v>15447405.239595512</v>
      </c>
      <c r="K175" s="70">
        <f t="shared" si="11"/>
        <v>1116780.8583745714</v>
      </c>
      <c r="L175" s="33">
        <f t="shared" si="12"/>
        <v>7.792967205518396E-2</v>
      </c>
      <c r="M175" s="65">
        <f t="shared" si="13"/>
        <v>58.265814074950249</v>
      </c>
      <c r="O175" s="55">
        <v>564446.53840000008</v>
      </c>
      <c r="P175" s="56">
        <v>471450.14310000004</v>
      </c>
      <c r="Q175" s="57">
        <v>-92996.395300000033</v>
      </c>
      <c r="S175" s="73">
        <f t="shared" si="14"/>
        <v>15354408.844295511</v>
      </c>
      <c r="T175" s="56"/>
      <c r="U175" s="137">
        <v>529</v>
      </c>
      <c r="V175" s="125" t="s">
        <v>159</v>
      </c>
      <c r="W175" s="189">
        <v>19068</v>
      </c>
      <c r="X175" s="189">
        <v>15446923.381220941</v>
      </c>
      <c r="Y175" s="189">
        <v>-4141957.8736610753</v>
      </c>
      <c r="Z175" s="189">
        <v>-1116299</v>
      </c>
      <c r="AB175" s="190">
        <v>14330624.381220941</v>
      </c>
      <c r="AD175" s="191">
        <v>-1672268.8988013752</v>
      </c>
      <c r="AE175" s="129">
        <v>-0.10449790981790782</v>
      </c>
      <c r="AF175" s="192">
        <v>-87.700277889730188</v>
      </c>
      <c r="AH175" s="133">
        <v>507916.73616000009</v>
      </c>
      <c r="AI175" s="134">
        <v>398529.50400000002</v>
      </c>
      <c r="AJ175" s="135">
        <v>-109387.23216000007</v>
      </c>
      <c r="AL175" s="193">
        <v>14221237.14906094</v>
      </c>
      <c r="AM175" s="56"/>
      <c r="AN175" s="97" t="s">
        <v>159</v>
      </c>
      <c r="AO175" s="93">
        <v>18961</v>
      </c>
      <c r="AP175" s="93">
        <v>16978393.280022316</v>
      </c>
      <c r="AQ175" s="93">
        <v>-3863088.6748219556</v>
      </c>
      <c r="AR175" s="93">
        <v>-975500</v>
      </c>
      <c r="AT175" s="94">
        <v>16002893.280022316</v>
      </c>
      <c r="AV175" s="93">
        <v>370879.12680000009</v>
      </c>
      <c r="AW175" s="93">
        <v>-524288.45919600001</v>
      </c>
      <c r="AX175" s="93">
        <v>-153409.33239599993</v>
      </c>
      <c r="AZ175" s="94">
        <v>15849483.947626315</v>
      </c>
      <c r="BB175" s="95">
        <v>529</v>
      </c>
      <c r="BC175" s="60"/>
    </row>
    <row r="176" spans="1:55" x14ac:dyDescent="0.25">
      <c r="A176" s="7">
        <v>531</v>
      </c>
      <c r="B176" s="7" t="s">
        <v>160</v>
      </c>
      <c r="C176" s="8">
        <v>5521</v>
      </c>
      <c r="D176" s="8">
        <v>11509560.207652358</v>
      </c>
      <c r="E176" s="8">
        <v>3083423.7114939522</v>
      </c>
      <c r="F176" s="60">
        <v>-456012</v>
      </c>
      <c r="G176" s="60">
        <v>0</v>
      </c>
      <c r="I176" s="37">
        <f t="shared" si="10"/>
        <v>11053548.207652358</v>
      </c>
      <c r="K176" s="70">
        <f t="shared" si="11"/>
        <v>-47520.984815385193</v>
      </c>
      <c r="L176" s="33">
        <f t="shared" si="12"/>
        <v>-4.2807574650222842E-3</v>
      </c>
      <c r="M176" s="65">
        <f t="shared" si="13"/>
        <v>-8.6073147646051797</v>
      </c>
      <c r="O176" s="55">
        <v>245605.52604000003</v>
      </c>
      <c r="P176" s="56">
        <v>116162.992</v>
      </c>
      <c r="Q176" s="57">
        <v>-129442.53404000003</v>
      </c>
      <c r="S176" s="73">
        <f t="shared" si="14"/>
        <v>10924105.673612358</v>
      </c>
      <c r="T176" s="56"/>
      <c r="U176" s="137">
        <v>531</v>
      </c>
      <c r="V176" s="125" t="s">
        <v>160</v>
      </c>
      <c r="W176" s="189">
        <v>5548</v>
      </c>
      <c r="X176" s="189">
        <v>11594418.192467744</v>
      </c>
      <c r="Y176" s="189">
        <v>3238466.8644433715</v>
      </c>
      <c r="Z176" s="189">
        <v>-493349</v>
      </c>
      <c r="AB176" s="190">
        <v>11101069.192467744</v>
      </c>
      <c r="AD176" s="191">
        <v>380457.20247879624</v>
      </c>
      <c r="AE176" s="129">
        <v>3.5488384696141635E-2</v>
      </c>
      <c r="AF176" s="192">
        <v>68.57555920670444</v>
      </c>
      <c r="AH176" s="133">
        <v>192674.68896</v>
      </c>
      <c r="AI176" s="134">
        <v>156286.08000000002</v>
      </c>
      <c r="AJ176" s="135">
        <v>-36388.608959999983</v>
      </c>
      <c r="AL176" s="193">
        <v>11064680.583507743</v>
      </c>
      <c r="AM176" s="56"/>
      <c r="AN176" s="97" t="s">
        <v>160</v>
      </c>
      <c r="AO176" s="93">
        <v>5651</v>
      </c>
      <c r="AP176" s="93">
        <v>11226060.989988947</v>
      </c>
      <c r="AQ176" s="93">
        <v>2977799.5708684349</v>
      </c>
      <c r="AR176" s="93">
        <v>-505449</v>
      </c>
      <c r="AT176" s="94">
        <v>10720611.989988947</v>
      </c>
      <c r="AV176" s="93">
        <v>184124.8554</v>
      </c>
      <c r="AW176" s="93">
        <v>-198144.90151199998</v>
      </c>
      <c r="AX176" s="93">
        <v>-14020.046111999982</v>
      </c>
      <c r="AZ176" s="94">
        <v>10706591.943876948</v>
      </c>
      <c r="BB176" s="95">
        <v>531</v>
      </c>
      <c r="BC176" s="60"/>
    </row>
    <row r="177" spans="1:55" x14ac:dyDescent="0.25">
      <c r="A177" s="7">
        <v>535</v>
      </c>
      <c r="B177" s="7" t="s">
        <v>161</v>
      </c>
      <c r="C177" s="8">
        <v>10815</v>
      </c>
      <c r="D177" s="8">
        <v>38249392.673785985</v>
      </c>
      <c r="E177" s="8">
        <v>11062684.207626922</v>
      </c>
      <c r="F177" s="60">
        <v>-965486</v>
      </c>
      <c r="G177" s="60">
        <v>0</v>
      </c>
      <c r="I177" s="37">
        <f t="shared" si="10"/>
        <v>37283906.673785985</v>
      </c>
      <c r="K177" s="70">
        <f t="shared" si="11"/>
        <v>92482.777221530676</v>
      </c>
      <c r="L177" s="33">
        <f t="shared" si="12"/>
        <v>2.4866694396735302E-3</v>
      </c>
      <c r="M177" s="65">
        <f t="shared" si="13"/>
        <v>8.551343247483187</v>
      </c>
      <c r="O177" s="55">
        <v>297192.45476000005</v>
      </c>
      <c r="P177" s="56">
        <v>172990.45569999999</v>
      </c>
      <c r="Q177" s="57">
        <v>-124201.99906000006</v>
      </c>
      <c r="S177" s="73">
        <f t="shared" si="14"/>
        <v>37159704.674725987</v>
      </c>
      <c r="T177" s="56"/>
      <c r="U177" s="137">
        <v>535</v>
      </c>
      <c r="V177" s="125" t="s">
        <v>161</v>
      </c>
      <c r="W177" s="189">
        <v>10889</v>
      </c>
      <c r="X177" s="189">
        <v>38180802.896564454</v>
      </c>
      <c r="Y177" s="189">
        <v>11369239.733960932</v>
      </c>
      <c r="Z177" s="189">
        <v>-989379</v>
      </c>
      <c r="AB177" s="190">
        <v>37191423.896564454</v>
      </c>
      <c r="AD177" s="191">
        <v>68760.752408847213</v>
      </c>
      <c r="AE177" s="129">
        <v>1.8522580705439646E-3</v>
      </c>
      <c r="AF177" s="192">
        <v>6.3146985406233087</v>
      </c>
      <c r="AH177" s="133">
        <v>271963.82688000001</v>
      </c>
      <c r="AI177" s="134">
        <v>201869.51999999996</v>
      </c>
      <c r="AJ177" s="135">
        <v>-70094.306880000047</v>
      </c>
      <c r="AL177" s="193">
        <v>37121329.589684457</v>
      </c>
      <c r="AM177" s="56"/>
      <c r="AN177" s="97" t="s">
        <v>161</v>
      </c>
      <c r="AO177" s="93">
        <v>10876</v>
      </c>
      <c r="AP177" s="93">
        <v>38168154.144155607</v>
      </c>
      <c r="AQ177" s="93">
        <v>11109135.825964658</v>
      </c>
      <c r="AR177" s="93">
        <v>-1045491</v>
      </c>
      <c r="AT177" s="94">
        <v>37122663.144155607</v>
      </c>
      <c r="AV177" s="93">
        <v>194905.46099999998</v>
      </c>
      <c r="AW177" s="93">
        <v>-242234.94900000002</v>
      </c>
      <c r="AX177" s="93">
        <v>-47329.488000000041</v>
      </c>
      <c r="AZ177" s="94">
        <v>37075333.656155609</v>
      </c>
      <c r="BB177" s="95">
        <v>535</v>
      </c>
      <c r="BC177" s="60"/>
    </row>
    <row r="178" spans="1:55" x14ac:dyDescent="0.25">
      <c r="A178" s="7">
        <v>536</v>
      </c>
      <c r="B178" s="7" t="s">
        <v>162</v>
      </c>
      <c r="C178" s="8">
        <v>33322</v>
      </c>
      <c r="D178" s="8">
        <v>41231831.584405072</v>
      </c>
      <c r="E178" s="8">
        <v>2367321.0385419936</v>
      </c>
      <c r="F178" s="60">
        <v>-2444957</v>
      </c>
      <c r="G178" s="60">
        <v>0</v>
      </c>
      <c r="I178" s="37">
        <f t="shared" si="10"/>
        <v>38786874.584405072</v>
      </c>
      <c r="K178" s="70">
        <f t="shared" si="11"/>
        <v>-1041788.1594142765</v>
      </c>
      <c r="L178" s="33">
        <f t="shared" si="12"/>
        <v>-2.6156744606644928E-2</v>
      </c>
      <c r="M178" s="65">
        <f t="shared" si="13"/>
        <v>-31.264274635804469</v>
      </c>
      <c r="O178" s="55">
        <v>817035.04429999983</v>
      </c>
      <c r="P178" s="56">
        <v>540091.91110000003</v>
      </c>
      <c r="Q178" s="57">
        <v>-276943.13319999981</v>
      </c>
      <c r="S178" s="73">
        <f t="shared" si="14"/>
        <v>38509931.451205075</v>
      </c>
      <c r="T178" s="56"/>
      <c r="U178" s="137">
        <v>536</v>
      </c>
      <c r="V178" s="125" t="s">
        <v>162</v>
      </c>
      <c r="W178" s="189">
        <v>33210</v>
      </c>
      <c r="X178" s="189">
        <v>42173744.743819349</v>
      </c>
      <c r="Y178" s="189">
        <v>3357854.8907179814</v>
      </c>
      <c r="Z178" s="189">
        <v>-2345082</v>
      </c>
      <c r="AB178" s="190">
        <v>39828662.743819349</v>
      </c>
      <c r="AD178" s="191">
        <v>889275.67415109277</v>
      </c>
      <c r="AE178" s="129">
        <v>2.283743379319373E-2</v>
      </c>
      <c r="AF178" s="192">
        <v>26.777346406235857</v>
      </c>
      <c r="AH178" s="133">
        <v>826645.26532800007</v>
      </c>
      <c r="AI178" s="134">
        <v>531698.26799999992</v>
      </c>
      <c r="AJ178" s="135">
        <v>-294946.99732800014</v>
      </c>
      <c r="AL178" s="193">
        <v>39533715.74649135</v>
      </c>
      <c r="AM178" s="56"/>
      <c r="AN178" s="97" t="s">
        <v>162</v>
      </c>
      <c r="AO178" s="93">
        <v>33162</v>
      </c>
      <c r="AP178" s="93">
        <v>41227124.069668256</v>
      </c>
      <c r="AQ178" s="93">
        <v>2088264.5811240738</v>
      </c>
      <c r="AR178" s="93">
        <v>-2287737</v>
      </c>
      <c r="AT178" s="94">
        <v>38939387.069668256</v>
      </c>
      <c r="AV178" s="93">
        <v>514050.82799999998</v>
      </c>
      <c r="AW178" s="93">
        <v>-1002201.9084</v>
      </c>
      <c r="AX178" s="93">
        <v>-488151.08039999998</v>
      </c>
      <c r="AZ178" s="94">
        <v>38451235.989268258</v>
      </c>
      <c r="BB178" s="95">
        <v>536</v>
      </c>
      <c r="BC178" s="60"/>
    </row>
    <row r="179" spans="1:55" x14ac:dyDescent="0.25">
      <c r="A179" s="7">
        <v>538</v>
      </c>
      <c r="B179" s="7" t="s">
        <v>163</v>
      </c>
      <c r="C179" s="8">
        <v>4813</v>
      </c>
      <c r="D179" s="8">
        <v>8310488.7819696004</v>
      </c>
      <c r="E179" s="8">
        <v>1824844.4087692108</v>
      </c>
      <c r="F179" s="60">
        <v>509788</v>
      </c>
      <c r="G179" s="60">
        <v>0</v>
      </c>
      <c r="I179" s="37">
        <f t="shared" si="10"/>
        <v>8820276.7819695994</v>
      </c>
      <c r="K179" s="70">
        <f t="shared" si="11"/>
        <v>116514.61341307499</v>
      </c>
      <c r="L179" s="33">
        <f t="shared" si="12"/>
        <v>1.3386695449239091E-2</v>
      </c>
      <c r="M179" s="65">
        <f t="shared" si="13"/>
        <v>24.20831361169229</v>
      </c>
      <c r="O179" s="55">
        <v>161004.54698000001</v>
      </c>
      <c r="P179" s="56">
        <v>73987.905699999988</v>
      </c>
      <c r="Q179" s="57">
        <v>-87016.641280000025</v>
      </c>
      <c r="S179" s="73">
        <f t="shared" si="14"/>
        <v>8733260.1406896003</v>
      </c>
      <c r="T179" s="56"/>
      <c r="U179" s="137">
        <v>538</v>
      </c>
      <c r="V179" s="125" t="s">
        <v>163</v>
      </c>
      <c r="W179" s="189">
        <v>4815</v>
      </c>
      <c r="X179" s="189">
        <v>8243801.1685565244</v>
      </c>
      <c r="Y179" s="189">
        <v>1942506.3567009526</v>
      </c>
      <c r="Z179" s="189">
        <v>459961</v>
      </c>
      <c r="AB179" s="190">
        <v>8703762.1685565244</v>
      </c>
      <c r="AD179" s="191">
        <v>-188459.16879294068</v>
      </c>
      <c r="AE179" s="129">
        <v>-2.1193710957392267E-2</v>
      </c>
      <c r="AF179" s="192">
        <v>-39.140014287215095</v>
      </c>
      <c r="AH179" s="133">
        <v>164386.90847999998</v>
      </c>
      <c r="AI179" s="134">
        <v>46950.943200000002</v>
      </c>
      <c r="AJ179" s="135">
        <v>-117435.96527999997</v>
      </c>
      <c r="AL179" s="193">
        <v>8586326.2032765243</v>
      </c>
      <c r="AM179" s="56"/>
      <c r="AN179" s="97" t="s">
        <v>163</v>
      </c>
      <c r="AO179" s="93">
        <v>4859</v>
      </c>
      <c r="AP179" s="93">
        <v>8456804.3373494651</v>
      </c>
      <c r="AQ179" s="93">
        <v>2015624.1951200026</v>
      </c>
      <c r="AR179" s="93">
        <v>435417</v>
      </c>
      <c r="AT179" s="94">
        <v>8892221.3373494651</v>
      </c>
      <c r="AV179" s="93">
        <v>113262.09420000001</v>
      </c>
      <c r="AW179" s="93">
        <v>-181955.58720000001</v>
      </c>
      <c r="AX179" s="93">
        <v>-68693.493000000002</v>
      </c>
      <c r="AZ179" s="94">
        <v>8823527.8443494644</v>
      </c>
      <c r="BB179" s="95">
        <v>538</v>
      </c>
      <c r="BC179" s="60"/>
    </row>
    <row r="180" spans="1:55" x14ac:dyDescent="0.25">
      <c r="A180" s="7">
        <v>541</v>
      </c>
      <c r="B180" s="7" t="s">
        <v>164</v>
      </c>
      <c r="C180" s="8">
        <v>7765</v>
      </c>
      <c r="D180" s="8">
        <v>29793904.975823469</v>
      </c>
      <c r="E180" s="8">
        <v>5979743.4493476823</v>
      </c>
      <c r="F180" s="60">
        <v>-663870</v>
      </c>
      <c r="G180" s="60">
        <v>122050.12590333377</v>
      </c>
      <c r="I180" s="37">
        <f t="shared" si="10"/>
        <v>29252085.101726804</v>
      </c>
      <c r="K180" s="70">
        <f t="shared" si="11"/>
        <v>-495453.50761865452</v>
      </c>
      <c r="L180" s="33">
        <f t="shared" si="12"/>
        <v>-1.6655277403791763E-2</v>
      </c>
      <c r="M180" s="65">
        <f t="shared" si="13"/>
        <v>-63.805989390683131</v>
      </c>
      <c r="O180" s="55">
        <v>113522.92400000001</v>
      </c>
      <c r="P180" s="56">
        <v>30360.781999999999</v>
      </c>
      <c r="Q180" s="57">
        <v>-83162.142000000022</v>
      </c>
      <c r="S180" s="73">
        <f t="shared" si="14"/>
        <v>29168922.959726803</v>
      </c>
      <c r="T180" s="56"/>
      <c r="U180" s="137">
        <v>541</v>
      </c>
      <c r="V180" s="125" t="s">
        <v>164</v>
      </c>
      <c r="W180" s="189">
        <v>7885</v>
      </c>
      <c r="X180" s="189">
        <v>30431237.609345458</v>
      </c>
      <c r="Y180" s="189">
        <v>6200361.5866965856</v>
      </c>
      <c r="Z180" s="189">
        <v>-683699</v>
      </c>
      <c r="AB180" s="190">
        <v>29747538.609345458</v>
      </c>
      <c r="AD180" s="191">
        <v>-312383.13501869887</v>
      </c>
      <c r="AE180" s="129">
        <v>-1.0392014246586208E-2</v>
      </c>
      <c r="AF180" s="192">
        <v>-39.617391885694211</v>
      </c>
      <c r="AH180" s="133">
        <v>143262.24000000002</v>
      </c>
      <c r="AI180" s="134">
        <v>33861.983999999997</v>
      </c>
      <c r="AJ180" s="135">
        <v>-109400.25600000002</v>
      </c>
      <c r="AL180" s="193">
        <v>29638138.353345457</v>
      </c>
      <c r="AM180" s="56"/>
      <c r="AN180" s="97" t="s">
        <v>164</v>
      </c>
      <c r="AO180" s="93">
        <v>7996</v>
      </c>
      <c r="AP180" s="93">
        <v>30762835.744364157</v>
      </c>
      <c r="AQ180" s="93">
        <v>6283309.8492253684</v>
      </c>
      <c r="AR180" s="93">
        <v>-702914</v>
      </c>
      <c r="AS180" s="93">
        <v>0</v>
      </c>
      <c r="AT180" s="94">
        <v>30059921.744364157</v>
      </c>
      <c r="AV180" s="93">
        <v>34182.408000000003</v>
      </c>
      <c r="AW180" s="93">
        <v>-127526.67600000002</v>
      </c>
      <c r="AX180" s="93">
        <v>-93344.268000000011</v>
      </c>
      <c r="AZ180" s="94">
        <v>29966577.476364158</v>
      </c>
      <c r="BB180" s="95">
        <v>541</v>
      </c>
      <c r="BC180" s="60"/>
    </row>
    <row r="181" spans="1:55" x14ac:dyDescent="0.25">
      <c r="A181" s="7">
        <v>543</v>
      </c>
      <c r="B181" s="7" t="s">
        <v>165</v>
      </c>
      <c r="C181" s="8">
        <v>42159</v>
      </c>
      <c r="D181" s="8">
        <v>38867344.593196489</v>
      </c>
      <c r="E181" s="8">
        <v>-6870971.0150402477</v>
      </c>
      <c r="F181" s="60">
        <v>-6573173</v>
      </c>
      <c r="G181" s="60">
        <v>0</v>
      </c>
      <c r="I181" s="37">
        <f t="shared" si="10"/>
        <v>32294171.593196489</v>
      </c>
      <c r="K181" s="70">
        <f t="shared" si="11"/>
        <v>2177065.7446896359</v>
      </c>
      <c r="L181" s="33">
        <f t="shared" si="12"/>
        <v>7.2286685036755297E-2</v>
      </c>
      <c r="M181" s="65">
        <f t="shared" si="13"/>
        <v>51.639406643649892</v>
      </c>
      <c r="O181" s="55">
        <v>786877.54753600014</v>
      </c>
      <c r="P181" s="56">
        <v>438515.29479999997</v>
      </c>
      <c r="Q181" s="57">
        <v>-348362.25273600017</v>
      </c>
      <c r="S181" s="73">
        <f t="shared" si="14"/>
        <v>31945809.34046049</v>
      </c>
      <c r="T181" s="56"/>
      <c r="U181" s="137">
        <v>543</v>
      </c>
      <c r="V181" s="125" t="s">
        <v>165</v>
      </c>
      <c r="W181" s="189">
        <v>42010</v>
      </c>
      <c r="X181" s="189">
        <v>37066224.848506853</v>
      </c>
      <c r="Y181" s="189">
        <v>-6824448.5058067292</v>
      </c>
      <c r="Z181" s="189">
        <v>-6949119</v>
      </c>
      <c r="AB181" s="190">
        <v>30117105.848506853</v>
      </c>
      <c r="AD181" s="191">
        <v>297906.28539349139</v>
      </c>
      <c r="AE181" s="129">
        <v>9.9904185812554249E-3</v>
      </c>
      <c r="AF181" s="192">
        <v>7.0913183859436177</v>
      </c>
      <c r="AH181" s="133">
        <v>802820.75481599988</v>
      </c>
      <c r="AI181" s="134">
        <v>475565.5175999999</v>
      </c>
      <c r="AJ181" s="135">
        <v>-327255.23721599998</v>
      </c>
      <c r="AL181" s="193">
        <v>29789850.611290853</v>
      </c>
      <c r="AM181" s="56"/>
      <c r="AN181" s="97" t="s">
        <v>165</v>
      </c>
      <c r="AO181" s="93">
        <v>41897</v>
      </c>
      <c r="AP181" s="93">
        <v>36229668.563113362</v>
      </c>
      <c r="AQ181" s="93">
        <v>-7009466.7075047465</v>
      </c>
      <c r="AR181" s="93">
        <v>-6434539</v>
      </c>
      <c r="AS181" s="93">
        <v>24070</v>
      </c>
      <c r="AT181" s="94">
        <v>29819199.563113362</v>
      </c>
      <c r="AV181" s="93">
        <v>369630.15419999999</v>
      </c>
      <c r="AW181" s="93">
        <v>-897787.79903999984</v>
      </c>
      <c r="AX181" s="93">
        <v>-528157.64483999985</v>
      </c>
      <c r="AZ181" s="94">
        <v>29291041.918273363</v>
      </c>
      <c r="BB181" s="95">
        <v>543</v>
      </c>
      <c r="BC181" s="60"/>
    </row>
    <row r="182" spans="1:55" x14ac:dyDescent="0.25">
      <c r="A182" s="7">
        <v>545</v>
      </c>
      <c r="B182" s="7" t="s">
        <v>166</v>
      </c>
      <c r="C182" s="8">
        <v>9507</v>
      </c>
      <c r="D182" s="8">
        <v>30139674.982543506</v>
      </c>
      <c r="E182" s="8">
        <v>6773359.5581117701</v>
      </c>
      <c r="F182" s="60">
        <v>158488</v>
      </c>
      <c r="G182" s="60">
        <v>59943.737887013413</v>
      </c>
      <c r="I182" s="37">
        <f t="shared" si="10"/>
        <v>30358106.720430519</v>
      </c>
      <c r="K182" s="70">
        <f t="shared" si="11"/>
        <v>1108776.5342765637</v>
      </c>
      <c r="L182" s="33">
        <f t="shared" si="12"/>
        <v>3.7907758133943051E-2</v>
      </c>
      <c r="M182" s="65">
        <f t="shared" si="13"/>
        <v>116.62738343079454</v>
      </c>
      <c r="O182" s="55">
        <v>174310.48970000001</v>
      </c>
      <c r="P182" s="56">
        <v>195431.03370000003</v>
      </c>
      <c r="Q182" s="57">
        <v>21120.544000000024</v>
      </c>
      <c r="S182" s="73">
        <f t="shared" si="14"/>
        <v>30379227.264430519</v>
      </c>
      <c r="T182" s="56"/>
      <c r="U182" s="137">
        <v>545</v>
      </c>
      <c r="V182" s="125" t="s">
        <v>166</v>
      </c>
      <c r="W182" s="189">
        <v>9439</v>
      </c>
      <c r="X182" s="189">
        <v>28921544.186153956</v>
      </c>
      <c r="Y182" s="189">
        <v>6273714.3220266644</v>
      </c>
      <c r="Z182" s="189">
        <v>327786</v>
      </c>
      <c r="AB182" s="190">
        <v>29249330.186153956</v>
      </c>
      <c r="AD182" s="191">
        <v>970291.65227556974</v>
      </c>
      <c r="AE182" s="129">
        <v>3.4311338099884722E-2</v>
      </c>
      <c r="AF182" s="192">
        <v>102.79602206542745</v>
      </c>
      <c r="AH182" s="133">
        <v>186501.38879999999</v>
      </c>
      <c r="AI182" s="134">
        <v>148602.01439999999</v>
      </c>
      <c r="AJ182" s="135">
        <v>-37899.374400000001</v>
      </c>
      <c r="AL182" s="193">
        <v>29211430.811753955</v>
      </c>
      <c r="AM182" s="56"/>
      <c r="AN182" s="97" t="s">
        <v>166</v>
      </c>
      <c r="AO182" s="93">
        <v>9387</v>
      </c>
      <c r="AP182" s="93">
        <v>28120496.533878386</v>
      </c>
      <c r="AQ182" s="93">
        <v>6139513.3635428641</v>
      </c>
      <c r="AR182" s="93">
        <v>158542</v>
      </c>
      <c r="AT182" s="94">
        <v>28279038.533878386</v>
      </c>
      <c r="AV182" s="93">
        <v>181495.43940000003</v>
      </c>
      <c r="AW182" s="93">
        <v>-166967.916</v>
      </c>
      <c r="AX182" s="93">
        <v>14527.523400000035</v>
      </c>
      <c r="AZ182" s="94">
        <v>28293566.057278387</v>
      </c>
      <c r="BB182" s="95">
        <v>545</v>
      </c>
      <c r="BC182" s="60"/>
    </row>
    <row r="183" spans="1:55" x14ac:dyDescent="0.25">
      <c r="A183" s="7">
        <v>560</v>
      </c>
      <c r="B183" s="7" t="s">
        <v>167</v>
      </c>
      <c r="C183" s="8">
        <v>16221</v>
      </c>
      <c r="D183" s="8">
        <v>34534156.754593253</v>
      </c>
      <c r="E183" s="8">
        <v>9368426.4380438551</v>
      </c>
      <c r="F183" s="60">
        <v>-2111792</v>
      </c>
      <c r="G183" s="60">
        <v>0</v>
      </c>
      <c r="I183" s="37">
        <f t="shared" si="10"/>
        <v>32422364.754593253</v>
      </c>
      <c r="K183" s="70">
        <f t="shared" si="11"/>
        <v>547439.91683958471</v>
      </c>
      <c r="L183" s="33">
        <f t="shared" si="12"/>
        <v>1.717462612464515E-2</v>
      </c>
      <c r="M183" s="65">
        <f t="shared" si="13"/>
        <v>33.748838964279926</v>
      </c>
      <c r="O183" s="55">
        <v>735298.53902000014</v>
      </c>
      <c r="P183" s="56">
        <v>1007185.942</v>
      </c>
      <c r="Q183" s="57">
        <v>271887.4029799999</v>
      </c>
      <c r="S183" s="73">
        <f t="shared" si="14"/>
        <v>32694252.157573253</v>
      </c>
      <c r="T183" s="56"/>
      <c r="U183" s="137">
        <v>560</v>
      </c>
      <c r="V183" s="125" t="s">
        <v>167</v>
      </c>
      <c r="W183" s="189">
        <v>16279</v>
      </c>
      <c r="X183" s="189">
        <v>33826697.837753668</v>
      </c>
      <c r="Y183" s="189">
        <v>9435315.3260877058</v>
      </c>
      <c r="Z183" s="189">
        <v>-1951773</v>
      </c>
      <c r="AB183" s="190">
        <v>31874924.837753668</v>
      </c>
      <c r="AD183" s="191">
        <v>-413397.81894500554</v>
      </c>
      <c r="AE183" s="129">
        <v>-1.2803322840285116E-2</v>
      </c>
      <c r="AF183" s="192">
        <v>-25.394546283248697</v>
      </c>
      <c r="AH183" s="133">
        <v>835415.51918400032</v>
      </c>
      <c r="AI183" s="134">
        <v>886923.50400000019</v>
      </c>
      <c r="AJ183" s="135">
        <v>51507.984815999866</v>
      </c>
      <c r="AL183" s="193">
        <v>31926432.822569668</v>
      </c>
      <c r="AM183" s="56"/>
      <c r="AN183" s="97" t="s">
        <v>167</v>
      </c>
      <c r="AO183" s="93">
        <v>16326</v>
      </c>
      <c r="AP183" s="93">
        <v>34111183.656698674</v>
      </c>
      <c r="AQ183" s="93">
        <v>9386442.7431609854</v>
      </c>
      <c r="AR183" s="93">
        <v>-1822861</v>
      </c>
      <c r="AS183" s="93">
        <v>0</v>
      </c>
      <c r="AT183" s="94">
        <v>32288322.656698674</v>
      </c>
      <c r="AV183" s="93">
        <v>1015348.9883999999</v>
      </c>
      <c r="AW183" s="93">
        <v>-969063.37855200015</v>
      </c>
      <c r="AX183" s="93">
        <v>46285.60984799976</v>
      </c>
      <c r="AZ183" s="94">
        <v>32334608.266546674</v>
      </c>
      <c r="BB183" s="95">
        <v>560</v>
      </c>
      <c r="BC183" s="60"/>
    </row>
    <row r="184" spans="1:55" x14ac:dyDescent="0.25">
      <c r="A184" s="7">
        <v>561</v>
      </c>
      <c r="B184" s="7" t="s">
        <v>168</v>
      </c>
      <c r="C184" s="8">
        <v>1382</v>
      </c>
      <c r="D184" s="8">
        <v>4164609.2428197693</v>
      </c>
      <c r="E184" s="8">
        <v>1079858.5539824988</v>
      </c>
      <c r="F184" s="60">
        <v>-276068</v>
      </c>
      <c r="G184" s="60">
        <v>0</v>
      </c>
      <c r="I184" s="37">
        <f t="shared" si="10"/>
        <v>3888541.2428197693</v>
      </c>
      <c r="K184" s="70">
        <f t="shared" si="11"/>
        <v>138281.32793039922</v>
      </c>
      <c r="L184" s="33">
        <f t="shared" si="12"/>
        <v>3.6872465127387954E-2</v>
      </c>
      <c r="M184" s="65">
        <f t="shared" si="13"/>
        <v>100.05884799594733</v>
      </c>
      <c r="O184" s="55">
        <v>765289.71150000009</v>
      </c>
      <c r="P184" s="56">
        <v>4026.1037000000001</v>
      </c>
      <c r="Q184" s="57">
        <v>-761263.60780000011</v>
      </c>
      <c r="S184" s="73">
        <f t="shared" si="14"/>
        <v>3127277.635019769</v>
      </c>
      <c r="T184" s="56"/>
      <c r="U184" s="137">
        <v>561</v>
      </c>
      <c r="V184" s="125" t="s">
        <v>168</v>
      </c>
      <c r="W184" s="189">
        <v>1363</v>
      </c>
      <c r="X184" s="189">
        <v>3985265.9148893701</v>
      </c>
      <c r="Y184" s="189">
        <v>976892.4112861536</v>
      </c>
      <c r="Z184" s="189">
        <v>-235006</v>
      </c>
      <c r="AB184" s="190">
        <v>3750259.9148893701</v>
      </c>
      <c r="AD184" s="191">
        <v>-44807.024292524904</v>
      </c>
      <c r="AE184" s="129">
        <v>-1.1806649266161293E-2</v>
      </c>
      <c r="AF184" s="192">
        <v>-32.873825599798167</v>
      </c>
      <c r="AH184" s="133">
        <v>631656.24000000011</v>
      </c>
      <c r="AI184" s="134">
        <v>0</v>
      </c>
      <c r="AJ184" s="135">
        <v>-631656.24000000011</v>
      </c>
      <c r="AL184" s="193">
        <v>3118603.6748893699</v>
      </c>
      <c r="AM184" s="56"/>
      <c r="AN184" s="97" t="s">
        <v>168</v>
      </c>
      <c r="AO184" s="93">
        <v>1377</v>
      </c>
      <c r="AP184" s="93">
        <v>4034431.939181895</v>
      </c>
      <c r="AQ184" s="93">
        <v>1075372.9823630778</v>
      </c>
      <c r="AR184" s="93">
        <v>-239365</v>
      </c>
      <c r="AT184" s="94">
        <v>3795066.939181895</v>
      </c>
      <c r="AV184" s="93">
        <v>13147.08</v>
      </c>
      <c r="AW184" s="93">
        <v>-642892.21200000006</v>
      </c>
      <c r="AX184" s="93">
        <v>-629745.1320000001</v>
      </c>
      <c r="AZ184" s="94">
        <v>3165321.8071818948</v>
      </c>
      <c r="BB184" s="95">
        <v>561</v>
      </c>
      <c r="BC184" s="60"/>
    </row>
    <row r="185" spans="1:55" x14ac:dyDescent="0.25">
      <c r="A185" s="7">
        <v>562</v>
      </c>
      <c r="B185" s="7" t="s">
        <v>169</v>
      </c>
      <c r="C185" s="8">
        <v>9285</v>
      </c>
      <c r="D185" s="8">
        <v>22797482.817913271</v>
      </c>
      <c r="E185" s="8">
        <v>5775140.2000525603</v>
      </c>
      <c r="F185" s="60">
        <v>-589961</v>
      </c>
      <c r="G185" s="60">
        <v>0</v>
      </c>
      <c r="I185" s="37">
        <f t="shared" si="10"/>
        <v>22207521.817913271</v>
      </c>
      <c r="K185" s="70">
        <f t="shared" si="11"/>
        <v>-234051.8480284214</v>
      </c>
      <c r="L185" s="33">
        <f t="shared" si="12"/>
        <v>-1.0429386615771453E-2</v>
      </c>
      <c r="M185" s="65">
        <f t="shared" si="13"/>
        <v>-25.207522674035694</v>
      </c>
      <c r="O185" s="55">
        <v>368791.09892000002</v>
      </c>
      <c r="P185" s="56">
        <v>192790.9657</v>
      </c>
      <c r="Q185" s="57">
        <v>-176000.13322000002</v>
      </c>
      <c r="S185" s="73">
        <f t="shared" si="14"/>
        <v>22031521.684693273</v>
      </c>
      <c r="T185" s="56"/>
      <c r="U185" s="137">
        <v>562</v>
      </c>
      <c r="V185" s="125" t="s">
        <v>169</v>
      </c>
      <c r="W185" s="189">
        <v>9312</v>
      </c>
      <c r="X185" s="189">
        <v>23050933.665941693</v>
      </c>
      <c r="Y185" s="189">
        <v>5832073.7727712356</v>
      </c>
      <c r="Z185" s="189">
        <v>-609360</v>
      </c>
      <c r="AB185" s="190">
        <v>22441573.665941693</v>
      </c>
      <c r="AD185" s="191">
        <v>-1343787.3472337313</v>
      </c>
      <c r="AE185" s="129">
        <v>-5.6496403249434272E-2</v>
      </c>
      <c r="AF185" s="192">
        <v>-144.307060484722</v>
      </c>
      <c r="AH185" s="133">
        <v>395352.98942399991</v>
      </c>
      <c r="AI185" s="134">
        <v>178426.60800000001</v>
      </c>
      <c r="AJ185" s="135">
        <v>-216926.3814239999</v>
      </c>
      <c r="AL185" s="193">
        <v>22224647.284517694</v>
      </c>
      <c r="AM185" s="56"/>
      <c r="AN185" s="97" t="s">
        <v>169</v>
      </c>
      <c r="AO185" s="93">
        <v>9408</v>
      </c>
      <c r="AP185" s="93">
        <v>24338820.013175424</v>
      </c>
      <c r="AQ185" s="93">
        <v>6090788.3363595568</v>
      </c>
      <c r="AR185" s="93">
        <v>-553459</v>
      </c>
      <c r="AT185" s="94">
        <v>23785361.013175424</v>
      </c>
      <c r="AV185" s="93">
        <v>253870.11480000001</v>
      </c>
      <c r="AW185" s="93">
        <v>-352863.68307600002</v>
      </c>
      <c r="AX185" s="93">
        <v>-98993.568276000005</v>
      </c>
      <c r="AZ185" s="94">
        <v>23686367.444899425</v>
      </c>
      <c r="BB185" s="95">
        <v>562</v>
      </c>
      <c r="BC185" s="60"/>
    </row>
    <row r="186" spans="1:55" x14ac:dyDescent="0.25">
      <c r="A186" s="7">
        <v>563</v>
      </c>
      <c r="B186" s="7" t="s">
        <v>170</v>
      </c>
      <c r="C186" s="8">
        <v>7472</v>
      </c>
      <c r="D186" s="8">
        <v>24490719.491672672</v>
      </c>
      <c r="E186" s="8">
        <v>5629072.6919021318</v>
      </c>
      <c r="F186" s="60">
        <v>-486427</v>
      </c>
      <c r="G186" s="60">
        <v>0</v>
      </c>
      <c r="I186" s="37">
        <f t="shared" si="10"/>
        <v>24004292.491672672</v>
      </c>
      <c r="K186" s="70">
        <f t="shared" si="11"/>
        <v>-45796.239872843027</v>
      </c>
      <c r="L186" s="33">
        <f t="shared" si="12"/>
        <v>-1.9042025326407206E-3</v>
      </c>
      <c r="M186" s="65">
        <f t="shared" si="13"/>
        <v>-6.1290470921899125</v>
      </c>
      <c r="O186" s="55">
        <v>114552.55051999999</v>
      </c>
      <c r="P186" s="56">
        <v>258792.66570000001</v>
      </c>
      <c r="Q186" s="57">
        <v>144240.11518000002</v>
      </c>
      <c r="S186" s="73">
        <f t="shared" si="14"/>
        <v>24148532.606852673</v>
      </c>
      <c r="T186" s="56"/>
      <c r="U186" s="137">
        <v>563</v>
      </c>
      <c r="V186" s="125" t="s">
        <v>170</v>
      </c>
      <c r="W186" s="189">
        <v>7514</v>
      </c>
      <c r="X186" s="189">
        <v>24541330.731545515</v>
      </c>
      <c r="Y186" s="189">
        <v>5859871.9181829849</v>
      </c>
      <c r="Z186" s="189">
        <v>-491242</v>
      </c>
      <c r="AB186" s="190">
        <v>24050088.731545515</v>
      </c>
      <c r="AD186" s="191">
        <v>-583270.93526988477</v>
      </c>
      <c r="AE186" s="129">
        <v>-2.367809113978199E-2</v>
      </c>
      <c r="AF186" s="192">
        <v>-77.624558859447006</v>
      </c>
      <c r="AH186" s="133">
        <v>108892.32624000001</v>
      </c>
      <c r="AI186" s="134">
        <v>187673.53440000006</v>
      </c>
      <c r="AJ186" s="135">
        <v>78781.208160000053</v>
      </c>
      <c r="AL186" s="193">
        <v>24128869.939705517</v>
      </c>
      <c r="AM186" s="56"/>
      <c r="AN186" s="97" t="s">
        <v>170</v>
      </c>
      <c r="AO186" s="93">
        <v>7610</v>
      </c>
      <c r="AP186" s="93">
        <v>25097967.6668154</v>
      </c>
      <c r="AQ186" s="93">
        <v>5849662.8914758638</v>
      </c>
      <c r="AR186" s="93">
        <v>-464608</v>
      </c>
      <c r="AT186" s="94">
        <v>24633359.6668154</v>
      </c>
      <c r="AV186" s="93">
        <v>253804.37940000001</v>
      </c>
      <c r="AW186" s="93">
        <v>-101968.75248</v>
      </c>
      <c r="AX186" s="93">
        <v>151835.62692000001</v>
      </c>
      <c r="AZ186" s="94">
        <v>24785195.2937354</v>
      </c>
      <c r="BB186" s="95">
        <v>563</v>
      </c>
      <c r="BC186" s="60"/>
    </row>
    <row r="187" spans="1:55" x14ac:dyDescent="0.25">
      <c r="A187" s="7">
        <v>564</v>
      </c>
      <c r="B187" s="7" t="s">
        <v>171</v>
      </c>
      <c r="C187" s="8">
        <v>201810</v>
      </c>
      <c r="D187" s="8">
        <v>285306932.26674283</v>
      </c>
      <c r="E187" s="8">
        <v>38159856.872299857</v>
      </c>
      <c r="F187" s="60">
        <v>-6228023</v>
      </c>
      <c r="G187" s="60">
        <v>0</v>
      </c>
      <c r="I187" s="37">
        <f t="shared" si="10"/>
        <v>279078909.26674283</v>
      </c>
      <c r="K187" s="70">
        <f t="shared" si="11"/>
        <v>5794445.7077184916</v>
      </c>
      <c r="L187" s="33">
        <f t="shared" si="12"/>
        <v>2.1202982534230308E-2</v>
      </c>
      <c r="M187" s="65">
        <f t="shared" si="13"/>
        <v>28.712381486142863</v>
      </c>
      <c r="O187" s="55">
        <v>11840444.933301998</v>
      </c>
      <c r="P187" s="56">
        <v>817497.05619999999</v>
      </c>
      <c r="Q187" s="57">
        <v>-11022947.877101999</v>
      </c>
      <c r="S187" s="73">
        <f t="shared" si="14"/>
        <v>268055961.38964084</v>
      </c>
      <c r="T187" s="56"/>
      <c r="U187" s="137">
        <v>564</v>
      </c>
      <c r="V187" s="125" t="s">
        <v>171</v>
      </c>
      <c r="W187" s="189">
        <v>200526</v>
      </c>
      <c r="X187" s="189">
        <v>279162030.55902433</v>
      </c>
      <c r="Y187" s="189">
        <v>38456801.594152018</v>
      </c>
      <c r="Z187" s="189">
        <v>-5877567</v>
      </c>
      <c r="AB187" s="190">
        <v>273284463.55902433</v>
      </c>
      <c r="AD187" s="191">
        <v>3780749.8738215566</v>
      </c>
      <c r="AE187" s="129">
        <v>1.4028563176824009E-2</v>
      </c>
      <c r="AF187" s="192">
        <v>18.854162920626536</v>
      </c>
      <c r="AH187" s="133">
        <v>11356448.557775998</v>
      </c>
      <c r="AI187" s="134">
        <v>945140.06880000047</v>
      </c>
      <c r="AJ187" s="135">
        <v>-10411308.488975998</v>
      </c>
      <c r="AL187" s="193">
        <v>262873155.07004833</v>
      </c>
      <c r="AM187" s="56"/>
      <c r="AN187" s="97" t="s">
        <v>171</v>
      </c>
      <c r="AO187" s="93">
        <v>198525</v>
      </c>
      <c r="AP187" s="93">
        <v>274539023.68520278</v>
      </c>
      <c r="AQ187" s="93">
        <v>33443193.747640148</v>
      </c>
      <c r="AR187" s="93">
        <v>-5063490</v>
      </c>
      <c r="AS187" s="93">
        <v>28180</v>
      </c>
      <c r="AT187" s="94">
        <v>269503713.68520278</v>
      </c>
      <c r="AV187" s="93">
        <v>811634.98379999993</v>
      </c>
      <c r="AW187" s="93">
        <v>-10874804.428199999</v>
      </c>
      <c r="AX187" s="93">
        <v>-10063169.444399999</v>
      </c>
      <c r="AZ187" s="94">
        <v>259440544.24080276</v>
      </c>
      <c r="BB187" s="95">
        <v>564</v>
      </c>
      <c r="BC187" s="60"/>
    </row>
    <row r="188" spans="1:55" x14ac:dyDescent="0.25">
      <c r="A188" s="7">
        <v>576</v>
      </c>
      <c r="B188" s="7" t="s">
        <v>172</v>
      </c>
      <c r="C188" s="8">
        <v>3027</v>
      </c>
      <c r="D188" s="8">
        <v>9799774.462553231</v>
      </c>
      <c r="E188" s="8">
        <v>2066267.6759642691</v>
      </c>
      <c r="F188" s="60">
        <v>-316340</v>
      </c>
      <c r="G188" s="60">
        <v>13484.497088333301</v>
      </c>
      <c r="I188" s="37">
        <f t="shared" si="10"/>
        <v>9496918.9596415646</v>
      </c>
      <c r="K188" s="70">
        <f t="shared" si="11"/>
        <v>60185.365492807701</v>
      </c>
      <c r="L188" s="33">
        <f t="shared" si="12"/>
        <v>6.3777752007459039E-3</v>
      </c>
      <c r="M188" s="65">
        <f t="shared" si="13"/>
        <v>19.882842911399969</v>
      </c>
      <c r="O188" s="55">
        <v>69618.593160000004</v>
      </c>
      <c r="P188" s="56">
        <v>34320.884000000005</v>
      </c>
      <c r="Q188" s="57">
        <v>-35297.709159999999</v>
      </c>
      <c r="S188" s="73">
        <f t="shared" si="14"/>
        <v>9461621.2504815646</v>
      </c>
      <c r="T188" s="56"/>
      <c r="U188" s="137">
        <v>576</v>
      </c>
      <c r="V188" s="125" t="s">
        <v>172</v>
      </c>
      <c r="W188" s="189">
        <v>3073</v>
      </c>
      <c r="X188" s="189">
        <v>9704716.5941487569</v>
      </c>
      <c r="Y188" s="189">
        <v>2157909.2389180958</v>
      </c>
      <c r="Z188" s="189">
        <v>-267983</v>
      </c>
      <c r="AB188" s="190">
        <v>9436733.5941487569</v>
      </c>
      <c r="AD188" s="191">
        <v>-120604.74968665838</v>
      </c>
      <c r="AE188" s="129">
        <v>-1.2619072941416763E-2</v>
      </c>
      <c r="AF188" s="192">
        <v>-39.246583041541939</v>
      </c>
      <c r="AH188" s="133">
        <v>59284.519679999998</v>
      </c>
      <c r="AI188" s="134">
        <v>40373.903999999995</v>
      </c>
      <c r="AJ188" s="135">
        <v>-18910.615680000003</v>
      </c>
      <c r="AL188" s="193">
        <v>9417822.9784687571</v>
      </c>
      <c r="AM188" s="56"/>
      <c r="AN188" s="97" t="s">
        <v>172</v>
      </c>
      <c r="AO188" s="93">
        <v>3143</v>
      </c>
      <c r="AP188" s="93">
        <v>9841303.3438354153</v>
      </c>
      <c r="AQ188" s="93">
        <v>2190874.3012114293</v>
      </c>
      <c r="AR188" s="93">
        <v>-283965</v>
      </c>
      <c r="AT188" s="94">
        <v>9557338.3438354153</v>
      </c>
      <c r="AV188" s="93">
        <v>30238.284</v>
      </c>
      <c r="AW188" s="93">
        <v>-53903.028000000006</v>
      </c>
      <c r="AX188" s="93">
        <v>-23664.744000000006</v>
      </c>
      <c r="AZ188" s="94">
        <v>9533673.5998354144</v>
      </c>
      <c r="BB188" s="95">
        <v>576</v>
      </c>
      <c r="BC188" s="60"/>
    </row>
    <row r="189" spans="1:55" x14ac:dyDescent="0.25">
      <c r="A189" s="7">
        <v>577</v>
      </c>
      <c r="B189" s="7" t="s">
        <v>173</v>
      </c>
      <c r="C189" s="8">
        <v>10730</v>
      </c>
      <c r="D189" s="8">
        <v>14728158.011437099</v>
      </c>
      <c r="E189" s="8">
        <v>1879078.5404786121</v>
      </c>
      <c r="F189" s="60">
        <v>-404068</v>
      </c>
      <c r="G189" s="60">
        <v>0</v>
      </c>
      <c r="I189" s="37">
        <f t="shared" si="10"/>
        <v>14324090.011437099</v>
      </c>
      <c r="K189" s="70">
        <f t="shared" si="11"/>
        <v>881190.35387208685</v>
      </c>
      <c r="L189" s="33">
        <f t="shared" si="12"/>
        <v>6.5550616036637269E-2</v>
      </c>
      <c r="M189" s="65">
        <f t="shared" si="13"/>
        <v>82.123984517435872</v>
      </c>
      <c r="O189" s="55">
        <v>255162.5722</v>
      </c>
      <c r="P189" s="56">
        <v>306247.88799999998</v>
      </c>
      <c r="Q189" s="57">
        <v>51085.315799999982</v>
      </c>
      <c r="S189" s="73">
        <f t="shared" si="14"/>
        <v>14375175.327237099</v>
      </c>
      <c r="T189" s="56"/>
      <c r="U189" s="137">
        <v>577</v>
      </c>
      <c r="V189" s="125" t="s">
        <v>173</v>
      </c>
      <c r="W189" s="189">
        <v>10713</v>
      </c>
      <c r="X189" s="189">
        <v>13755465.657565013</v>
      </c>
      <c r="Y189" s="189">
        <v>1445339.6169445775</v>
      </c>
      <c r="Z189" s="189">
        <v>-312566</v>
      </c>
      <c r="AB189" s="190">
        <v>13442899.657565013</v>
      </c>
      <c r="AD189" s="191">
        <v>-264506.10960694216</v>
      </c>
      <c r="AE189" s="129">
        <v>-1.9296584204168764E-2</v>
      </c>
      <c r="AF189" s="192">
        <v>-24.690199720614409</v>
      </c>
      <c r="AH189" s="133">
        <v>220281.32260800002</v>
      </c>
      <c r="AI189" s="134">
        <v>315176.92800000001</v>
      </c>
      <c r="AJ189" s="135">
        <v>94895.605391999998</v>
      </c>
      <c r="AL189" s="193">
        <v>13537795.262957012</v>
      </c>
      <c r="AM189" s="56"/>
      <c r="AN189" s="97" t="s">
        <v>173</v>
      </c>
      <c r="AO189" s="93">
        <v>10620</v>
      </c>
      <c r="AP189" s="93">
        <v>13910082.767171955</v>
      </c>
      <c r="AQ189" s="93">
        <v>1292503.6715296444</v>
      </c>
      <c r="AR189" s="93">
        <v>-202677</v>
      </c>
      <c r="AT189" s="94">
        <v>13707405.767171955</v>
      </c>
      <c r="AV189" s="93">
        <v>289235.76</v>
      </c>
      <c r="AW189" s="93">
        <v>-259089.50555999999</v>
      </c>
      <c r="AX189" s="93">
        <v>30146.254440000019</v>
      </c>
      <c r="AZ189" s="94">
        <v>13737552.021611955</v>
      </c>
      <c r="BB189" s="95">
        <v>577</v>
      </c>
      <c r="BC189" s="60"/>
    </row>
    <row r="190" spans="1:55" x14ac:dyDescent="0.25">
      <c r="A190" s="7">
        <v>578</v>
      </c>
      <c r="B190" s="7" t="s">
        <v>174</v>
      </c>
      <c r="C190" s="8">
        <v>3435</v>
      </c>
      <c r="D190" s="8">
        <v>12904870.621720916</v>
      </c>
      <c r="E190" s="8">
        <v>3332331.2712001759</v>
      </c>
      <c r="F190" s="60">
        <v>-23046</v>
      </c>
      <c r="G190" s="60">
        <v>0</v>
      </c>
      <c r="I190" s="37">
        <f t="shared" si="10"/>
        <v>12881824.621720916</v>
      </c>
      <c r="K190" s="70">
        <f t="shared" si="11"/>
        <v>-57736.579153230414</v>
      </c>
      <c r="L190" s="33">
        <f t="shared" si="12"/>
        <v>-4.4620198673607225E-3</v>
      </c>
      <c r="M190" s="65">
        <f t="shared" si="13"/>
        <v>-16.808319986384401</v>
      </c>
      <c r="O190" s="55">
        <v>60721.563999999998</v>
      </c>
      <c r="P190" s="56">
        <v>97946.522799999992</v>
      </c>
      <c r="Q190" s="57">
        <v>37224.958799999993</v>
      </c>
      <c r="S190" s="73">
        <f t="shared" si="14"/>
        <v>12919049.580520915</v>
      </c>
      <c r="T190" s="56"/>
      <c r="U190" s="137">
        <v>578</v>
      </c>
      <c r="V190" s="125" t="s">
        <v>174</v>
      </c>
      <c r="W190" s="189">
        <v>3491</v>
      </c>
      <c r="X190" s="189">
        <v>12908738.200874146</v>
      </c>
      <c r="Y190" s="189">
        <v>3208623.4720472726</v>
      </c>
      <c r="Z190" s="189">
        <v>30823</v>
      </c>
      <c r="AB190" s="190">
        <v>12939561.200874146</v>
      </c>
      <c r="AD190" s="191">
        <v>235417.18847807124</v>
      </c>
      <c r="AE190" s="129">
        <v>1.8530739910407407E-2</v>
      </c>
      <c r="AF190" s="192">
        <v>67.435459317694423</v>
      </c>
      <c r="AH190" s="133">
        <v>49490.592000000004</v>
      </c>
      <c r="AI190" s="134">
        <v>78338.397599999997</v>
      </c>
      <c r="AJ190" s="135">
        <v>28847.805599999992</v>
      </c>
      <c r="AL190" s="193">
        <v>12968409.006474147</v>
      </c>
      <c r="AM190" s="56"/>
      <c r="AN190" s="97" t="s">
        <v>174</v>
      </c>
      <c r="AO190" s="93">
        <v>3488</v>
      </c>
      <c r="AP190" s="93">
        <v>12697992.012396075</v>
      </c>
      <c r="AQ190" s="93">
        <v>3313162.4647745467</v>
      </c>
      <c r="AR190" s="93">
        <v>6152</v>
      </c>
      <c r="AT190" s="94">
        <v>12704144.012396075</v>
      </c>
      <c r="AV190" s="93">
        <v>77567.771999999997</v>
      </c>
      <c r="AW190" s="93">
        <v>-44765.807399999998</v>
      </c>
      <c r="AX190" s="93">
        <v>32801.964599999999</v>
      </c>
      <c r="AZ190" s="94">
        <v>12736945.976996075</v>
      </c>
      <c r="BB190" s="95">
        <v>578</v>
      </c>
      <c r="BC190" s="60"/>
    </row>
    <row r="191" spans="1:55" x14ac:dyDescent="0.25">
      <c r="A191" s="7">
        <v>580</v>
      </c>
      <c r="B191" s="7" t="s">
        <v>175</v>
      </c>
      <c r="C191" s="8">
        <v>4969</v>
      </c>
      <c r="D191" s="8">
        <v>16649513.287237436</v>
      </c>
      <c r="E191" s="8">
        <v>3758913.0263444963</v>
      </c>
      <c r="F191" s="60">
        <v>-551706</v>
      </c>
      <c r="G191" s="60">
        <v>29926.370415100129</v>
      </c>
      <c r="I191" s="37">
        <f t="shared" si="10"/>
        <v>16127733.657652536</v>
      </c>
      <c r="K191" s="70">
        <f t="shared" si="11"/>
        <v>-529343.33205000497</v>
      </c>
      <c r="L191" s="33">
        <f t="shared" si="12"/>
        <v>-3.1778884877415571E-2</v>
      </c>
      <c r="M191" s="65">
        <f t="shared" si="13"/>
        <v>-106.52914712215838</v>
      </c>
      <c r="O191" s="55">
        <v>89762.312000000005</v>
      </c>
      <c r="P191" s="56">
        <v>79202.039999999994</v>
      </c>
      <c r="Q191" s="57">
        <v>-10560.272000000012</v>
      </c>
      <c r="S191" s="73">
        <f t="shared" si="14"/>
        <v>16117173.385652537</v>
      </c>
      <c r="T191" s="56"/>
      <c r="U191" s="137">
        <v>580</v>
      </c>
      <c r="V191" s="125" t="s">
        <v>175</v>
      </c>
      <c r="W191" s="189">
        <v>5126</v>
      </c>
      <c r="X191" s="189">
        <v>17134516.989702541</v>
      </c>
      <c r="Y191" s="189">
        <v>3781269.3829538445</v>
      </c>
      <c r="Z191" s="189">
        <v>-477440</v>
      </c>
      <c r="AB191" s="190">
        <v>16657076.989702541</v>
      </c>
      <c r="AD191" s="191">
        <v>-1127428.3154533468</v>
      </c>
      <c r="AE191" s="129">
        <v>-6.3393853025897506E-2</v>
      </c>
      <c r="AF191" s="192">
        <v>-219.94309704513205</v>
      </c>
      <c r="AH191" s="133">
        <v>91166.88</v>
      </c>
      <c r="AI191" s="134">
        <v>105493.10400000001</v>
      </c>
      <c r="AJ191" s="135">
        <v>14326.224000000002</v>
      </c>
      <c r="AL191" s="193">
        <v>16671403.213702541</v>
      </c>
      <c r="AM191" s="56"/>
      <c r="AN191" s="97" t="s">
        <v>175</v>
      </c>
      <c r="AO191" s="93">
        <v>5235</v>
      </c>
      <c r="AP191" s="93">
        <v>18321096.305155888</v>
      </c>
      <c r="AQ191" s="93">
        <v>4144412.9342276962</v>
      </c>
      <c r="AR191" s="93">
        <v>-536591</v>
      </c>
      <c r="AT191" s="94">
        <v>17784505.305155888</v>
      </c>
      <c r="AV191" s="93">
        <v>122267.84400000001</v>
      </c>
      <c r="AW191" s="93">
        <v>-115694.304</v>
      </c>
      <c r="AX191" s="93">
        <v>6573.5400000000081</v>
      </c>
      <c r="AZ191" s="94">
        <v>17791078.845155887</v>
      </c>
      <c r="BB191" s="95">
        <v>580</v>
      </c>
      <c r="BC191" s="60"/>
    </row>
    <row r="192" spans="1:55" x14ac:dyDescent="0.25">
      <c r="A192" s="7">
        <v>581</v>
      </c>
      <c r="B192" s="7" t="s">
        <v>176</v>
      </c>
      <c r="C192" s="8">
        <v>6562</v>
      </c>
      <c r="D192" s="8">
        <v>19071913.259725939</v>
      </c>
      <c r="E192" s="8">
        <v>4730653.533808291</v>
      </c>
      <c r="F192" s="60">
        <v>-614434</v>
      </c>
      <c r="G192" s="60">
        <v>17387.308024239843</v>
      </c>
      <c r="I192" s="37">
        <f t="shared" si="10"/>
        <v>18474866.567750178</v>
      </c>
      <c r="K192" s="70">
        <f t="shared" si="11"/>
        <v>200160.58782302216</v>
      </c>
      <c r="L192" s="33">
        <f t="shared" si="12"/>
        <v>1.0952875961062111E-2</v>
      </c>
      <c r="M192" s="65">
        <f t="shared" si="13"/>
        <v>30.502985038558695</v>
      </c>
      <c r="O192" s="55">
        <v>68008.15168000001</v>
      </c>
      <c r="P192" s="56">
        <v>178402.59510000001</v>
      </c>
      <c r="Q192" s="57">
        <v>110394.44342</v>
      </c>
      <c r="S192" s="73">
        <f t="shared" si="14"/>
        <v>18585261.011170179</v>
      </c>
      <c r="T192" s="56"/>
      <c r="U192" s="137">
        <v>581</v>
      </c>
      <c r="V192" s="125" t="s">
        <v>176</v>
      </c>
      <c r="W192" s="189">
        <v>6692</v>
      </c>
      <c r="X192" s="189">
        <v>18856585.979927156</v>
      </c>
      <c r="Y192" s="189">
        <v>4678537.9067314304</v>
      </c>
      <c r="Z192" s="189">
        <v>-581880</v>
      </c>
      <c r="AB192" s="190">
        <v>18274705.979927156</v>
      </c>
      <c r="AD192" s="191">
        <v>-150256.18365897238</v>
      </c>
      <c r="AE192" s="129">
        <v>-8.1550334988436893E-3</v>
      </c>
      <c r="AF192" s="192">
        <v>-22.453105747007228</v>
      </c>
      <c r="AH192" s="133">
        <v>119194.18367999999</v>
      </c>
      <c r="AI192" s="134">
        <v>175886.95920000001</v>
      </c>
      <c r="AJ192" s="135">
        <v>56692.775520000025</v>
      </c>
      <c r="AL192" s="193">
        <v>18331398.755447157</v>
      </c>
      <c r="AM192" s="56"/>
      <c r="AN192" s="97" t="s">
        <v>176</v>
      </c>
      <c r="AO192" s="93">
        <v>6766</v>
      </c>
      <c r="AP192" s="93">
        <v>19065590.163586129</v>
      </c>
      <c r="AQ192" s="93">
        <v>4617647.8717580494</v>
      </c>
      <c r="AR192" s="93">
        <v>-640628</v>
      </c>
      <c r="AT192" s="94">
        <v>18424962.163586129</v>
      </c>
      <c r="AV192" s="93">
        <v>160591.5822</v>
      </c>
      <c r="AW192" s="93">
        <v>-147299.88432000001</v>
      </c>
      <c r="AX192" s="93">
        <v>13291.697879999992</v>
      </c>
      <c r="AZ192" s="94">
        <v>18438253.861466128</v>
      </c>
      <c r="BB192" s="95">
        <v>581</v>
      </c>
      <c r="BC192" s="60"/>
    </row>
    <row r="193" spans="1:55" x14ac:dyDescent="0.25">
      <c r="A193" s="7">
        <v>583</v>
      </c>
      <c r="B193" s="7" t="s">
        <v>177</v>
      </c>
      <c r="C193" s="7">
        <v>958</v>
      </c>
      <c r="D193" s="8">
        <v>4405946.8636243576</v>
      </c>
      <c r="E193" s="8">
        <v>582875.46777674451</v>
      </c>
      <c r="F193" s="60">
        <v>-221751</v>
      </c>
      <c r="G193" s="60">
        <v>0</v>
      </c>
      <c r="I193" s="37">
        <f t="shared" si="10"/>
        <v>4184195.8636243576</v>
      </c>
      <c r="K193" s="70">
        <f t="shared" si="11"/>
        <v>223144.80779934442</v>
      </c>
      <c r="L193" s="33">
        <f t="shared" si="12"/>
        <v>5.633474667568189E-2</v>
      </c>
      <c r="M193" s="65">
        <f t="shared" si="13"/>
        <v>232.9277743208188</v>
      </c>
      <c r="O193" s="55">
        <v>0</v>
      </c>
      <c r="P193" s="56">
        <v>85934.213399999993</v>
      </c>
      <c r="Q193" s="57">
        <v>85934.213399999993</v>
      </c>
      <c r="S193" s="73">
        <f t="shared" si="14"/>
        <v>4270130.0770243574</v>
      </c>
      <c r="T193" s="56"/>
      <c r="U193" s="137">
        <v>583</v>
      </c>
      <c r="V193" s="125" t="s">
        <v>177</v>
      </c>
      <c r="W193" s="125">
        <v>951</v>
      </c>
      <c r="X193" s="189">
        <v>4126085.0558250132</v>
      </c>
      <c r="Y193" s="189">
        <v>522158.71023255849</v>
      </c>
      <c r="Z193" s="189">
        <v>-165034</v>
      </c>
      <c r="AB193" s="190">
        <v>3961051.0558250132</v>
      </c>
      <c r="AD193" s="191">
        <v>-33928.945830397308</v>
      </c>
      <c r="AE193" s="129">
        <v>-8.492895037356403E-3</v>
      </c>
      <c r="AF193" s="192">
        <v>-35.677124953099167</v>
      </c>
      <c r="AH193" s="133">
        <v>0</v>
      </c>
      <c r="AI193" s="134">
        <v>100283.568</v>
      </c>
      <c r="AJ193" s="135">
        <v>100283.568</v>
      </c>
      <c r="AL193" s="193">
        <v>4061334.6238250132</v>
      </c>
      <c r="AM193" s="56"/>
      <c r="AN193" s="97" t="s">
        <v>177</v>
      </c>
      <c r="AO193" s="93">
        <v>958</v>
      </c>
      <c r="AP193" s="93">
        <v>4142921.0016554105</v>
      </c>
      <c r="AQ193" s="93">
        <v>493758.19240615424</v>
      </c>
      <c r="AR193" s="93">
        <v>-147941</v>
      </c>
      <c r="AT193" s="94">
        <v>3994980.0016554105</v>
      </c>
      <c r="AV193" s="93">
        <v>81577.631399999998</v>
      </c>
      <c r="AW193" s="93">
        <v>0</v>
      </c>
      <c r="AX193" s="93">
        <v>81577.631399999998</v>
      </c>
      <c r="AZ193" s="94">
        <v>4076557.6330554103</v>
      </c>
      <c r="BB193" s="95">
        <v>583</v>
      </c>
      <c r="BC193" s="60"/>
    </row>
    <row r="194" spans="1:55" x14ac:dyDescent="0.25">
      <c r="A194" s="7">
        <v>584</v>
      </c>
      <c r="B194" s="7" t="s">
        <v>178</v>
      </c>
      <c r="C194" s="8">
        <v>2860</v>
      </c>
      <c r="D194" s="8">
        <v>11295703.342267307</v>
      </c>
      <c r="E194" s="8">
        <v>3373189.6735915919</v>
      </c>
      <c r="F194" s="60">
        <v>164455</v>
      </c>
      <c r="G194" s="60">
        <v>916089.36553512013</v>
      </c>
      <c r="I194" s="37">
        <f t="shared" si="10"/>
        <v>12376247.707802426</v>
      </c>
      <c r="K194" s="70">
        <f t="shared" si="11"/>
        <v>985465.64130864106</v>
      </c>
      <c r="L194" s="33">
        <f t="shared" si="12"/>
        <v>8.6514309162968553E-2</v>
      </c>
      <c r="M194" s="65">
        <f t="shared" si="13"/>
        <v>344.56840605197237</v>
      </c>
      <c r="O194" s="55">
        <v>10560.272000000001</v>
      </c>
      <c r="P194" s="56">
        <v>23760.612000000001</v>
      </c>
      <c r="Q194" s="57">
        <v>13200.34</v>
      </c>
      <c r="S194" s="73">
        <f t="shared" si="14"/>
        <v>12389448.047802426</v>
      </c>
      <c r="T194" s="56"/>
      <c r="U194" s="137">
        <v>584</v>
      </c>
      <c r="V194" s="125" t="s">
        <v>178</v>
      </c>
      <c r="W194" s="189">
        <v>2907</v>
      </c>
      <c r="X194" s="189">
        <v>11202722.066493785</v>
      </c>
      <c r="Y194" s="189">
        <v>3459466.786952381</v>
      </c>
      <c r="Z194" s="189">
        <v>188060</v>
      </c>
      <c r="AB194" s="190">
        <v>11390782.066493785</v>
      </c>
      <c r="AD194" s="191">
        <v>-156547.62933349423</v>
      </c>
      <c r="AE194" s="129">
        <v>-1.3557041624096346E-2</v>
      </c>
      <c r="AF194" s="192">
        <v>-53.851953675092616</v>
      </c>
      <c r="AH194" s="133">
        <v>27350.063999999998</v>
      </c>
      <c r="AI194" s="134">
        <v>19535.760000000002</v>
      </c>
      <c r="AJ194" s="135">
        <v>-7814.3039999999964</v>
      </c>
      <c r="AL194" s="193">
        <v>11382967.762493785</v>
      </c>
      <c r="AM194" s="56"/>
      <c r="AN194" s="97" t="s">
        <v>178</v>
      </c>
      <c r="AO194" s="93">
        <v>2931</v>
      </c>
      <c r="AP194" s="93">
        <v>11421569.695827279</v>
      </c>
      <c r="AQ194" s="93">
        <v>3497882.7012000005</v>
      </c>
      <c r="AR194" s="93">
        <v>125760</v>
      </c>
      <c r="AT194" s="94">
        <v>11547329.695827279</v>
      </c>
      <c r="AV194" s="93">
        <v>36811.824000000001</v>
      </c>
      <c r="AW194" s="93">
        <v>-23664.743999999999</v>
      </c>
      <c r="AX194" s="93">
        <v>13147.080000000002</v>
      </c>
      <c r="AZ194" s="94">
        <v>11560476.775827279</v>
      </c>
      <c r="BB194" s="95">
        <v>584</v>
      </c>
      <c r="BC194" s="60"/>
    </row>
    <row r="195" spans="1:55" x14ac:dyDescent="0.25">
      <c r="A195" s="7">
        <v>588</v>
      </c>
      <c r="B195" s="7" t="s">
        <v>179</v>
      </c>
      <c r="C195" s="8">
        <v>1739</v>
      </c>
      <c r="D195" s="8">
        <v>6218945.880336591</v>
      </c>
      <c r="E195" s="8">
        <v>1709311.7643467067</v>
      </c>
      <c r="F195" s="60">
        <v>-262937</v>
      </c>
      <c r="G195" s="60">
        <v>0</v>
      </c>
      <c r="I195" s="37">
        <f t="shared" si="10"/>
        <v>5956008.880336591</v>
      </c>
      <c r="K195" s="70">
        <f t="shared" si="11"/>
        <v>133087.05054044258</v>
      </c>
      <c r="L195" s="33">
        <f t="shared" si="12"/>
        <v>2.285571649947802E-2</v>
      </c>
      <c r="M195" s="65">
        <f t="shared" si="13"/>
        <v>76.530793870294758</v>
      </c>
      <c r="O195" s="55">
        <v>23826.613700000002</v>
      </c>
      <c r="P195" s="56">
        <v>30360.782000000003</v>
      </c>
      <c r="Q195" s="57">
        <v>6534.1683000000012</v>
      </c>
      <c r="S195" s="73">
        <f t="shared" si="14"/>
        <v>5962543.0486365911</v>
      </c>
      <c r="T195" s="56"/>
      <c r="U195" s="137">
        <v>588</v>
      </c>
      <c r="V195" s="125" t="s">
        <v>179</v>
      </c>
      <c r="W195" s="189">
        <v>1796</v>
      </c>
      <c r="X195" s="189">
        <v>6190654.8297961485</v>
      </c>
      <c r="Y195" s="189">
        <v>1664925.4264990478</v>
      </c>
      <c r="Z195" s="189">
        <v>-367733</v>
      </c>
      <c r="AB195" s="190">
        <v>5822921.8297961485</v>
      </c>
      <c r="AD195" s="191">
        <v>-339413.78498026077</v>
      </c>
      <c r="AE195" s="129">
        <v>-5.507875685420225E-2</v>
      </c>
      <c r="AF195" s="192">
        <v>-188.98317649235008</v>
      </c>
      <c r="AH195" s="133">
        <v>36076.036800000002</v>
      </c>
      <c r="AI195" s="134">
        <v>29954.832000000002</v>
      </c>
      <c r="AJ195" s="135">
        <v>-6121.2047999999995</v>
      </c>
      <c r="AL195" s="193">
        <v>5816800.624996148</v>
      </c>
      <c r="AM195" s="56"/>
      <c r="AN195" s="97" t="s">
        <v>179</v>
      </c>
      <c r="AO195" s="93">
        <v>1817</v>
      </c>
      <c r="AP195" s="93">
        <v>6505236.6147764092</v>
      </c>
      <c r="AQ195" s="93">
        <v>1713891.8421714285</v>
      </c>
      <c r="AR195" s="93">
        <v>-342901</v>
      </c>
      <c r="AT195" s="94">
        <v>6162335.6147764092</v>
      </c>
      <c r="AV195" s="93">
        <v>27674.6034</v>
      </c>
      <c r="AW195" s="93">
        <v>-69679.524000000005</v>
      </c>
      <c r="AX195" s="93">
        <v>-42004.920600000005</v>
      </c>
      <c r="AZ195" s="94">
        <v>6120330.6941764094</v>
      </c>
      <c r="BB195" s="95">
        <v>588</v>
      </c>
      <c r="BC195" s="60"/>
    </row>
    <row r="196" spans="1:55" x14ac:dyDescent="0.25">
      <c r="A196" s="7">
        <v>592</v>
      </c>
      <c r="B196" s="7" t="s">
        <v>180</v>
      </c>
      <c r="C196" s="8">
        <v>3920</v>
      </c>
      <c r="D196" s="8">
        <v>10106659.888219858</v>
      </c>
      <c r="E196" s="8">
        <v>2911360.3863953869</v>
      </c>
      <c r="F196" s="60">
        <v>-100164</v>
      </c>
      <c r="G196" s="60">
        <v>0</v>
      </c>
      <c r="I196" s="37">
        <f t="shared" si="10"/>
        <v>10006495.888219858</v>
      </c>
      <c r="K196" s="70">
        <f t="shared" si="11"/>
        <v>-349841.54145731218</v>
      </c>
      <c r="L196" s="33">
        <f t="shared" si="12"/>
        <v>-3.3780430951854137E-2</v>
      </c>
      <c r="M196" s="65">
        <f t="shared" si="13"/>
        <v>-89.245291188089837</v>
      </c>
      <c r="O196" s="55">
        <v>27087.097680000003</v>
      </c>
      <c r="P196" s="56">
        <v>142563.67199999999</v>
      </c>
      <c r="Q196" s="57">
        <v>115476.57431999999</v>
      </c>
      <c r="S196" s="73">
        <f t="shared" si="14"/>
        <v>10121972.462539857</v>
      </c>
      <c r="T196" s="56"/>
      <c r="U196" s="137">
        <v>592</v>
      </c>
      <c r="V196" s="125" t="s">
        <v>180</v>
      </c>
      <c r="W196" s="189">
        <v>3981</v>
      </c>
      <c r="X196" s="189">
        <v>10396540.42967717</v>
      </c>
      <c r="Y196" s="189">
        <v>2983839.441991529</v>
      </c>
      <c r="Z196" s="189">
        <v>-40203</v>
      </c>
      <c r="AB196" s="190">
        <v>10356337.42967717</v>
      </c>
      <c r="AD196" s="191">
        <v>-451447.53065945208</v>
      </c>
      <c r="AE196" s="129">
        <v>-4.177058780464403E-2</v>
      </c>
      <c r="AF196" s="192">
        <v>-113.40053520709672</v>
      </c>
      <c r="AH196" s="133">
        <v>46937.91936</v>
      </c>
      <c r="AI196" s="134">
        <v>171979.80720000001</v>
      </c>
      <c r="AJ196" s="135">
        <v>125041.88784000001</v>
      </c>
      <c r="AL196" s="193">
        <v>10481379.317517171</v>
      </c>
      <c r="AM196" s="56"/>
      <c r="AN196" s="97" t="s">
        <v>180</v>
      </c>
      <c r="AO196" s="93">
        <v>4008</v>
      </c>
      <c r="AP196" s="93">
        <v>10857253.960336622</v>
      </c>
      <c r="AQ196" s="93">
        <v>3124977.8447962366</v>
      </c>
      <c r="AR196" s="93">
        <v>-49469</v>
      </c>
      <c r="AT196" s="94">
        <v>10807784.960336622</v>
      </c>
      <c r="AV196" s="93">
        <v>88085.435999999987</v>
      </c>
      <c r="AW196" s="93">
        <v>-12752.667600000001</v>
      </c>
      <c r="AX196" s="93">
        <v>75332.768399999986</v>
      </c>
      <c r="AZ196" s="94">
        <v>10883117.728736622</v>
      </c>
      <c r="BB196" s="95">
        <v>592</v>
      </c>
      <c r="BC196" s="60"/>
    </row>
    <row r="197" spans="1:55" x14ac:dyDescent="0.25">
      <c r="A197" s="7">
        <v>593</v>
      </c>
      <c r="B197" s="7" t="s">
        <v>181</v>
      </c>
      <c r="C197" s="8">
        <v>18220</v>
      </c>
      <c r="D197" s="8">
        <v>49497216.225177273</v>
      </c>
      <c r="E197" s="8">
        <v>9722147.1965407487</v>
      </c>
      <c r="F197" s="60">
        <v>-2094584</v>
      </c>
      <c r="G197" s="60">
        <v>0</v>
      </c>
      <c r="I197" s="37">
        <f t="shared" si="10"/>
        <v>47402632.225177273</v>
      </c>
      <c r="K197" s="70">
        <f t="shared" si="11"/>
        <v>-1145869.8700313494</v>
      </c>
      <c r="L197" s="33">
        <f t="shared" si="12"/>
        <v>-2.3602579288320377E-2</v>
      </c>
      <c r="M197" s="65">
        <f t="shared" si="13"/>
        <v>-62.890772230041129</v>
      </c>
      <c r="O197" s="55">
        <v>241307.49533600002</v>
      </c>
      <c r="P197" s="56">
        <v>194110.99970000001</v>
      </c>
      <c r="Q197" s="57">
        <v>-47196.495636000007</v>
      </c>
      <c r="S197" s="73">
        <f t="shared" si="14"/>
        <v>47355435.729541272</v>
      </c>
      <c r="T197" s="56"/>
      <c r="U197" s="137">
        <v>593</v>
      </c>
      <c r="V197" s="125" t="s">
        <v>181</v>
      </c>
      <c r="W197" s="189">
        <v>18475</v>
      </c>
      <c r="X197" s="189">
        <v>50624192.095208623</v>
      </c>
      <c r="Y197" s="189">
        <v>9788559.8975854591</v>
      </c>
      <c r="Z197" s="189">
        <v>-2075690</v>
      </c>
      <c r="AB197" s="190">
        <v>48548502.095208623</v>
      </c>
      <c r="AD197" s="191">
        <v>-956655.15853632987</v>
      </c>
      <c r="AE197" s="129">
        <v>-1.9324353493775866E-2</v>
      </c>
      <c r="AF197" s="192">
        <v>-51.781064061506356</v>
      </c>
      <c r="AH197" s="133">
        <v>213434.68992000003</v>
      </c>
      <c r="AI197" s="134">
        <v>154983.696</v>
      </c>
      <c r="AJ197" s="135">
        <v>-58450.993920000037</v>
      </c>
      <c r="AL197" s="193">
        <v>48490051.101288624</v>
      </c>
      <c r="AM197" s="56"/>
      <c r="AN197" s="97" t="s">
        <v>181</v>
      </c>
      <c r="AO197" s="93">
        <v>18801</v>
      </c>
      <c r="AP197" s="93">
        <v>51507796.253744952</v>
      </c>
      <c r="AQ197" s="93">
        <v>9449842.7521748971</v>
      </c>
      <c r="AR197" s="93">
        <v>-2002639</v>
      </c>
      <c r="AT197" s="94">
        <v>49505157.253744952</v>
      </c>
      <c r="AV197" s="93">
        <v>160460.11139999999</v>
      </c>
      <c r="AW197" s="93">
        <v>-230415.72408000001</v>
      </c>
      <c r="AX197" s="93">
        <v>-69955.61268000002</v>
      </c>
      <c r="AZ197" s="94">
        <v>49435201.641064949</v>
      </c>
      <c r="BB197" s="95">
        <v>593</v>
      </c>
      <c r="BC197" s="60"/>
    </row>
    <row r="198" spans="1:55" x14ac:dyDescent="0.25">
      <c r="A198" s="7">
        <v>595</v>
      </c>
      <c r="B198" s="7" t="s">
        <v>182</v>
      </c>
      <c r="C198" s="8">
        <v>4624</v>
      </c>
      <c r="D198" s="8">
        <v>20145355.324824404</v>
      </c>
      <c r="E198" s="8">
        <v>4892163.3290571952</v>
      </c>
      <c r="F198" s="60">
        <v>-128068</v>
      </c>
      <c r="G198" s="60">
        <v>10550.602361180005</v>
      </c>
      <c r="I198" s="37">
        <f t="shared" si="10"/>
        <v>20027837.927185584</v>
      </c>
      <c r="K198" s="70">
        <f t="shared" si="11"/>
        <v>81662.941241662949</v>
      </c>
      <c r="L198" s="33">
        <f t="shared" si="12"/>
        <v>4.094165487829665E-3</v>
      </c>
      <c r="M198" s="65">
        <f t="shared" si="13"/>
        <v>17.660670683750638</v>
      </c>
      <c r="O198" s="55">
        <v>99688.967679999987</v>
      </c>
      <c r="P198" s="56">
        <v>158404.07999999999</v>
      </c>
      <c r="Q198" s="57">
        <v>58715.11232</v>
      </c>
      <c r="S198" s="73">
        <f t="shared" si="14"/>
        <v>20086553.039505582</v>
      </c>
      <c r="T198" s="56"/>
      <c r="U198" s="137">
        <v>595</v>
      </c>
      <c r="V198" s="125" t="s">
        <v>182</v>
      </c>
      <c r="W198" s="189">
        <v>4697</v>
      </c>
      <c r="X198" s="189">
        <v>19989498.985943921</v>
      </c>
      <c r="Y198" s="189">
        <v>4913831.6164318072</v>
      </c>
      <c r="Z198" s="189">
        <v>-43324</v>
      </c>
      <c r="AB198" s="190">
        <v>19946174.985943921</v>
      </c>
      <c r="AD198" s="191">
        <v>-376717.26217720658</v>
      </c>
      <c r="AE198" s="129">
        <v>-1.8536596936001296E-2</v>
      </c>
      <c r="AF198" s="192">
        <v>-80.203802890612423</v>
      </c>
      <c r="AH198" s="133">
        <v>60586.903679999996</v>
      </c>
      <c r="AI198" s="134">
        <v>162863.11920000002</v>
      </c>
      <c r="AJ198" s="135">
        <v>102276.21552000003</v>
      </c>
      <c r="AL198" s="193">
        <v>20048451.201463919</v>
      </c>
      <c r="AM198" s="56"/>
      <c r="AN198" s="97" t="s">
        <v>182</v>
      </c>
      <c r="AO198" s="93">
        <v>4740</v>
      </c>
      <c r="AP198" s="93">
        <v>20333983.248121127</v>
      </c>
      <c r="AQ198" s="93">
        <v>4843790.0025754245</v>
      </c>
      <c r="AR198" s="93">
        <v>-11091</v>
      </c>
      <c r="AT198" s="94">
        <v>20322892.248121127</v>
      </c>
      <c r="AV198" s="93">
        <v>235398.46739999999</v>
      </c>
      <c r="AW198" s="93">
        <v>-92095.295400000003</v>
      </c>
      <c r="AX198" s="93">
        <v>143303.17199999999</v>
      </c>
      <c r="AZ198" s="94">
        <v>20466195.420121126</v>
      </c>
      <c r="BB198" s="95">
        <v>595</v>
      </c>
      <c r="BC198" s="60"/>
    </row>
    <row r="199" spans="1:55" x14ac:dyDescent="0.25">
      <c r="A199" s="7">
        <v>598</v>
      </c>
      <c r="B199" s="7" t="s">
        <v>183</v>
      </c>
      <c r="C199" s="8">
        <v>19379</v>
      </c>
      <c r="D199" s="8">
        <v>39518806.096687123</v>
      </c>
      <c r="E199" s="8">
        <v>3672006.1784875328</v>
      </c>
      <c r="F199" s="60">
        <v>1011843</v>
      </c>
      <c r="G199" s="60">
        <v>0</v>
      </c>
      <c r="I199" s="37">
        <f t="shared" si="10"/>
        <v>40530649.096687123</v>
      </c>
      <c r="K199" s="70">
        <f t="shared" si="11"/>
        <v>933992.94951984286</v>
      </c>
      <c r="L199" s="33">
        <f t="shared" si="12"/>
        <v>2.3587672303653856E-2</v>
      </c>
      <c r="M199" s="65">
        <f t="shared" si="13"/>
        <v>48.196137546820935</v>
      </c>
      <c r="O199" s="55">
        <v>191035.32047999999</v>
      </c>
      <c r="P199" s="56">
        <v>1194762.7734000001</v>
      </c>
      <c r="Q199" s="57">
        <v>1003727.4529200001</v>
      </c>
      <c r="S199" s="73">
        <f t="shared" si="14"/>
        <v>41534376.54960712</v>
      </c>
      <c r="T199" s="56"/>
      <c r="U199" s="137">
        <v>598</v>
      </c>
      <c r="V199" s="125" t="s">
        <v>183</v>
      </c>
      <c r="W199" s="189">
        <v>19377</v>
      </c>
      <c r="X199" s="189">
        <v>38565762.14716728</v>
      </c>
      <c r="Y199" s="189">
        <v>3267696.0343491724</v>
      </c>
      <c r="Z199" s="189">
        <v>1030894</v>
      </c>
      <c r="AB199" s="190">
        <v>39596656.14716728</v>
      </c>
      <c r="AD199" s="191">
        <v>256372.90260914713</v>
      </c>
      <c r="AE199" s="129">
        <v>6.5168036797144998E-3</v>
      </c>
      <c r="AF199" s="192">
        <v>13.23078405373108</v>
      </c>
      <c r="AH199" s="133">
        <v>218422.82063999996</v>
      </c>
      <c r="AI199" s="134">
        <v>1043795.6568</v>
      </c>
      <c r="AJ199" s="135">
        <v>825372.83616000006</v>
      </c>
      <c r="AL199" s="193">
        <v>40422028.983327277</v>
      </c>
      <c r="AM199" s="56"/>
      <c r="AN199" s="97" t="s">
        <v>183</v>
      </c>
      <c r="AO199" s="93">
        <v>19436</v>
      </c>
      <c r="AP199" s="93">
        <v>38320520.244558133</v>
      </c>
      <c r="AQ199" s="93">
        <v>2557083.5291444822</v>
      </c>
      <c r="AR199" s="93">
        <v>1019763</v>
      </c>
      <c r="AT199" s="94">
        <v>39340283.244558133</v>
      </c>
      <c r="AV199" s="93">
        <v>920492.80620000011</v>
      </c>
      <c r="AW199" s="93">
        <v>-269133.87468000001</v>
      </c>
      <c r="AX199" s="93">
        <v>651358.9315200001</v>
      </c>
      <c r="AZ199" s="94">
        <v>39991642.176078133</v>
      </c>
      <c r="BB199" s="95">
        <v>598</v>
      </c>
      <c r="BC199" s="60"/>
    </row>
    <row r="200" spans="1:55" x14ac:dyDescent="0.25">
      <c r="A200" s="7">
        <v>599</v>
      </c>
      <c r="B200" s="7" t="s">
        <v>184</v>
      </c>
      <c r="C200" s="8">
        <v>11084</v>
      </c>
      <c r="D200" s="8">
        <v>27189776.902046401</v>
      </c>
      <c r="E200" s="8">
        <v>7567950.96276969</v>
      </c>
      <c r="F200" s="60">
        <v>-653249</v>
      </c>
      <c r="G200" s="60">
        <v>0</v>
      </c>
      <c r="I200" s="37">
        <f t="shared" si="10"/>
        <v>26536527.902046401</v>
      </c>
      <c r="K200" s="70">
        <f t="shared" si="11"/>
        <v>808383.85573462024</v>
      </c>
      <c r="L200" s="33">
        <f t="shared" si="12"/>
        <v>3.142021648664179E-2</v>
      </c>
      <c r="M200" s="65">
        <f t="shared" si="13"/>
        <v>72.932502321780973</v>
      </c>
      <c r="O200" s="55">
        <v>538573.87199999997</v>
      </c>
      <c r="P200" s="56">
        <v>112466.89679999999</v>
      </c>
      <c r="Q200" s="57">
        <v>-426106.97519999999</v>
      </c>
      <c r="S200" s="73">
        <f t="shared" si="14"/>
        <v>26110420.9268464</v>
      </c>
      <c r="T200" s="56"/>
      <c r="U200" s="137">
        <v>599</v>
      </c>
      <c r="V200" s="125" t="s">
        <v>184</v>
      </c>
      <c r="W200" s="189">
        <v>11067</v>
      </c>
      <c r="X200" s="189">
        <v>26395718.046311781</v>
      </c>
      <c r="Y200" s="189">
        <v>6954542.774770733</v>
      </c>
      <c r="Z200" s="189">
        <v>-667574</v>
      </c>
      <c r="AB200" s="190">
        <v>25728144.046311781</v>
      </c>
      <c r="AD200" s="191">
        <v>236917.45634590089</v>
      </c>
      <c r="AE200" s="129">
        <v>9.2940783178773675E-3</v>
      </c>
      <c r="AF200" s="192">
        <v>21.407559080681384</v>
      </c>
      <c r="AH200" s="133">
        <v>589615.28448000003</v>
      </c>
      <c r="AI200" s="134">
        <v>96441.535199999998</v>
      </c>
      <c r="AJ200" s="135">
        <v>-493173.74928000005</v>
      </c>
      <c r="AL200" s="193">
        <v>25234970.297031783</v>
      </c>
      <c r="AM200" s="56"/>
      <c r="AN200" s="97" t="s">
        <v>184</v>
      </c>
      <c r="AO200" s="93">
        <v>11129</v>
      </c>
      <c r="AP200" s="93">
        <v>26009120.58996588</v>
      </c>
      <c r="AQ200" s="93">
        <v>6428513.3160546385</v>
      </c>
      <c r="AR200" s="93">
        <v>-539034</v>
      </c>
      <c r="AS200" s="93">
        <v>21140</v>
      </c>
      <c r="AT200" s="94">
        <v>25491226.58996588</v>
      </c>
      <c r="AV200" s="93">
        <v>73755.118800000011</v>
      </c>
      <c r="AW200" s="93">
        <v>-526014.67080000008</v>
      </c>
      <c r="AX200" s="93">
        <v>-452259.55200000008</v>
      </c>
      <c r="AZ200" s="94">
        <v>25038967.037965879</v>
      </c>
      <c r="BB200" s="95">
        <v>599</v>
      </c>
      <c r="BC200" s="60"/>
    </row>
    <row r="201" spans="1:55" x14ac:dyDescent="0.25">
      <c r="A201" s="7">
        <v>601</v>
      </c>
      <c r="B201" s="7" t="s">
        <v>185</v>
      </c>
      <c r="C201" s="8">
        <v>4127</v>
      </c>
      <c r="D201" s="8">
        <v>16408744.428591195</v>
      </c>
      <c r="E201" s="8">
        <v>4032833.5184605303</v>
      </c>
      <c r="F201" s="60">
        <v>306455</v>
      </c>
      <c r="G201" s="60">
        <v>7847.975357930176</v>
      </c>
      <c r="I201" s="37">
        <f t="shared" si="10"/>
        <v>16723047.403949127</v>
      </c>
      <c r="K201" s="70">
        <f t="shared" si="11"/>
        <v>90186.582371655852</v>
      </c>
      <c r="L201" s="33">
        <f t="shared" si="12"/>
        <v>5.4221930513997114E-3</v>
      </c>
      <c r="M201" s="65">
        <f t="shared" si="13"/>
        <v>21.852818602291215</v>
      </c>
      <c r="O201" s="55">
        <v>75241.937999999995</v>
      </c>
      <c r="P201" s="56">
        <v>21186.545700000002</v>
      </c>
      <c r="Q201" s="57">
        <v>-54055.392299999992</v>
      </c>
      <c r="S201" s="73">
        <f t="shared" si="14"/>
        <v>16668992.011649126</v>
      </c>
      <c r="T201" s="56"/>
      <c r="U201" s="137">
        <v>601</v>
      </c>
      <c r="V201" s="125" t="s">
        <v>185</v>
      </c>
      <c r="W201" s="189">
        <v>4202</v>
      </c>
      <c r="X201" s="189">
        <v>15997748.821577471</v>
      </c>
      <c r="Y201" s="189">
        <v>3967760.8819809528</v>
      </c>
      <c r="Z201" s="189">
        <v>635112</v>
      </c>
      <c r="AB201" s="190">
        <v>16632860.821577471</v>
      </c>
      <c r="AD201" s="191">
        <v>-492475.34933996201</v>
      </c>
      <c r="AE201" s="129">
        <v>-2.8757120118686655E-2</v>
      </c>
      <c r="AF201" s="192">
        <v>-117.2002259257406</v>
      </c>
      <c r="AH201" s="133">
        <v>46950.943200000002</v>
      </c>
      <c r="AI201" s="134">
        <v>4393722.6623999998</v>
      </c>
      <c r="AJ201" s="135">
        <v>4346771.7192000002</v>
      </c>
      <c r="AL201" s="193">
        <v>20979632.540777471</v>
      </c>
      <c r="AM201" s="56"/>
      <c r="AN201" s="97" t="s">
        <v>185</v>
      </c>
      <c r="AO201" s="93">
        <v>4221</v>
      </c>
      <c r="AP201" s="93">
        <v>16440450.170917433</v>
      </c>
      <c r="AQ201" s="93">
        <v>4092232.7453714283</v>
      </c>
      <c r="AR201" s="93">
        <v>667856</v>
      </c>
      <c r="AS201" s="93">
        <v>17030</v>
      </c>
      <c r="AT201" s="94">
        <v>17125336.170917433</v>
      </c>
      <c r="AV201" s="93">
        <v>4590500.1881999997</v>
      </c>
      <c r="AW201" s="93">
        <v>-61791.276000000013</v>
      </c>
      <c r="AX201" s="93">
        <v>4528708.9122000001</v>
      </c>
      <c r="AZ201" s="94">
        <v>21654045.083117433</v>
      </c>
      <c r="BB201" s="95">
        <v>601</v>
      </c>
      <c r="BC201" s="60"/>
    </row>
    <row r="202" spans="1:55" x14ac:dyDescent="0.25">
      <c r="A202" s="7">
        <v>604</v>
      </c>
      <c r="B202" s="7" t="s">
        <v>186</v>
      </c>
      <c r="C202" s="8">
        <v>19237</v>
      </c>
      <c r="D202" s="8">
        <v>14701053.801097497</v>
      </c>
      <c r="E202" s="8">
        <v>-2910245.7119211098</v>
      </c>
      <c r="F202" s="60">
        <v>-2149982</v>
      </c>
      <c r="G202" s="60">
        <v>0</v>
      </c>
      <c r="I202" s="37">
        <f t="shared" si="10"/>
        <v>12551071.801097497</v>
      </c>
      <c r="K202" s="70">
        <f t="shared" si="11"/>
        <v>1176266.0006861445</v>
      </c>
      <c r="L202" s="33">
        <f t="shared" si="12"/>
        <v>0.10340976552264361</v>
      </c>
      <c r="M202" s="65">
        <f t="shared" si="13"/>
        <v>61.146020724964622</v>
      </c>
      <c r="O202" s="55">
        <v>1464241.1143300002</v>
      </c>
      <c r="P202" s="56">
        <v>178402.59510000001</v>
      </c>
      <c r="Q202" s="57">
        <v>-1285838.5192300002</v>
      </c>
      <c r="S202" s="73">
        <f t="shared" si="14"/>
        <v>11265233.281867497</v>
      </c>
      <c r="T202" s="56"/>
      <c r="U202" s="137">
        <v>604</v>
      </c>
      <c r="V202" s="125" t="s">
        <v>186</v>
      </c>
      <c r="W202" s="189">
        <v>19163</v>
      </c>
      <c r="X202" s="189">
        <v>13582393.800411353</v>
      </c>
      <c r="Y202" s="189">
        <v>-2925456.844153374</v>
      </c>
      <c r="Z202" s="189">
        <v>-2207588</v>
      </c>
      <c r="AB202" s="190">
        <v>11374805.800411353</v>
      </c>
      <c r="AD202" s="191">
        <v>102787.67008599266</v>
      </c>
      <c r="AE202" s="129">
        <v>9.1188347017878476E-3</v>
      </c>
      <c r="AF202" s="192">
        <v>5.3638610909561484</v>
      </c>
      <c r="AH202" s="133">
        <v>1366370.1259199998</v>
      </c>
      <c r="AI202" s="134">
        <v>169309.92</v>
      </c>
      <c r="AJ202" s="135">
        <v>-1197060.2059199999</v>
      </c>
      <c r="AL202" s="193">
        <v>10177745.594491353</v>
      </c>
      <c r="AM202" s="56"/>
      <c r="AN202" s="97" t="s">
        <v>186</v>
      </c>
      <c r="AO202" s="93">
        <v>18913</v>
      </c>
      <c r="AP202" s="93">
        <v>13380294.13032536</v>
      </c>
      <c r="AQ202" s="93">
        <v>-3212438.7437931499</v>
      </c>
      <c r="AR202" s="93">
        <v>-2108276</v>
      </c>
      <c r="AT202" s="94">
        <v>11272018.13032536</v>
      </c>
      <c r="AV202" s="93">
        <v>240788.77020000003</v>
      </c>
      <c r="AW202" s="93">
        <v>-1208738.5910759999</v>
      </c>
      <c r="AX202" s="93">
        <v>-967949.82087599987</v>
      </c>
      <c r="AZ202" s="94">
        <v>10304068.30944936</v>
      </c>
      <c r="BB202" s="95">
        <v>604</v>
      </c>
      <c r="BC202" s="60"/>
    </row>
    <row r="203" spans="1:55" x14ac:dyDescent="0.25">
      <c r="A203" s="7">
        <v>607</v>
      </c>
      <c r="B203" s="7" t="s">
        <v>187</v>
      </c>
      <c r="C203" s="8">
        <v>4414</v>
      </c>
      <c r="D203" s="8">
        <v>15110637.736801837</v>
      </c>
      <c r="E203" s="8">
        <v>4922563.1838516323</v>
      </c>
      <c r="F203" s="60">
        <v>-448596</v>
      </c>
      <c r="G203" s="60">
        <v>0</v>
      </c>
      <c r="I203" s="37">
        <f t="shared" si="10"/>
        <v>14662041.736801837</v>
      </c>
      <c r="K203" s="70">
        <f t="shared" si="11"/>
        <v>181540.00427476503</v>
      </c>
      <c r="L203" s="33">
        <f t="shared" si="12"/>
        <v>1.2536858710287485E-2</v>
      </c>
      <c r="M203" s="65">
        <f t="shared" si="13"/>
        <v>41.128229332751481</v>
      </c>
      <c r="O203" s="55">
        <v>38861.80096</v>
      </c>
      <c r="P203" s="56">
        <v>23760.612000000001</v>
      </c>
      <c r="Q203" s="57">
        <v>-15101.188959999999</v>
      </c>
      <c r="S203" s="73">
        <f t="shared" si="14"/>
        <v>14646940.547841836</v>
      </c>
      <c r="T203" s="56"/>
      <c r="U203" s="137">
        <v>607</v>
      </c>
      <c r="V203" s="125" t="s">
        <v>187</v>
      </c>
      <c r="W203" s="189">
        <v>4514</v>
      </c>
      <c r="X203" s="189">
        <v>14892354.732527072</v>
      </c>
      <c r="Y203" s="189">
        <v>4871361.7109254319</v>
      </c>
      <c r="Z203" s="189">
        <v>-411853</v>
      </c>
      <c r="AB203" s="190">
        <v>14480501.732527072</v>
      </c>
      <c r="AD203" s="191">
        <v>-74707.135444635525</v>
      </c>
      <c r="AE203" s="129">
        <v>-5.1326735412932679E-3</v>
      </c>
      <c r="AF203" s="192">
        <v>-16.550096465360106</v>
      </c>
      <c r="AH203" s="133">
        <v>68349.11232</v>
      </c>
      <c r="AI203" s="134">
        <v>20903.263200000001</v>
      </c>
      <c r="AJ203" s="135">
        <v>-47445.849119999999</v>
      </c>
      <c r="AL203" s="193">
        <v>14433055.883407071</v>
      </c>
      <c r="AM203" s="56"/>
      <c r="AN203" s="97" t="s">
        <v>187</v>
      </c>
      <c r="AO203" s="93">
        <v>4556</v>
      </c>
      <c r="AP203" s="93">
        <v>14824445.867971707</v>
      </c>
      <c r="AQ203" s="93">
        <v>4953523.2316307705</v>
      </c>
      <c r="AR203" s="93">
        <v>-269237</v>
      </c>
      <c r="AT203" s="94">
        <v>14555208.867971707</v>
      </c>
      <c r="AV203" s="93">
        <v>17091.204000000002</v>
      </c>
      <c r="AW203" s="93">
        <v>-59109.271679999998</v>
      </c>
      <c r="AX203" s="93">
        <v>-42018.067679999993</v>
      </c>
      <c r="AZ203" s="94">
        <v>14513190.800291708</v>
      </c>
      <c r="BB203" s="95">
        <v>607</v>
      </c>
      <c r="BC203" s="60"/>
    </row>
    <row r="204" spans="1:55" x14ac:dyDescent="0.25">
      <c r="A204" s="7">
        <v>608</v>
      </c>
      <c r="B204" s="7" t="s">
        <v>188</v>
      </c>
      <c r="C204" s="8">
        <v>2166</v>
      </c>
      <c r="D204" s="8">
        <v>6903130.6637339909</v>
      </c>
      <c r="E204" s="8">
        <v>2079474.8781379987</v>
      </c>
      <c r="F204" s="60">
        <v>188748</v>
      </c>
      <c r="G204" s="60">
        <v>0</v>
      </c>
      <c r="I204" s="37">
        <f t="shared" si="10"/>
        <v>7091878.6637339909</v>
      </c>
      <c r="K204" s="70">
        <f t="shared" si="11"/>
        <v>-556231.34587421361</v>
      </c>
      <c r="L204" s="33">
        <f t="shared" si="12"/>
        <v>-7.2727947842725668E-2</v>
      </c>
      <c r="M204" s="65">
        <f t="shared" si="13"/>
        <v>-256.80117538052338</v>
      </c>
      <c r="O204" s="55">
        <v>105602.72</v>
      </c>
      <c r="P204" s="56">
        <v>60721.564000000006</v>
      </c>
      <c r="Q204" s="57">
        <v>-44881.155999999995</v>
      </c>
      <c r="S204" s="73">
        <f t="shared" si="14"/>
        <v>7046997.5077339904</v>
      </c>
      <c r="T204" s="56"/>
      <c r="U204" s="137">
        <v>608</v>
      </c>
      <c r="V204" s="125" t="s">
        <v>188</v>
      </c>
      <c r="W204" s="189">
        <v>2233</v>
      </c>
      <c r="X204" s="189">
        <v>7390421.0096082045</v>
      </c>
      <c r="Y204" s="189">
        <v>2010376.6460526837</v>
      </c>
      <c r="Z204" s="189">
        <v>257689</v>
      </c>
      <c r="AB204" s="190">
        <v>7648110.0096082045</v>
      </c>
      <c r="AD204" s="191">
        <v>-142391.97477272432</v>
      </c>
      <c r="AE204" s="129">
        <v>-1.8277637956861322E-2</v>
      </c>
      <c r="AF204" s="192">
        <v>-63.767118124820563</v>
      </c>
      <c r="AH204" s="133">
        <v>121798.95168</v>
      </c>
      <c r="AI204" s="134">
        <v>87259.728000000003</v>
      </c>
      <c r="AJ204" s="135">
        <v>-34539.223679999996</v>
      </c>
      <c r="AL204" s="193">
        <v>7613570.7859282047</v>
      </c>
      <c r="AM204" s="56"/>
      <c r="AN204" s="97" t="s">
        <v>188</v>
      </c>
      <c r="AO204" s="93">
        <v>2240</v>
      </c>
      <c r="AP204" s="93">
        <v>7544993.9843809288</v>
      </c>
      <c r="AQ204" s="93">
        <v>1993479.6919960985</v>
      </c>
      <c r="AR204" s="93">
        <v>245508</v>
      </c>
      <c r="AT204" s="94">
        <v>7790501.9843809288</v>
      </c>
      <c r="AV204" s="93">
        <v>96039.419399999999</v>
      </c>
      <c r="AW204" s="93">
        <v>-116377.95216</v>
      </c>
      <c r="AX204" s="93">
        <v>-20338.532760000002</v>
      </c>
      <c r="AZ204" s="94">
        <v>7770163.4516209289</v>
      </c>
      <c r="BB204" s="95">
        <v>608</v>
      </c>
      <c r="BC204" s="60"/>
    </row>
    <row r="205" spans="1:55" x14ac:dyDescent="0.25">
      <c r="A205" s="7">
        <v>609</v>
      </c>
      <c r="B205" s="7" t="s">
        <v>189</v>
      </c>
      <c r="C205" s="8">
        <v>84587</v>
      </c>
      <c r="D205" s="8">
        <v>148348532.84643626</v>
      </c>
      <c r="E205" s="8">
        <v>26405853.241240758</v>
      </c>
      <c r="F205" s="60">
        <v>-6305652</v>
      </c>
      <c r="G205" s="60">
        <v>0</v>
      </c>
      <c r="I205" s="37">
        <f t="shared" si="10"/>
        <v>142042880.84643626</v>
      </c>
      <c r="K205" s="70">
        <f t="shared" si="11"/>
        <v>930282.06091675162</v>
      </c>
      <c r="L205" s="33">
        <f t="shared" si="12"/>
        <v>6.5924805362752199E-3</v>
      </c>
      <c r="M205" s="65">
        <f t="shared" si="13"/>
        <v>10.997931844334847</v>
      </c>
      <c r="O205" s="55">
        <v>4146118.5512120002</v>
      </c>
      <c r="P205" s="56">
        <v>1230403.6914000001</v>
      </c>
      <c r="Q205" s="57">
        <v>-2915714.8598119998</v>
      </c>
      <c r="S205" s="73">
        <f t="shared" si="14"/>
        <v>139127165.98662427</v>
      </c>
      <c r="T205" s="56"/>
      <c r="U205" s="137">
        <v>609</v>
      </c>
      <c r="V205" s="125" t="s">
        <v>189</v>
      </c>
      <c r="W205" s="189">
        <v>85059</v>
      </c>
      <c r="X205" s="189">
        <v>147707658.78551951</v>
      </c>
      <c r="Y205" s="189">
        <v>27892317.921608061</v>
      </c>
      <c r="Z205" s="189">
        <v>-6595060</v>
      </c>
      <c r="AB205" s="190">
        <v>141112598.78551951</v>
      </c>
      <c r="AD205" s="191">
        <v>2320373.1511821151</v>
      </c>
      <c r="AE205" s="129">
        <v>1.6718322230060496E-2</v>
      </c>
      <c r="AF205" s="192">
        <v>27.279572428339328</v>
      </c>
      <c r="AH205" s="133">
        <v>4089916.8491039989</v>
      </c>
      <c r="AI205" s="134">
        <v>1206072.7031999999</v>
      </c>
      <c r="AJ205" s="135">
        <v>-2883844.145903999</v>
      </c>
      <c r="AL205" s="193">
        <v>138228754.63961551</v>
      </c>
      <c r="AM205" s="56"/>
      <c r="AN205" s="97" t="s">
        <v>189</v>
      </c>
      <c r="AO205" s="93">
        <v>85363</v>
      </c>
      <c r="AP205" s="93">
        <v>144099731.6343374</v>
      </c>
      <c r="AQ205" s="93">
        <v>22266620.814306881</v>
      </c>
      <c r="AR205" s="93">
        <v>-5307506</v>
      </c>
      <c r="AT205" s="94">
        <v>138792225.6343374</v>
      </c>
      <c r="AV205" s="93">
        <v>1433491.8677999999</v>
      </c>
      <c r="AW205" s="93">
        <v>-4133482.7079480002</v>
      </c>
      <c r="AX205" s="93">
        <v>-2699990.840148</v>
      </c>
      <c r="AZ205" s="94">
        <v>136092234.79418939</v>
      </c>
      <c r="BB205" s="95">
        <v>609</v>
      </c>
      <c r="BC205" s="60"/>
    </row>
    <row r="206" spans="1:55" x14ac:dyDescent="0.25">
      <c r="A206" s="7">
        <v>611</v>
      </c>
      <c r="B206" s="7" t="s">
        <v>190</v>
      </c>
      <c r="C206" s="8">
        <v>5121</v>
      </c>
      <c r="D206" s="8">
        <v>6781137.6818253258</v>
      </c>
      <c r="E206" s="8">
        <v>951777.13695128693</v>
      </c>
      <c r="F206" s="60">
        <v>-1168054</v>
      </c>
      <c r="G206" s="60">
        <v>0</v>
      </c>
      <c r="I206" s="37">
        <f t="shared" si="10"/>
        <v>5613083.6818253258</v>
      </c>
      <c r="K206" s="70">
        <f t="shared" si="11"/>
        <v>-108465.82391745131</v>
      </c>
      <c r="L206" s="33">
        <f t="shared" si="12"/>
        <v>-1.8957421203571353E-2</v>
      </c>
      <c r="M206" s="65">
        <f t="shared" si="13"/>
        <v>-21.180594399033648</v>
      </c>
      <c r="O206" s="55">
        <v>204037.65538000001</v>
      </c>
      <c r="P206" s="56">
        <v>92402.380000000019</v>
      </c>
      <c r="Q206" s="57">
        <v>-111635.27537999999</v>
      </c>
      <c r="S206" s="73">
        <f t="shared" si="14"/>
        <v>5501448.4064453263</v>
      </c>
      <c r="T206" s="56"/>
      <c r="U206" s="137">
        <v>611</v>
      </c>
      <c r="V206" s="125" t="s">
        <v>190</v>
      </c>
      <c r="W206" s="189">
        <v>5108</v>
      </c>
      <c r="X206" s="189">
        <v>6870107.5057427771</v>
      </c>
      <c r="Y206" s="189">
        <v>1148815.8857756082</v>
      </c>
      <c r="Z206" s="189">
        <v>-1148558</v>
      </c>
      <c r="AB206" s="190">
        <v>5721549.5057427771</v>
      </c>
      <c r="AD206" s="191">
        <v>-278967.88001874462</v>
      </c>
      <c r="AE206" s="129">
        <v>-4.6490637737455869E-2</v>
      </c>
      <c r="AF206" s="192">
        <v>-54.613915430451179</v>
      </c>
      <c r="AH206" s="133">
        <v>249484.67903999996</v>
      </c>
      <c r="AI206" s="134">
        <v>121121.71199999998</v>
      </c>
      <c r="AJ206" s="135">
        <v>-128362.96703999997</v>
      </c>
      <c r="AL206" s="193">
        <v>5593186.5387027776</v>
      </c>
      <c r="AM206" s="56"/>
      <c r="AN206" s="97" t="s">
        <v>190</v>
      </c>
      <c r="AO206" s="93">
        <v>5125</v>
      </c>
      <c r="AP206" s="93">
        <v>7122174.3857615218</v>
      </c>
      <c r="AQ206" s="93">
        <v>1262815.1785120072</v>
      </c>
      <c r="AR206" s="93">
        <v>-1121657</v>
      </c>
      <c r="AT206" s="94">
        <v>6000517.3857615218</v>
      </c>
      <c r="AV206" s="93">
        <v>157830.6954</v>
      </c>
      <c r="AW206" s="93">
        <v>-294284.23871999996</v>
      </c>
      <c r="AX206" s="93">
        <v>-136453.54331999997</v>
      </c>
      <c r="AZ206" s="94">
        <v>5864063.8424415216</v>
      </c>
      <c r="BB206" s="95">
        <v>611</v>
      </c>
      <c r="BC206" s="60"/>
    </row>
    <row r="207" spans="1:55" x14ac:dyDescent="0.25">
      <c r="A207" s="7">
        <v>614</v>
      </c>
      <c r="B207" s="7" t="s">
        <v>191</v>
      </c>
      <c r="C207" s="8">
        <v>3310</v>
      </c>
      <c r="D207" s="8">
        <v>16746648.569899028</v>
      </c>
      <c r="E207" s="8">
        <v>3671398.2815566324</v>
      </c>
      <c r="F207" s="60">
        <v>53544</v>
      </c>
      <c r="G207" s="60">
        <v>63522.096472721081</v>
      </c>
      <c r="I207" s="37">
        <f t="shared" si="10"/>
        <v>16863714.666371752</v>
      </c>
      <c r="K207" s="70">
        <f t="shared" si="11"/>
        <v>-52360.443113453686</v>
      </c>
      <c r="L207" s="33">
        <f t="shared" si="12"/>
        <v>-3.0953068471594848E-3</v>
      </c>
      <c r="M207" s="65">
        <f t="shared" si="13"/>
        <v>-15.818864988958818</v>
      </c>
      <c r="O207" s="55">
        <v>143949.7077</v>
      </c>
      <c r="P207" s="56">
        <v>36960.952000000005</v>
      </c>
      <c r="Q207" s="57">
        <v>-106988.75569999999</v>
      </c>
      <c r="S207" s="73">
        <f t="shared" si="14"/>
        <v>16756725.910671752</v>
      </c>
      <c r="T207" s="56"/>
      <c r="U207" s="137">
        <v>614</v>
      </c>
      <c r="V207" s="125" t="s">
        <v>191</v>
      </c>
      <c r="W207" s="189">
        <v>3424</v>
      </c>
      <c r="X207" s="189">
        <v>16965513.109485205</v>
      </c>
      <c r="Y207" s="189">
        <v>3521513.3759190803</v>
      </c>
      <c r="Z207" s="189">
        <v>-49438</v>
      </c>
      <c r="AB207" s="190">
        <v>16916075.109485205</v>
      </c>
      <c r="AD207" s="191">
        <v>-224203.37512913719</v>
      </c>
      <c r="AE207" s="129">
        <v>-1.3080497806986582E-2</v>
      </c>
      <c r="AF207" s="192">
        <v>-65.479957689584452</v>
      </c>
      <c r="AH207" s="133">
        <v>114609.792</v>
      </c>
      <c r="AI207" s="134">
        <v>40373.903999999995</v>
      </c>
      <c r="AJ207" s="135">
        <v>-74235.888000000006</v>
      </c>
      <c r="AL207" s="193">
        <v>16841839.221485205</v>
      </c>
      <c r="AM207" s="56"/>
      <c r="AN207" s="97" t="s">
        <v>191</v>
      </c>
      <c r="AO207" s="93">
        <v>3477</v>
      </c>
      <c r="AP207" s="93">
        <v>17223141.484614342</v>
      </c>
      <c r="AQ207" s="93">
        <v>3891733.5013600006</v>
      </c>
      <c r="AR207" s="93">
        <v>-82863</v>
      </c>
      <c r="AT207" s="94">
        <v>17140278.484614342</v>
      </c>
      <c r="AV207" s="93">
        <v>21035.328000000001</v>
      </c>
      <c r="AW207" s="93">
        <v>-97354.127399999998</v>
      </c>
      <c r="AX207" s="93">
        <v>-76318.799399999989</v>
      </c>
      <c r="AZ207" s="94">
        <v>17063959.685214341</v>
      </c>
      <c r="BB207" s="95">
        <v>614</v>
      </c>
      <c r="BC207" s="60"/>
    </row>
    <row r="208" spans="1:55" x14ac:dyDescent="0.25">
      <c r="A208" s="7">
        <v>615</v>
      </c>
      <c r="B208" s="7" t="s">
        <v>192</v>
      </c>
      <c r="C208" s="8">
        <v>8103</v>
      </c>
      <c r="D208" s="8">
        <v>36427266.478301972</v>
      </c>
      <c r="E208" s="8">
        <v>8320311.0834298236</v>
      </c>
      <c r="F208" s="60">
        <v>-50022</v>
      </c>
      <c r="G208" s="60">
        <v>65358.724686298519</v>
      </c>
      <c r="I208" s="37">
        <f t="shared" si="10"/>
        <v>36442603.202988267</v>
      </c>
      <c r="K208" s="70">
        <f t="shared" si="11"/>
        <v>565895.17340890318</v>
      </c>
      <c r="L208" s="33">
        <f t="shared" si="12"/>
        <v>1.5773330511326126E-2</v>
      </c>
      <c r="M208" s="65">
        <f t="shared" si="13"/>
        <v>69.837735827335948</v>
      </c>
      <c r="O208" s="55">
        <v>23760.612000000001</v>
      </c>
      <c r="P208" s="56">
        <v>39601.020000000004</v>
      </c>
      <c r="Q208" s="57">
        <v>15840.408000000003</v>
      </c>
      <c r="S208" s="73">
        <f t="shared" si="14"/>
        <v>36458443.610988267</v>
      </c>
      <c r="T208" s="56"/>
      <c r="U208" s="137">
        <v>615</v>
      </c>
      <c r="V208" s="125" t="s">
        <v>192</v>
      </c>
      <c r="W208" s="189">
        <v>8187</v>
      </c>
      <c r="X208" s="189">
        <v>36081888.029579364</v>
      </c>
      <c r="Y208" s="189">
        <v>8295912.7142478051</v>
      </c>
      <c r="Z208" s="189">
        <v>-205180</v>
      </c>
      <c r="AB208" s="190">
        <v>35876708.029579364</v>
      </c>
      <c r="AD208" s="191">
        <v>-1069001.7425843477</v>
      </c>
      <c r="AE208" s="129">
        <v>-2.8934394525823234E-2</v>
      </c>
      <c r="AF208" s="192">
        <v>-130.57307225898958</v>
      </c>
      <c r="AH208" s="133">
        <v>31322.335200000001</v>
      </c>
      <c r="AI208" s="134">
        <v>44411.294399999999</v>
      </c>
      <c r="AJ208" s="135">
        <v>13088.959199999998</v>
      </c>
      <c r="AL208" s="193">
        <v>35889796.988779366</v>
      </c>
      <c r="AM208" s="56"/>
      <c r="AN208" s="97" t="s">
        <v>192</v>
      </c>
      <c r="AO208" s="93">
        <v>8257</v>
      </c>
      <c r="AP208" s="93">
        <v>37214634.772163711</v>
      </c>
      <c r="AQ208" s="93">
        <v>8567442.2841639016</v>
      </c>
      <c r="AR208" s="93">
        <v>-279495</v>
      </c>
      <c r="AS208" s="93">
        <v>10570</v>
      </c>
      <c r="AT208" s="94">
        <v>36945709.772163711</v>
      </c>
      <c r="AV208" s="93">
        <v>47329.487999999998</v>
      </c>
      <c r="AW208" s="93">
        <v>-77002.447560000001</v>
      </c>
      <c r="AX208" s="93">
        <v>-29672.959560000003</v>
      </c>
      <c r="AZ208" s="94">
        <v>36916036.812603712</v>
      </c>
      <c r="BB208" s="95">
        <v>615</v>
      </c>
      <c r="BC208" s="60"/>
    </row>
    <row r="209" spans="1:55" x14ac:dyDescent="0.25">
      <c r="A209" s="7">
        <v>616</v>
      </c>
      <c r="B209" s="7" t="s">
        <v>193</v>
      </c>
      <c r="C209" s="8">
        <v>1940</v>
      </c>
      <c r="D209" s="8">
        <v>3885856.9314470147</v>
      </c>
      <c r="E209" s="8">
        <v>1041326.4902688243</v>
      </c>
      <c r="F209" s="60">
        <v>-463940</v>
      </c>
      <c r="G209" s="60">
        <v>0</v>
      </c>
      <c r="I209" s="37">
        <f t="shared" ref="I209:I272" si="15">D209+F209+G209</f>
        <v>3421916.9314470147</v>
      </c>
      <c r="K209" s="70">
        <f t="shared" ref="K209:K272" si="16">I209-AB209</f>
        <v>48828.906821350567</v>
      </c>
      <c r="L209" s="33">
        <f t="shared" ref="L209:L272" si="17">K209/AB209</f>
        <v>1.4476025074017884E-2</v>
      </c>
      <c r="M209" s="65">
        <f t="shared" ref="M209:M272" si="18">K209/C209</f>
        <v>25.169539598634312</v>
      </c>
      <c r="O209" s="55">
        <v>777566.02770000009</v>
      </c>
      <c r="P209" s="56">
        <v>23826.613700000002</v>
      </c>
      <c r="Q209" s="57">
        <v>-753739.41400000011</v>
      </c>
      <c r="S209" s="73">
        <f t="shared" ref="S209:S272" si="19">I209+Q209</f>
        <v>2668177.5174470143</v>
      </c>
      <c r="T209" s="56"/>
      <c r="U209" s="137">
        <v>616</v>
      </c>
      <c r="V209" s="125" t="s">
        <v>193</v>
      </c>
      <c r="W209" s="189">
        <v>1988</v>
      </c>
      <c r="X209" s="189">
        <v>3818764.0246256641</v>
      </c>
      <c r="Y209" s="189">
        <v>850559.59758181858</v>
      </c>
      <c r="Z209" s="189">
        <v>-445676</v>
      </c>
      <c r="AB209" s="190">
        <v>3373088.0246256641</v>
      </c>
      <c r="AD209" s="191">
        <v>-59312.983574872836</v>
      </c>
      <c r="AE209" s="129">
        <v>-1.7280318771951454E-2</v>
      </c>
      <c r="AF209" s="192">
        <v>-29.835504816334424</v>
      </c>
      <c r="AH209" s="133">
        <v>867387.74400000006</v>
      </c>
      <c r="AI209" s="134">
        <v>16996.111199999999</v>
      </c>
      <c r="AJ209" s="135">
        <v>-850391.63280000002</v>
      </c>
      <c r="AL209" s="193">
        <v>2522696.3918256639</v>
      </c>
      <c r="AM209" s="56"/>
      <c r="AN209" s="97" t="s">
        <v>193</v>
      </c>
      <c r="AO209" s="93">
        <v>1971</v>
      </c>
      <c r="AP209" s="93">
        <v>3828415.0082005369</v>
      </c>
      <c r="AQ209" s="93">
        <v>971267.06052000041</v>
      </c>
      <c r="AR209" s="93">
        <v>-396014</v>
      </c>
      <c r="AT209" s="94">
        <v>3432401.0082005369</v>
      </c>
      <c r="AV209" s="93">
        <v>10583.3994</v>
      </c>
      <c r="AW209" s="93">
        <v>-918980.89200000011</v>
      </c>
      <c r="AX209" s="93">
        <v>-908397.49260000011</v>
      </c>
      <c r="AZ209" s="94">
        <v>2524003.5156005369</v>
      </c>
      <c r="BB209" s="95">
        <v>616</v>
      </c>
      <c r="BC209" s="60"/>
    </row>
    <row r="210" spans="1:55" x14ac:dyDescent="0.25">
      <c r="A210" s="7">
        <v>619</v>
      </c>
      <c r="B210" s="7" t="s">
        <v>194</v>
      </c>
      <c r="C210" s="8">
        <v>2949</v>
      </c>
      <c r="D210" s="8">
        <v>10137606.35817774</v>
      </c>
      <c r="E210" s="8">
        <v>2816999.333125832</v>
      </c>
      <c r="F210" s="60">
        <v>-217087</v>
      </c>
      <c r="G210" s="60">
        <v>0</v>
      </c>
      <c r="I210" s="37">
        <f t="shared" si="15"/>
        <v>9920519.3581777401</v>
      </c>
      <c r="K210" s="70">
        <f t="shared" si="16"/>
        <v>-187961.07030454278</v>
      </c>
      <c r="L210" s="33">
        <f t="shared" si="17"/>
        <v>-1.8594394244948229E-2</v>
      </c>
      <c r="M210" s="65">
        <f t="shared" si="18"/>
        <v>-63.737222890655403</v>
      </c>
      <c r="O210" s="55">
        <v>66001.7</v>
      </c>
      <c r="P210" s="56">
        <v>243018.25940000001</v>
      </c>
      <c r="Q210" s="57">
        <v>177016.55940000003</v>
      </c>
      <c r="S210" s="73">
        <f t="shared" si="19"/>
        <v>10097535.91757774</v>
      </c>
      <c r="T210" s="56"/>
      <c r="U210" s="137">
        <v>619</v>
      </c>
      <c r="V210" s="125" t="s">
        <v>194</v>
      </c>
      <c r="W210" s="189">
        <v>3003</v>
      </c>
      <c r="X210" s="189">
        <v>10215166.428482283</v>
      </c>
      <c r="Y210" s="189">
        <v>2909247.7029469772</v>
      </c>
      <c r="Z210" s="189">
        <v>-106686</v>
      </c>
      <c r="AB210" s="190">
        <v>10108480.428482283</v>
      </c>
      <c r="AD210" s="191">
        <v>-811402.54403968155</v>
      </c>
      <c r="AE210" s="129">
        <v>-7.4305058587297926E-2</v>
      </c>
      <c r="AF210" s="192">
        <v>-270.19731736253129</v>
      </c>
      <c r="AH210" s="133">
        <v>85332.199679999991</v>
      </c>
      <c r="AI210" s="134">
        <v>300915.82320000004</v>
      </c>
      <c r="AJ210" s="135">
        <v>215583.62352000005</v>
      </c>
      <c r="AL210" s="193">
        <v>10324064.052002283</v>
      </c>
      <c r="AM210" s="56"/>
      <c r="AN210" s="97" t="s">
        <v>194</v>
      </c>
      <c r="AO210" s="93">
        <v>3049</v>
      </c>
      <c r="AP210" s="93">
        <v>10884699.972521964</v>
      </c>
      <c r="AQ210" s="93">
        <v>3108698.9010493038</v>
      </c>
      <c r="AR210" s="93">
        <v>35183</v>
      </c>
      <c r="AS210" s="93">
        <v>0</v>
      </c>
      <c r="AT210" s="94">
        <v>10919882.972521964</v>
      </c>
      <c r="AV210" s="93">
        <v>269778.08159999998</v>
      </c>
      <c r="AW210" s="93">
        <v>-71677.880160000001</v>
      </c>
      <c r="AX210" s="93">
        <v>198100.20143999998</v>
      </c>
      <c r="AZ210" s="94">
        <v>11117983.173961964</v>
      </c>
      <c r="BB210" s="95">
        <v>619</v>
      </c>
      <c r="BC210" s="60"/>
    </row>
    <row r="211" spans="1:55" x14ac:dyDescent="0.25">
      <c r="A211" s="7">
        <v>620</v>
      </c>
      <c r="B211" s="7" t="s">
        <v>195</v>
      </c>
      <c r="C211" s="8">
        <v>2669</v>
      </c>
      <c r="D211" s="8">
        <v>14224852.124171402</v>
      </c>
      <c r="E211" s="8">
        <v>2354090.7161937612</v>
      </c>
      <c r="F211" s="60">
        <v>-62666</v>
      </c>
      <c r="G211" s="60">
        <v>20717.380248779431</v>
      </c>
      <c r="I211" s="37">
        <f t="shared" si="15"/>
        <v>14182903.504420182</v>
      </c>
      <c r="K211" s="70">
        <f t="shared" si="16"/>
        <v>336984.31752660312</v>
      </c>
      <c r="L211" s="33">
        <f t="shared" si="17"/>
        <v>2.4338168739681032E-2</v>
      </c>
      <c r="M211" s="65">
        <f t="shared" si="18"/>
        <v>126.25864276006112</v>
      </c>
      <c r="O211" s="55">
        <v>19800.510000000002</v>
      </c>
      <c r="P211" s="56">
        <v>30360.782000000003</v>
      </c>
      <c r="Q211" s="57">
        <v>10560.272000000001</v>
      </c>
      <c r="S211" s="73">
        <f t="shared" si="19"/>
        <v>14193463.776420182</v>
      </c>
      <c r="T211" s="56"/>
      <c r="U211" s="137">
        <v>620</v>
      </c>
      <c r="V211" s="125" t="s">
        <v>195</v>
      </c>
      <c r="W211" s="189">
        <v>2735</v>
      </c>
      <c r="X211" s="189">
        <v>13850703.186893579</v>
      </c>
      <c r="Y211" s="189">
        <v>2191463.1212465125</v>
      </c>
      <c r="Z211" s="189">
        <v>-4784</v>
      </c>
      <c r="AB211" s="190">
        <v>13845919.186893579</v>
      </c>
      <c r="AD211" s="191">
        <v>-375218.49993381277</v>
      </c>
      <c r="AE211" s="129">
        <v>-2.6384562768235222E-2</v>
      </c>
      <c r="AF211" s="192">
        <v>-137.19140765404489</v>
      </c>
      <c r="AH211" s="133">
        <v>16996.111199999999</v>
      </c>
      <c r="AI211" s="134">
        <v>26047.68</v>
      </c>
      <c r="AJ211" s="135">
        <v>9051.5688000000009</v>
      </c>
      <c r="AL211" s="193">
        <v>13854970.755693579</v>
      </c>
      <c r="AM211" s="56"/>
      <c r="AN211" s="97" t="s">
        <v>195</v>
      </c>
      <c r="AO211" s="93">
        <v>2776</v>
      </c>
      <c r="AP211" s="93">
        <v>14205133.686827391</v>
      </c>
      <c r="AQ211" s="93">
        <v>2183019.1443013968</v>
      </c>
      <c r="AR211" s="93">
        <v>16004</v>
      </c>
      <c r="AT211" s="94">
        <v>14221137.686827391</v>
      </c>
      <c r="AV211" s="93">
        <v>17156.939399999999</v>
      </c>
      <c r="AW211" s="93">
        <v>-32867.699999999997</v>
      </c>
      <c r="AX211" s="93">
        <v>-15710.760599999998</v>
      </c>
      <c r="AZ211" s="94">
        <v>14205426.926227391</v>
      </c>
      <c r="BB211" s="95">
        <v>620</v>
      </c>
      <c r="BC211" s="60"/>
    </row>
    <row r="212" spans="1:55" x14ac:dyDescent="0.25">
      <c r="A212" s="7">
        <v>623</v>
      </c>
      <c r="B212" s="7" t="s">
        <v>196</v>
      </c>
      <c r="C212" s="8">
        <v>2208</v>
      </c>
      <c r="D212" s="8">
        <v>8407720.9478872716</v>
      </c>
      <c r="E212" s="8">
        <v>963421.88169594493</v>
      </c>
      <c r="F212" s="60">
        <v>-290999</v>
      </c>
      <c r="G212" s="60">
        <v>8381.104071026668</v>
      </c>
      <c r="I212" s="37">
        <f t="shared" si="15"/>
        <v>8125103.0519582983</v>
      </c>
      <c r="K212" s="70">
        <f t="shared" si="16"/>
        <v>-132277.40391677245</v>
      </c>
      <c r="L212" s="33">
        <f t="shared" si="17"/>
        <v>-1.6019293845502536E-2</v>
      </c>
      <c r="M212" s="65">
        <f t="shared" si="18"/>
        <v>-59.908244527523756</v>
      </c>
      <c r="O212" s="55">
        <v>124083.196</v>
      </c>
      <c r="P212" s="56">
        <v>10560.272000000001</v>
      </c>
      <c r="Q212" s="57">
        <v>-113522.924</v>
      </c>
      <c r="S212" s="73">
        <f t="shared" si="19"/>
        <v>8011580.1279582987</v>
      </c>
      <c r="T212" s="56"/>
      <c r="U212" s="137">
        <v>623</v>
      </c>
      <c r="V212" s="125" t="s">
        <v>196</v>
      </c>
      <c r="W212" s="189">
        <v>2234</v>
      </c>
      <c r="X212" s="189">
        <v>8613064.4558750708</v>
      </c>
      <c r="Y212" s="189">
        <v>1041538.6346614636</v>
      </c>
      <c r="Z212" s="189">
        <v>-355684</v>
      </c>
      <c r="AB212" s="190">
        <v>8257380.4558750708</v>
      </c>
      <c r="AD212" s="191">
        <v>13137.800123667344</v>
      </c>
      <c r="AE212" s="129">
        <v>1.5935727115579338E-3</v>
      </c>
      <c r="AF212" s="192">
        <v>5.8808415951957675</v>
      </c>
      <c r="AH212" s="133">
        <v>149774.16</v>
      </c>
      <c r="AI212" s="134">
        <v>20838.144</v>
      </c>
      <c r="AJ212" s="135">
        <v>-128936.016</v>
      </c>
      <c r="AL212" s="193">
        <v>8128444.4398750709</v>
      </c>
      <c r="AM212" s="56"/>
      <c r="AN212" s="97" t="s">
        <v>196</v>
      </c>
      <c r="AO212" s="93">
        <v>2260</v>
      </c>
      <c r="AP212" s="93">
        <v>8591255.6557514034</v>
      </c>
      <c r="AQ212" s="93">
        <v>1086224.9088195136</v>
      </c>
      <c r="AR212" s="93">
        <v>-347013</v>
      </c>
      <c r="AT212" s="94">
        <v>8244242.6557514034</v>
      </c>
      <c r="AV212" s="93">
        <v>17091.204000000002</v>
      </c>
      <c r="AW212" s="93">
        <v>-153886.57140000002</v>
      </c>
      <c r="AX212" s="93">
        <v>-136795.36740000002</v>
      </c>
      <c r="AZ212" s="94">
        <v>8107447.2883514035</v>
      </c>
      <c r="BB212" s="95">
        <v>623</v>
      </c>
      <c r="BC212" s="60"/>
    </row>
    <row r="213" spans="1:55" x14ac:dyDescent="0.25">
      <c r="A213" s="7">
        <v>624</v>
      </c>
      <c r="B213" s="7" t="s">
        <v>197</v>
      </c>
      <c r="C213" s="8">
        <v>5264</v>
      </c>
      <c r="D213" s="8">
        <v>9611674.6608523931</v>
      </c>
      <c r="E213" s="8">
        <v>1245223.5275272741</v>
      </c>
      <c r="F213" s="60">
        <v>-802175</v>
      </c>
      <c r="G213" s="60">
        <v>0</v>
      </c>
      <c r="I213" s="37">
        <f t="shared" si="15"/>
        <v>8809499.6608523931</v>
      </c>
      <c r="K213" s="70">
        <f t="shared" si="16"/>
        <v>-77091.854851158336</v>
      </c>
      <c r="L213" s="33">
        <f t="shared" si="17"/>
        <v>-8.6750757829848306E-3</v>
      </c>
      <c r="M213" s="65">
        <f t="shared" si="18"/>
        <v>-14.645109204247404</v>
      </c>
      <c r="O213" s="55">
        <v>135092.27956</v>
      </c>
      <c r="P213" s="56">
        <v>120255.0974</v>
      </c>
      <c r="Q213" s="57">
        <v>-14837.182159999997</v>
      </c>
      <c r="S213" s="73">
        <f t="shared" si="19"/>
        <v>8794662.4786923937</v>
      </c>
      <c r="T213" s="56"/>
      <c r="U213" s="137">
        <v>624</v>
      </c>
      <c r="V213" s="125" t="s">
        <v>197</v>
      </c>
      <c r="W213" s="189">
        <v>5340</v>
      </c>
      <c r="X213" s="189">
        <v>9692156.5157035515</v>
      </c>
      <c r="Y213" s="189">
        <v>1300376.254206416</v>
      </c>
      <c r="Z213" s="189">
        <v>-805565</v>
      </c>
      <c r="AB213" s="190">
        <v>8886591.5157035515</v>
      </c>
      <c r="AD213" s="191">
        <v>-398439.52402991056</v>
      </c>
      <c r="AE213" s="129">
        <v>-4.2912029300157112E-2</v>
      </c>
      <c r="AF213" s="192">
        <v>-74.614143076762275</v>
      </c>
      <c r="AH213" s="133">
        <v>225963.62399999995</v>
      </c>
      <c r="AI213" s="134">
        <v>115977.29519999999</v>
      </c>
      <c r="AJ213" s="135">
        <v>-109986.32879999996</v>
      </c>
      <c r="AL213" s="193">
        <v>8776605.1869035512</v>
      </c>
      <c r="AM213" s="56"/>
      <c r="AN213" s="97" t="s">
        <v>197</v>
      </c>
      <c r="AO213" s="93">
        <v>5321</v>
      </c>
      <c r="AP213" s="93">
        <v>9975949.039733462</v>
      </c>
      <c r="AQ213" s="93">
        <v>1294658.7771017766</v>
      </c>
      <c r="AR213" s="93">
        <v>-712058</v>
      </c>
      <c r="AS213" s="93">
        <v>21140</v>
      </c>
      <c r="AT213" s="94">
        <v>9285031.039733462</v>
      </c>
      <c r="AV213" s="93">
        <v>110566.94279999999</v>
      </c>
      <c r="AW213" s="93">
        <v>-208039.39392</v>
      </c>
      <c r="AX213" s="93">
        <v>-97472.451120000012</v>
      </c>
      <c r="AZ213" s="94">
        <v>9187558.5886134617</v>
      </c>
      <c r="BB213" s="95">
        <v>624</v>
      </c>
      <c r="BC213" s="60"/>
    </row>
    <row r="214" spans="1:55" x14ac:dyDescent="0.25">
      <c r="A214" s="7">
        <v>625</v>
      </c>
      <c r="B214" s="7" t="s">
        <v>198</v>
      </c>
      <c r="C214" s="8">
        <v>3189</v>
      </c>
      <c r="D214" s="8">
        <v>9878635.5180924982</v>
      </c>
      <c r="E214" s="8">
        <v>2008319.0633423871</v>
      </c>
      <c r="F214" s="60">
        <v>315103</v>
      </c>
      <c r="G214" s="60">
        <v>0</v>
      </c>
      <c r="I214" s="37">
        <f t="shared" si="15"/>
        <v>10193738.518092498</v>
      </c>
      <c r="K214" s="70">
        <f t="shared" si="16"/>
        <v>137719.39153399505</v>
      </c>
      <c r="L214" s="33">
        <f t="shared" si="17"/>
        <v>1.369521972867678E-2</v>
      </c>
      <c r="M214" s="65">
        <f t="shared" si="18"/>
        <v>43.185760907492963</v>
      </c>
      <c r="O214" s="55">
        <v>44947.157700000003</v>
      </c>
      <c r="P214" s="56">
        <v>149229.8437</v>
      </c>
      <c r="Q214" s="57">
        <v>104282.68599999999</v>
      </c>
      <c r="S214" s="73">
        <f t="shared" si="19"/>
        <v>10298021.204092499</v>
      </c>
      <c r="T214" s="56"/>
      <c r="U214" s="137">
        <v>625</v>
      </c>
      <c r="V214" s="125" t="s">
        <v>198</v>
      </c>
      <c r="W214" s="189">
        <v>3188</v>
      </c>
      <c r="X214" s="189">
        <v>9821226.1265585031</v>
      </c>
      <c r="Y214" s="189">
        <v>2074273.2563358026</v>
      </c>
      <c r="Z214" s="189">
        <v>234793</v>
      </c>
      <c r="AB214" s="190">
        <v>10056019.126558503</v>
      </c>
      <c r="AD214" s="191">
        <v>-374939.73063950054</v>
      </c>
      <c r="AE214" s="129">
        <v>-3.5944895936462162E-2</v>
      </c>
      <c r="AF214" s="192">
        <v>-117.60970220812439</v>
      </c>
      <c r="AH214" s="133">
        <v>33861.983999999997</v>
      </c>
      <c r="AI214" s="134">
        <v>160193.23199999999</v>
      </c>
      <c r="AJ214" s="135">
        <v>126331.24799999999</v>
      </c>
      <c r="AL214" s="193">
        <v>10182350.374558503</v>
      </c>
      <c r="AM214" s="56"/>
      <c r="AN214" s="97" t="s">
        <v>198</v>
      </c>
      <c r="AO214" s="93">
        <v>3211</v>
      </c>
      <c r="AP214" s="93">
        <v>10204209.857198004</v>
      </c>
      <c r="AQ214" s="93">
        <v>2205964.5088237058</v>
      </c>
      <c r="AR214" s="93">
        <v>226749</v>
      </c>
      <c r="AT214" s="94">
        <v>10430958.857198004</v>
      </c>
      <c r="AV214" s="93">
        <v>178800.28800000003</v>
      </c>
      <c r="AW214" s="93">
        <v>-31618.727400000003</v>
      </c>
      <c r="AX214" s="93">
        <v>147181.56060000003</v>
      </c>
      <c r="AZ214" s="94">
        <v>10578140.417798003</v>
      </c>
      <c r="BB214" s="95">
        <v>625</v>
      </c>
      <c r="BC214" s="60"/>
    </row>
    <row r="215" spans="1:55" x14ac:dyDescent="0.25">
      <c r="A215" s="7">
        <v>626</v>
      </c>
      <c r="B215" s="7" t="s">
        <v>199</v>
      </c>
      <c r="C215" s="8">
        <v>5337</v>
      </c>
      <c r="D215" s="8">
        <v>16943139.402672611</v>
      </c>
      <c r="E215" s="8">
        <v>507255.55959016777</v>
      </c>
      <c r="F215" s="60">
        <v>-395521</v>
      </c>
      <c r="G215" s="60">
        <v>38868.275812473614</v>
      </c>
      <c r="I215" s="37">
        <f t="shared" si="15"/>
        <v>16586486.678485084</v>
      </c>
      <c r="K215" s="70">
        <f t="shared" si="16"/>
        <v>417785.27306560986</v>
      </c>
      <c r="L215" s="33">
        <f t="shared" si="17"/>
        <v>2.5839135907697281E-2</v>
      </c>
      <c r="M215" s="65">
        <f t="shared" si="18"/>
        <v>78.280920566912101</v>
      </c>
      <c r="O215" s="55">
        <v>110948.85769999999</v>
      </c>
      <c r="P215" s="56">
        <v>33000.85</v>
      </c>
      <c r="Q215" s="57">
        <v>-77948.007699999987</v>
      </c>
      <c r="S215" s="73">
        <f t="shared" si="19"/>
        <v>16508538.670785084</v>
      </c>
      <c r="T215" s="56"/>
      <c r="U215" s="137">
        <v>626</v>
      </c>
      <c r="V215" s="125" t="s">
        <v>199</v>
      </c>
      <c r="W215" s="189">
        <v>5446</v>
      </c>
      <c r="X215" s="189">
        <v>16659345.405419474</v>
      </c>
      <c r="Y215" s="189">
        <v>369868.75603443244</v>
      </c>
      <c r="Z215" s="189">
        <v>-490644</v>
      </c>
      <c r="AB215" s="190">
        <v>16168701.405419474</v>
      </c>
      <c r="AD215" s="191">
        <v>407288.76343114302</v>
      </c>
      <c r="AE215" s="129">
        <v>2.5840879411159354E-2</v>
      </c>
      <c r="AF215" s="192">
        <v>74.786772572740176</v>
      </c>
      <c r="AH215" s="133">
        <v>114674.91119999999</v>
      </c>
      <c r="AI215" s="134">
        <v>43043.791199999992</v>
      </c>
      <c r="AJ215" s="135">
        <v>-71631.12</v>
      </c>
      <c r="AL215" s="193">
        <v>16097070.285419475</v>
      </c>
      <c r="AM215" s="56"/>
      <c r="AN215" s="97" t="s">
        <v>199</v>
      </c>
      <c r="AO215" s="93">
        <v>5505</v>
      </c>
      <c r="AP215" s="93">
        <v>16203029.641988331</v>
      </c>
      <c r="AQ215" s="93">
        <v>-59170.751601580552</v>
      </c>
      <c r="AR215" s="93">
        <v>-441617</v>
      </c>
      <c r="AT215" s="94">
        <v>15761412.641988331</v>
      </c>
      <c r="AV215" s="93">
        <v>19720.62</v>
      </c>
      <c r="AW215" s="93">
        <v>-99983.543399999995</v>
      </c>
      <c r="AX215" s="93">
        <v>-80262.9234</v>
      </c>
      <c r="AZ215" s="94">
        <v>15681149.718588332</v>
      </c>
      <c r="BB215" s="95">
        <v>626</v>
      </c>
      <c r="BC215" s="60"/>
    </row>
    <row r="216" spans="1:55" x14ac:dyDescent="0.25">
      <c r="A216" s="7">
        <v>630</v>
      </c>
      <c r="B216" s="7" t="s">
        <v>200</v>
      </c>
      <c r="C216" s="8">
        <v>1579</v>
      </c>
      <c r="D216" s="8">
        <v>5690721.548179402</v>
      </c>
      <c r="E216" s="8">
        <v>1307405.8296362292</v>
      </c>
      <c r="F216" s="60">
        <v>-149406</v>
      </c>
      <c r="G216" s="60">
        <v>0</v>
      </c>
      <c r="I216" s="37">
        <f t="shared" si="15"/>
        <v>5541315.548179402</v>
      </c>
      <c r="K216" s="70">
        <f t="shared" si="16"/>
        <v>-75989.175217644311</v>
      </c>
      <c r="L216" s="33">
        <f t="shared" si="17"/>
        <v>-1.3527693254940621E-2</v>
      </c>
      <c r="M216" s="65">
        <f t="shared" si="18"/>
        <v>-48.124873475392221</v>
      </c>
      <c r="O216" s="55">
        <v>10560.272000000001</v>
      </c>
      <c r="P216" s="56">
        <v>149229.84370000003</v>
      </c>
      <c r="Q216" s="57">
        <v>138669.57170000003</v>
      </c>
      <c r="S216" s="73">
        <f t="shared" si="19"/>
        <v>5679985.1198794022</v>
      </c>
      <c r="T216" s="56"/>
      <c r="U216" s="137">
        <v>630</v>
      </c>
      <c r="V216" s="125" t="s">
        <v>200</v>
      </c>
      <c r="W216" s="189">
        <v>1579</v>
      </c>
      <c r="X216" s="189">
        <v>5721348.7233970463</v>
      </c>
      <c r="Y216" s="189">
        <v>1273753.3073660762</v>
      </c>
      <c r="Z216" s="189">
        <v>-104044</v>
      </c>
      <c r="AB216" s="190">
        <v>5617304.7233970463</v>
      </c>
      <c r="AD216" s="191">
        <v>-86937.114037012681</v>
      </c>
      <c r="AE216" s="129">
        <v>-1.5240783352923134E-2</v>
      </c>
      <c r="AF216" s="192">
        <v>-55.058336945543182</v>
      </c>
      <c r="AH216" s="133">
        <v>0</v>
      </c>
      <c r="AI216" s="134">
        <v>136815.43920000002</v>
      </c>
      <c r="AJ216" s="135">
        <v>136815.43920000002</v>
      </c>
      <c r="AL216" s="193">
        <v>5754120.1625970462</v>
      </c>
      <c r="AM216" s="56"/>
      <c r="AN216" s="97" t="s">
        <v>200</v>
      </c>
      <c r="AO216" s="93">
        <v>1587</v>
      </c>
      <c r="AP216" s="93">
        <v>5877106.837434059</v>
      </c>
      <c r="AQ216" s="93">
        <v>1244839.5252172158</v>
      </c>
      <c r="AR216" s="93">
        <v>-172865</v>
      </c>
      <c r="AT216" s="94">
        <v>5704241.837434059</v>
      </c>
      <c r="AV216" s="93">
        <v>119835.6342</v>
      </c>
      <c r="AW216" s="93">
        <v>0</v>
      </c>
      <c r="AX216" s="93">
        <v>119835.6342</v>
      </c>
      <c r="AZ216" s="94">
        <v>5824077.4716340592</v>
      </c>
      <c r="BB216" s="95">
        <v>630</v>
      </c>
      <c r="BC216" s="60"/>
    </row>
    <row r="217" spans="1:55" x14ac:dyDescent="0.25">
      <c r="A217" s="7">
        <v>631</v>
      </c>
      <c r="B217" s="7" t="s">
        <v>201</v>
      </c>
      <c r="C217" s="8">
        <v>2077</v>
      </c>
      <c r="D217" s="8">
        <v>3876108.6593096908</v>
      </c>
      <c r="E217" s="8">
        <v>758062.08602049912</v>
      </c>
      <c r="F217" s="60">
        <v>-434895</v>
      </c>
      <c r="G217" s="60">
        <v>0</v>
      </c>
      <c r="I217" s="37">
        <f t="shared" si="15"/>
        <v>3441213.6593096908</v>
      </c>
      <c r="K217" s="70">
        <f t="shared" si="16"/>
        <v>-190310.57251877524</v>
      </c>
      <c r="L217" s="33">
        <f t="shared" si="17"/>
        <v>-5.2405150115976011E-2</v>
      </c>
      <c r="M217" s="65">
        <f t="shared" si="18"/>
        <v>-91.627622782270223</v>
      </c>
      <c r="O217" s="55">
        <v>782146.5456800001</v>
      </c>
      <c r="P217" s="56">
        <v>17226.4437</v>
      </c>
      <c r="Q217" s="57">
        <v>-764920.10198000015</v>
      </c>
      <c r="S217" s="73">
        <f t="shared" si="19"/>
        <v>2676293.5573296905</v>
      </c>
      <c r="T217" s="56"/>
      <c r="U217" s="137">
        <v>631</v>
      </c>
      <c r="V217" s="125" t="s">
        <v>201</v>
      </c>
      <c r="W217" s="189">
        <v>2075</v>
      </c>
      <c r="X217" s="189">
        <v>4027922.2318284661</v>
      </c>
      <c r="Y217" s="189">
        <v>851770.67161904811</v>
      </c>
      <c r="Z217" s="189">
        <v>-396398</v>
      </c>
      <c r="AB217" s="190">
        <v>3631524.2318284661</v>
      </c>
      <c r="AD217" s="191">
        <v>-94182.513851088472</v>
      </c>
      <c r="AE217" s="129">
        <v>-2.5279100122494999E-2</v>
      </c>
      <c r="AF217" s="192">
        <v>-45.389163301729383</v>
      </c>
      <c r="AH217" s="133">
        <v>794740.76448000001</v>
      </c>
      <c r="AI217" s="134">
        <v>26047.68</v>
      </c>
      <c r="AJ217" s="135">
        <v>-768693.08447999996</v>
      </c>
      <c r="AL217" s="193">
        <v>2862831.1473484663</v>
      </c>
      <c r="AM217" s="56"/>
      <c r="AN217" s="97" t="s">
        <v>201</v>
      </c>
      <c r="AO217" s="93">
        <v>2136</v>
      </c>
      <c r="AP217" s="93">
        <v>4208526.7456795545</v>
      </c>
      <c r="AQ217" s="93">
        <v>811842.4696228581</v>
      </c>
      <c r="AR217" s="93">
        <v>-482820</v>
      </c>
      <c r="AT217" s="94">
        <v>3725706.7456795545</v>
      </c>
      <c r="AV217" s="93">
        <v>13147.08</v>
      </c>
      <c r="AW217" s="93">
        <v>-837363.81936000008</v>
      </c>
      <c r="AX217" s="93">
        <v>-824216.73936000012</v>
      </c>
      <c r="AZ217" s="94">
        <v>2901490.0063195545</v>
      </c>
      <c r="BB217" s="95">
        <v>631</v>
      </c>
      <c r="BC217" s="60"/>
    </row>
    <row r="218" spans="1:55" x14ac:dyDescent="0.25">
      <c r="A218" s="7">
        <v>635</v>
      </c>
      <c r="B218" s="7" t="s">
        <v>202</v>
      </c>
      <c r="C218" s="8">
        <v>6567</v>
      </c>
      <c r="D218" s="8">
        <v>16989456.723131694</v>
      </c>
      <c r="E218" s="8">
        <v>4243436.1701204628</v>
      </c>
      <c r="F218" s="60">
        <v>-725492</v>
      </c>
      <c r="G218" s="60">
        <v>0</v>
      </c>
      <c r="I218" s="37">
        <f t="shared" si="15"/>
        <v>16263964.723131694</v>
      </c>
      <c r="K218" s="70">
        <f t="shared" si="16"/>
        <v>-276525.90406353772</v>
      </c>
      <c r="L218" s="33">
        <f t="shared" si="17"/>
        <v>-1.6718119812533527E-2</v>
      </c>
      <c r="M218" s="65">
        <f t="shared" si="18"/>
        <v>-42.108406283468511</v>
      </c>
      <c r="O218" s="55">
        <v>811394.53901799989</v>
      </c>
      <c r="P218" s="56">
        <v>166390.28570000001</v>
      </c>
      <c r="Q218" s="57">
        <v>-645004.25331799989</v>
      </c>
      <c r="S218" s="73">
        <f t="shared" si="19"/>
        <v>15618960.469813693</v>
      </c>
      <c r="T218" s="56"/>
      <c r="U218" s="137">
        <v>635</v>
      </c>
      <c r="V218" s="125" t="s">
        <v>202</v>
      </c>
      <c r="W218" s="189">
        <v>6627</v>
      </c>
      <c r="X218" s="189">
        <v>17243050.627195232</v>
      </c>
      <c r="Y218" s="189">
        <v>4143294.3972914293</v>
      </c>
      <c r="Z218" s="189">
        <v>-702560</v>
      </c>
      <c r="AB218" s="190">
        <v>16540490.627195232</v>
      </c>
      <c r="AD218" s="191">
        <v>39419.080490715802</v>
      </c>
      <c r="AE218" s="129">
        <v>2.388880042071469E-3</v>
      </c>
      <c r="AF218" s="192">
        <v>5.9482541860141547</v>
      </c>
      <c r="AH218" s="133">
        <v>878900.81855999981</v>
      </c>
      <c r="AI218" s="134">
        <v>187543.29599999997</v>
      </c>
      <c r="AJ218" s="135">
        <v>-691357.52255999984</v>
      </c>
      <c r="AL218" s="193">
        <v>15849133.104635231</v>
      </c>
      <c r="AM218" s="56"/>
      <c r="AN218" s="97" t="s">
        <v>202</v>
      </c>
      <c r="AO218" s="93">
        <v>6676</v>
      </c>
      <c r="AP218" s="93">
        <v>17188006.546704516</v>
      </c>
      <c r="AQ218" s="93">
        <v>4323631.8712914288</v>
      </c>
      <c r="AR218" s="93">
        <v>-686935</v>
      </c>
      <c r="AT218" s="94">
        <v>16501071.546704516</v>
      </c>
      <c r="AV218" s="93">
        <v>147247.296</v>
      </c>
      <c r="AW218" s="93">
        <v>-887099.223</v>
      </c>
      <c r="AX218" s="93">
        <v>-739851.92700000003</v>
      </c>
      <c r="AZ218" s="94">
        <v>15761219.619704517</v>
      </c>
      <c r="BB218" s="95">
        <v>635</v>
      </c>
      <c r="BC218" s="60"/>
    </row>
    <row r="219" spans="1:55" x14ac:dyDescent="0.25">
      <c r="A219" s="7">
        <v>636</v>
      </c>
      <c r="B219" s="7" t="s">
        <v>203</v>
      </c>
      <c r="C219" s="8">
        <v>8422</v>
      </c>
      <c r="D219" s="8">
        <v>21528683.895976376</v>
      </c>
      <c r="E219" s="8">
        <v>6049813.3211774779</v>
      </c>
      <c r="F219" s="60">
        <v>-456092</v>
      </c>
      <c r="G219" s="60">
        <v>0</v>
      </c>
      <c r="I219" s="37">
        <f t="shared" si="15"/>
        <v>21072591.895976376</v>
      </c>
      <c r="K219" s="70">
        <f t="shared" si="16"/>
        <v>-879603.22519657761</v>
      </c>
      <c r="L219" s="33">
        <f t="shared" si="17"/>
        <v>-4.0069032747809256E-2</v>
      </c>
      <c r="M219" s="65">
        <f t="shared" si="18"/>
        <v>-104.44113336459007</v>
      </c>
      <c r="O219" s="55">
        <v>205080.48224000001</v>
      </c>
      <c r="P219" s="56">
        <v>155896.0154</v>
      </c>
      <c r="Q219" s="57">
        <v>-49184.466840000008</v>
      </c>
      <c r="S219" s="73">
        <f t="shared" si="19"/>
        <v>21023407.429136377</v>
      </c>
      <c r="T219" s="56"/>
      <c r="U219" s="137">
        <v>636</v>
      </c>
      <c r="V219" s="125" t="s">
        <v>203</v>
      </c>
      <c r="W219" s="189">
        <v>8503</v>
      </c>
      <c r="X219" s="189">
        <v>22371711.121172953</v>
      </c>
      <c r="Y219" s="189">
        <v>6202025.3391510556</v>
      </c>
      <c r="Z219" s="189">
        <v>-419516</v>
      </c>
      <c r="AB219" s="190">
        <v>21952195.121172953</v>
      </c>
      <c r="AD219" s="191">
        <v>-451605.34445838258</v>
      </c>
      <c r="AE219" s="129">
        <v>-2.015753287711922E-2</v>
      </c>
      <c r="AF219" s="192">
        <v>-53.111295361446849</v>
      </c>
      <c r="AH219" s="133">
        <v>153798.52656</v>
      </c>
      <c r="AI219" s="134">
        <v>118516.94399999999</v>
      </c>
      <c r="AJ219" s="135">
        <v>-35281.58256000001</v>
      </c>
      <c r="AL219" s="193">
        <v>21916913.538612954</v>
      </c>
      <c r="AM219" s="56"/>
      <c r="AN219" s="97" t="s">
        <v>203</v>
      </c>
      <c r="AO219" s="93">
        <v>8562</v>
      </c>
      <c r="AP219" s="93">
        <v>22883215.465631336</v>
      </c>
      <c r="AQ219" s="93">
        <v>6420342.700341207</v>
      </c>
      <c r="AR219" s="93">
        <v>-479415</v>
      </c>
      <c r="AT219" s="94">
        <v>22403800.465631336</v>
      </c>
      <c r="AV219" s="93">
        <v>130221.82739999998</v>
      </c>
      <c r="AW219" s="93">
        <v>-177209.49132000003</v>
      </c>
      <c r="AX219" s="93">
        <v>-46987.66392000005</v>
      </c>
      <c r="AZ219" s="94">
        <v>22356812.801711336</v>
      </c>
      <c r="BB219" s="95">
        <v>636</v>
      </c>
      <c r="BC219" s="60"/>
    </row>
    <row r="220" spans="1:55" x14ac:dyDescent="0.25">
      <c r="A220" s="7">
        <v>638</v>
      </c>
      <c r="B220" s="7" t="s">
        <v>204</v>
      </c>
      <c r="C220" s="8">
        <v>50159</v>
      </c>
      <c r="D220" s="8">
        <v>56898221.139066137</v>
      </c>
      <c r="E220" s="8">
        <v>-6294858.3143770816</v>
      </c>
      <c r="F220" s="60">
        <v>-2590770</v>
      </c>
      <c r="G220" s="60">
        <v>0</v>
      </c>
      <c r="I220" s="37">
        <f t="shared" si="15"/>
        <v>54307451.139066137</v>
      </c>
      <c r="K220" s="70">
        <f t="shared" si="16"/>
        <v>3842882.5240473673</v>
      </c>
      <c r="L220" s="33">
        <f t="shared" si="17"/>
        <v>7.6150111444798649E-2</v>
      </c>
      <c r="M220" s="65">
        <f t="shared" si="18"/>
        <v>76.614017904012584</v>
      </c>
      <c r="O220" s="55">
        <v>1148614.3847600003</v>
      </c>
      <c r="P220" s="56">
        <v>701070.05740000017</v>
      </c>
      <c r="Q220" s="57">
        <v>-447544.32736000011</v>
      </c>
      <c r="S220" s="73">
        <f t="shared" si="19"/>
        <v>53859906.811706141</v>
      </c>
      <c r="T220" s="56"/>
      <c r="U220" s="137">
        <v>638</v>
      </c>
      <c r="V220" s="125" t="s">
        <v>204</v>
      </c>
      <c r="W220" s="189">
        <v>50144</v>
      </c>
      <c r="X220" s="189">
        <v>52898694.61501877</v>
      </c>
      <c r="Y220" s="189">
        <v>-7894583.4840382272</v>
      </c>
      <c r="Z220" s="189">
        <v>-2434126</v>
      </c>
      <c r="AB220" s="190">
        <v>50464568.61501877</v>
      </c>
      <c r="AD220" s="191">
        <v>1484551.2608854622</v>
      </c>
      <c r="AE220" s="129">
        <v>3.0309324926365802E-2</v>
      </c>
      <c r="AF220" s="192">
        <v>29.605760627103187</v>
      </c>
      <c r="AH220" s="133">
        <v>997938.71616000007</v>
      </c>
      <c r="AI220" s="134">
        <v>786705.05520000006</v>
      </c>
      <c r="AJ220" s="135">
        <v>-211233.66096000001</v>
      </c>
      <c r="AL220" s="193">
        <v>50253334.954058766</v>
      </c>
      <c r="AM220" s="56"/>
      <c r="AN220" s="97" t="s">
        <v>204</v>
      </c>
      <c r="AO220" s="93">
        <v>49928</v>
      </c>
      <c r="AP220" s="93">
        <v>51210256.354133308</v>
      </c>
      <c r="AQ220" s="93">
        <v>-9373226.6429255772</v>
      </c>
      <c r="AR220" s="93">
        <v>-2247269</v>
      </c>
      <c r="AS220" s="93">
        <v>17030</v>
      </c>
      <c r="AT220" s="94">
        <v>48980017.354133308</v>
      </c>
      <c r="AV220" s="93">
        <v>790402.44959999993</v>
      </c>
      <c r="AW220" s="93">
        <v>-837705.6434399999</v>
      </c>
      <c r="AX220" s="93">
        <v>-47303.193839999964</v>
      </c>
      <c r="AZ220" s="94">
        <v>48932714.160293311</v>
      </c>
      <c r="BB220" s="95">
        <v>638</v>
      </c>
      <c r="BC220" s="60"/>
    </row>
    <row r="221" spans="1:55" x14ac:dyDescent="0.25">
      <c r="A221" s="7">
        <v>678</v>
      </c>
      <c r="B221" s="7" t="s">
        <v>205</v>
      </c>
      <c r="C221" s="8">
        <v>25001</v>
      </c>
      <c r="D221" s="8">
        <v>60086579.861404203</v>
      </c>
      <c r="E221" s="8">
        <v>10125088.63146648</v>
      </c>
      <c r="F221" s="60">
        <v>-1768725</v>
      </c>
      <c r="G221" s="60">
        <v>0</v>
      </c>
      <c r="I221" s="37">
        <f t="shared" si="15"/>
        <v>58317854.861404203</v>
      </c>
      <c r="K221" s="70">
        <f t="shared" si="16"/>
        <v>603980.73349425942</v>
      </c>
      <c r="L221" s="33">
        <f t="shared" si="17"/>
        <v>1.0465087340275766E-2</v>
      </c>
      <c r="M221" s="65">
        <f t="shared" si="18"/>
        <v>24.158263009250007</v>
      </c>
      <c r="O221" s="55">
        <v>497481.21357999992</v>
      </c>
      <c r="P221" s="56">
        <v>347432.94879999995</v>
      </c>
      <c r="Q221" s="57">
        <v>-150048.26477999997</v>
      </c>
      <c r="S221" s="73">
        <f t="shared" si="19"/>
        <v>58167806.596624203</v>
      </c>
      <c r="T221" s="56"/>
      <c r="U221" s="137">
        <v>678</v>
      </c>
      <c r="V221" s="125" t="s">
        <v>205</v>
      </c>
      <c r="W221" s="189">
        <v>25010</v>
      </c>
      <c r="X221" s="189">
        <v>59441444.127909943</v>
      </c>
      <c r="Y221" s="189">
        <v>10636650.499241911</v>
      </c>
      <c r="Z221" s="189">
        <v>-1727570</v>
      </c>
      <c r="AB221" s="190">
        <v>57713874.127909943</v>
      </c>
      <c r="AD221" s="191">
        <v>3148435.9696349129</v>
      </c>
      <c r="AE221" s="129">
        <v>5.7700186709807297E-2</v>
      </c>
      <c r="AF221" s="192">
        <v>125.8870839518158</v>
      </c>
      <c r="AH221" s="133">
        <v>445766.97167999996</v>
      </c>
      <c r="AI221" s="134">
        <v>261974.5416</v>
      </c>
      <c r="AJ221" s="135">
        <v>-183792.43007999996</v>
      </c>
      <c r="AL221" s="193">
        <v>57530081.697829947</v>
      </c>
      <c r="AM221" s="56"/>
      <c r="AN221" s="97" t="s">
        <v>205</v>
      </c>
      <c r="AO221" s="93">
        <v>25165</v>
      </c>
      <c r="AP221" s="93">
        <v>56405471.158275031</v>
      </c>
      <c r="AQ221" s="93">
        <v>9965561.9035085887</v>
      </c>
      <c r="AR221" s="93">
        <v>-1868213</v>
      </c>
      <c r="AS221" s="93">
        <v>28180</v>
      </c>
      <c r="AT221" s="94">
        <v>54565438.158275031</v>
      </c>
      <c r="AV221" s="93">
        <v>272341.76219999994</v>
      </c>
      <c r="AW221" s="93">
        <v>-455927.58731999999</v>
      </c>
      <c r="AX221" s="93">
        <v>-183585.82512000005</v>
      </c>
      <c r="AZ221" s="94">
        <v>54381852.333155029</v>
      </c>
      <c r="BB221" s="95">
        <v>678</v>
      </c>
      <c r="BC221" s="60"/>
    </row>
    <row r="222" spans="1:55" x14ac:dyDescent="0.25">
      <c r="A222" s="7">
        <v>680</v>
      </c>
      <c r="B222" s="7" t="s">
        <v>206</v>
      </c>
      <c r="C222" s="8">
        <v>24234</v>
      </c>
      <c r="D222" s="8">
        <v>30534314.442045178</v>
      </c>
      <c r="E222" s="8">
        <v>-332500.59751855192</v>
      </c>
      <c r="F222" s="60">
        <v>-2086478</v>
      </c>
      <c r="G222" s="60">
        <v>0</v>
      </c>
      <c r="I222" s="37">
        <f t="shared" si="15"/>
        <v>28447836.442045178</v>
      </c>
      <c r="K222" s="70">
        <f t="shared" si="16"/>
        <v>1351252.9712082706</v>
      </c>
      <c r="L222" s="33">
        <f t="shared" si="17"/>
        <v>4.9868020175406112E-2</v>
      </c>
      <c r="M222" s="65">
        <f t="shared" si="18"/>
        <v>55.758561162345082</v>
      </c>
      <c r="O222" s="55">
        <v>1618238.920838</v>
      </c>
      <c r="P222" s="56">
        <v>372315.58970000001</v>
      </c>
      <c r="Q222" s="57">
        <v>-1245923.3311379999</v>
      </c>
      <c r="S222" s="73">
        <f t="shared" si="19"/>
        <v>27201913.110907178</v>
      </c>
      <c r="T222" s="56"/>
      <c r="U222" s="137">
        <v>680</v>
      </c>
      <c r="V222" s="125" t="s">
        <v>206</v>
      </c>
      <c r="W222" s="189">
        <v>24283</v>
      </c>
      <c r="X222" s="189">
        <v>29434682.470836908</v>
      </c>
      <c r="Y222" s="189">
        <v>-233633.8279760752</v>
      </c>
      <c r="Z222" s="189">
        <v>-2338099</v>
      </c>
      <c r="AB222" s="190">
        <v>27096583.470836908</v>
      </c>
      <c r="AD222" s="191">
        <v>-980886.6156330891</v>
      </c>
      <c r="AE222" s="129">
        <v>-3.4935007057696407E-2</v>
      </c>
      <c r="AF222" s="192">
        <v>-40.393963498459378</v>
      </c>
      <c r="AH222" s="133">
        <v>1536656.8339199999</v>
      </c>
      <c r="AI222" s="134">
        <v>322991.23200000002</v>
      </c>
      <c r="AJ222" s="135">
        <v>-1213665.6019199998</v>
      </c>
      <c r="AL222" s="193">
        <v>25882917.868916906</v>
      </c>
      <c r="AM222" s="56"/>
      <c r="AN222" s="97" t="s">
        <v>206</v>
      </c>
      <c r="AO222" s="93">
        <v>24290</v>
      </c>
      <c r="AP222" s="93">
        <v>30351918.086469997</v>
      </c>
      <c r="AQ222" s="93">
        <v>-342269.07142389141</v>
      </c>
      <c r="AR222" s="93">
        <v>-2274448</v>
      </c>
      <c r="AT222" s="94">
        <v>28077470.086469997</v>
      </c>
      <c r="AV222" s="93">
        <v>305275.19760000001</v>
      </c>
      <c r="AW222" s="93">
        <v>-1525271.6332800002</v>
      </c>
      <c r="AX222" s="93">
        <v>-1219996.4356800001</v>
      </c>
      <c r="AZ222" s="94">
        <v>26857473.650789998</v>
      </c>
      <c r="BB222" s="95">
        <v>680</v>
      </c>
      <c r="BC222" s="60"/>
    </row>
    <row r="223" spans="1:55" x14ac:dyDescent="0.25">
      <c r="A223" s="7">
        <v>681</v>
      </c>
      <c r="B223" s="7" t="s">
        <v>207</v>
      </c>
      <c r="C223" s="8">
        <v>3553</v>
      </c>
      <c r="D223" s="8">
        <v>11698804.620928623</v>
      </c>
      <c r="E223" s="8">
        <v>3293178.4628432789</v>
      </c>
      <c r="F223" s="60">
        <v>-184117</v>
      </c>
      <c r="G223" s="60">
        <v>17622.627818666457</v>
      </c>
      <c r="I223" s="37">
        <f t="shared" si="15"/>
        <v>11532310.248747289</v>
      </c>
      <c r="K223" s="70">
        <f t="shared" si="16"/>
        <v>-896066.32816624641</v>
      </c>
      <c r="L223" s="33">
        <f t="shared" si="17"/>
        <v>-7.2098421110826663E-2</v>
      </c>
      <c r="M223" s="65">
        <f t="shared" si="18"/>
        <v>-252.1999234917665</v>
      </c>
      <c r="O223" s="55">
        <v>99820.971080000003</v>
      </c>
      <c r="P223" s="56">
        <v>6600.17</v>
      </c>
      <c r="Q223" s="57">
        <v>-93220.801080000005</v>
      </c>
      <c r="S223" s="73">
        <f t="shared" si="19"/>
        <v>11439089.44766729</v>
      </c>
      <c r="T223" s="56"/>
      <c r="U223" s="137">
        <v>681</v>
      </c>
      <c r="V223" s="125" t="s">
        <v>207</v>
      </c>
      <c r="W223" s="189">
        <v>3649</v>
      </c>
      <c r="X223" s="189">
        <v>12624594.576913536</v>
      </c>
      <c r="Y223" s="189">
        <v>3253635.390091707</v>
      </c>
      <c r="Z223" s="189">
        <v>-196218</v>
      </c>
      <c r="AB223" s="190">
        <v>12428376.576913536</v>
      </c>
      <c r="AD223" s="191">
        <v>-636986.11755689234</v>
      </c>
      <c r="AE223" s="129">
        <v>-4.8753802894923079E-2</v>
      </c>
      <c r="AF223" s="192">
        <v>-174.56457044584607</v>
      </c>
      <c r="AH223" s="133"/>
      <c r="AI223" s="134"/>
      <c r="AJ223" s="135">
        <v>-93309.301680000004</v>
      </c>
      <c r="AL223" s="193">
        <v>12335067.275233535</v>
      </c>
      <c r="AM223" s="56"/>
      <c r="AN223" s="97" t="s">
        <v>207</v>
      </c>
      <c r="AO223" s="93">
        <v>3733</v>
      </c>
      <c r="AP223" s="93">
        <v>13259821.694470428</v>
      </c>
      <c r="AQ223" s="93">
        <v>3467970.5549697578</v>
      </c>
      <c r="AR223" s="93">
        <v>-194459</v>
      </c>
      <c r="AT223" s="94">
        <v>13065362.694470428</v>
      </c>
      <c r="AV223" s="93">
        <v>0</v>
      </c>
      <c r="AW223" s="93">
        <v>-70205.407200000001</v>
      </c>
      <c r="AX223" s="93">
        <v>-70205.407200000001</v>
      </c>
      <c r="AZ223" s="94">
        <v>12995157.287270429</v>
      </c>
      <c r="BB223" s="95">
        <v>681</v>
      </c>
      <c r="BC223" s="60"/>
    </row>
    <row r="224" spans="1:55" x14ac:dyDescent="0.25">
      <c r="A224" s="7">
        <v>683</v>
      </c>
      <c r="B224" s="7" t="s">
        <v>208</v>
      </c>
      <c r="C224" s="8">
        <v>3972</v>
      </c>
      <c r="D224" s="8">
        <v>20439570.637136597</v>
      </c>
      <c r="E224" s="8">
        <v>4862116.7892584382</v>
      </c>
      <c r="F224" s="60">
        <v>224230</v>
      </c>
      <c r="G224" s="60">
        <v>16156.702892401721</v>
      </c>
      <c r="I224" s="37">
        <f t="shared" si="15"/>
        <v>20679957.340028998</v>
      </c>
      <c r="K224" s="70">
        <f t="shared" si="16"/>
        <v>160520.72990126535</v>
      </c>
      <c r="L224" s="33">
        <f t="shared" si="17"/>
        <v>7.8228624377551133E-3</v>
      </c>
      <c r="M224" s="65">
        <f t="shared" si="18"/>
        <v>40.413073993269222</v>
      </c>
      <c r="O224" s="55">
        <v>98368.933680000002</v>
      </c>
      <c r="P224" s="56">
        <v>81908.109700000001</v>
      </c>
      <c r="Q224" s="57">
        <v>-16460.823980000001</v>
      </c>
      <c r="S224" s="73">
        <f t="shared" si="19"/>
        <v>20663496.516048998</v>
      </c>
      <c r="T224" s="56"/>
      <c r="U224" s="137">
        <v>683</v>
      </c>
      <c r="V224" s="125" t="s">
        <v>208</v>
      </c>
      <c r="W224" s="189">
        <v>4023</v>
      </c>
      <c r="X224" s="189">
        <v>20431848.610127732</v>
      </c>
      <c r="Y224" s="189">
        <v>4671405.1335007586</v>
      </c>
      <c r="Z224" s="189">
        <v>87588</v>
      </c>
      <c r="AB224" s="190">
        <v>20519436.610127732</v>
      </c>
      <c r="AD224" s="191">
        <v>-668239.07129779458</v>
      </c>
      <c r="AE224" s="129">
        <v>-3.1539045686054923E-2</v>
      </c>
      <c r="AF224" s="192">
        <v>-166.10466599497752</v>
      </c>
      <c r="AH224" s="133">
        <v>79497.519360000006</v>
      </c>
      <c r="AI224" s="134">
        <v>80747.808000000005</v>
      </c>
      <c r="AJ224" s="135">
        <v>1250.2886399999988</v>
      </c>
      <c r="AL224" s="193">
        <v>20520686.898767732</v>
      </c>
      <c r="AM224" s="56"/>
      <c r="AN224" s="97" t="s">
        <v>208</v>
      </c>
      <c r="AO224" s="93">
        <v>4020</v>
      </c>
      <c r="AP224" s="93">
        <v>20857467.681425527</v>
      </c>
      <c r="AQ224" s="93">
        <v>4744441.6236597486</v>
      </c>
      <c r="AR224" s="93">
        <v>175188</v>
      </c>
      <c r="AS224" s="93">
        <v>155020</v>
      </c>
      <c r="AT224" s="94">
        <v>21187675.681425527</v>
      </c>
      <c r="AV224" s="93">
        <v>72506.146200000003</v>
      </c>
      <c r="AW224" s="93">
        <v>-77055.03588000001</v>
      </c>
      <c r="AX224" s="93">
        <v>-4548.8896800000075</v>
      </c>
      <c r="AZ224" s="94">
        <v>21183126.791745529</v>
      </c>
      <c r="BB224" s="95">
        <v>683</v>
      </c>
      <c r="BC224" s="60"/>
    </row>
    <row r="225" spans="1:55" x14ac:dyDescent="0.25">
      <c r="A225" s="7">
        <v>684</v>
      </c>
      <c r="B225" s="7" t="s">
        <v>209</v>
      </c>
      <c r="C225" s="8">
        <v>39620</v>
      </c>
      <c r="D225" s="8">
        <v>46343234.766315967</v>
      </c>
      <c r="E225" s="8">
        <v>-7160925.3134594271</v>
      </c>
      <c r="F225" s="60">
        <v>-1952767</v>
      </c>
      <c r="G225" s="60">
        <v>0</v>
      </c>
      <c r="I225" s="37">
        <f t="shared" si="15"/>
        <v>44390467.766315967</v>
      </c>
      <c r="K225" s="70">
        <f t="shared" si="16"/>
        <v>1538167.5907577276</v>
      </c>
      <c r="L225" s="33">
        <f t="shared" si="17"/>
        <v>3.5894633064179261E-2</v>
      </c>
      <c r="M225" s="65">
        <f t="shared" si="18"/>
        <v>38.823008348251584</v>
      </c>
      <c r="O225" s="55">
        <v>3709859.1945179999</v>
      </c>
      <c r="P225" s="56">
        <v>694337.88400000019</v>
      </c>
      <c r="Q225" s="57">
        <v>-3015521.3105179998</v>
      </c>
      <c r="S225" s="73">
        <f t="shared" si="19"/>
        <v>41374946.45579797</v>
      </c>
      <c r="T225" s="56"/>
      <c r="U225" s="137">
        <v>684</v>
      </c>
      <c r="V225" s="125" t="s">
        <v>209</v>
      </c>
      <c r="W225" s="189">
        <v>39614</v>
      </c>
      <c r="X225" s="189">
        <v>45087933.175558239</v>
      </c>
      <c r="Y225" s="189">
        <v>-7465099.3255645316</v>
      </c>
      <c r="Z225" s="189">
        <v>-2235633</v>
      </c>
      <c r="AB225" s="190">
        <v>42852300.175558239</v>
      </c>
      <c r="AD225" s="191">
        <v>-3097642.8209207878</v>
      </c>
      <c r="AE225" s="129">
        <v>-6.7413420320415821E-2</v>
      </c>
      <c r="AF225" s="192">
        <v>-78.195658628787498</v>
      </c>
      <c r="AH225" s="133">
        <v>3660253.8555839998</v>
      </c>
      <c r="AI225" s="134">
        <v>577086.35040000011</v>
      </c>
      <c r="AJ225" s="135">
        <v>-3083167.5051839994</v>
      </c>
      <c r="AL225" s="193">
        <v>39769132.670374237</v>
      </c>
      <c r="AM225" s="56"/>
      <c r="AN225" s="97" t="s">
        <v>209</v>
      </c>
      <c r="AO225" s="93">
        <v>39809</v>
      </c>
      <c r="AP225" s="93">
        <v>47651092.996479027</v>
      </c>
      <c r="AQ225" s="93">
        <v>-5877119.6470482079</v>
      </c>
      <c r="AR225" s="93">
        <v>-1768090</v>
      </c>
      <c r="AS225" s="93">
        <v>66940</v>
      </c>
      <c r="AT225" s="94">
        <v>45949942.996479027</v>
      </c>
      <c r="AV225" s="93">
        <v>623434.53359999997</v>
      </c>
      <c r="AW225" s="93">
        <v>-3606734.4300839999</v>
      </c>
      <c r="AX225" s="93">
        <v>-2983299.8964839997</v>
      </c>
      <c r="AZ225" s="94">
        <v>42966643.099995025</v>
      </c>
      <c r="BB225" s="95">
        <v>684</v>
      </c>
      <c r="BC225" s="60"/>
    </row>
    <row r="226" spans="1:55" x14ac:dyDescent="0.25">
      <c r="A226" s="7">
        <v>686</v>
      </c>
      <c r="B226" s="7" t="s">
        <v>210</v>
      </c>
      <c r="C226" s="8">
        <v>3255</v>
      </c>
      <c r="D226" s="8">
        <v>11454533.901162624</v>
      </c>
      <c r="E226" s="8">
        <v>2949466.2553992546</v>
      </c>
      <c r="F226" s="60">
        <v>208961</v>
      </c>
      <c r="G226" s="60">
        <v>0</v>
      </c>
      <c r="I226" s="37">
        <f t="shared" si="15"/>
        <v>11663494.901162624</v>
      </c>
      <c r="K226" s="70">
        <f t="shared" si="16"/>
        <v>-468128.44244572334</v>
      </c>
      <c r="L226" s="33">
        <f t="shared" si="17"/>
        <v>-3.8587452741216277E-2</v>
      </c>
      <c r="M226" s="65">
        <f t="shared" si="18"/>
        <v>-143.81826188808705</v>
      </c>
      <c r="O226" s="55">
        <v>46491.597480000004</v>
      </c>
      <c r="P226" s="56">
        <v>76561.972000000009</v>
      </c>
      <c r="Q226" s="57">
        <v>30070.374520000005</v>
      </c>
      <c r="S226" s="73">
        <f t="shared" si="19"/>
        <v>11693565.275682624</v>
      </c>
      <c r="T226" s="56"/>
      <c r="U226" s="137">
        <v>686</v>
      </c>
      <c r="V226" s="125" t="s">
        <v>210</v>
      </c>
      <c r="W226" s="189">
        <v>3288</v>
      </c>
      <c r="X226" s="189">
        <v>11958021.343608348</v>
      </c>
      <c r="Y226" s="189">
        <v>2946729.6321454532</v>
      </c>
      <c r="Z226" s="189">
        <v>173602</v>
      </c>
      <c r="AB226" s="190">
        <v>12131623.343608348</v>
      </c>
      <c r="AD226" s="191">
        <v>-531531.00741112046</v>
      </c>
      <c r="AE226" s="129">
        <v>-4.1974613329129065E-2</v>
      </c>
      <c r="AF226" s="192">
        <v>-161.65784896931888</v>
      </c>
      <c r="AH226" s="133">
        <v>38732.900159999997</v>
      </c>
      <c r="AI226" s="134">
        <v>98981.184000000008</v>
      </c>
      <c r="AJ226" s="135">
        <v>60248.283840000011</v>
      </c>
      <c r="AL226" s="193">
        <v>12191871.627448348</v>
      </c>
      <c r="AM226" s="56"/>
      <c r="AN226" s="97" t="s">
        <v>210</v>
      </c>
      <c r="AO226" s="93">
        <v>3303</v>
      </c>
      <c r="AP226" s="93">
        <v>12376870.351019468</v>
      </c>
      <c r="AQ226" s="93">
        <v>3044973.241316366</v>
      </c>
      <c r="AR226" s="93">
        <v>286284</v>
      </c>
      <c r="AS226" s="93">
        <v>0</v>
      </c>
      <c r="AT226" s="94">
        <v>12663154.351019468</v>
      </c>
      <c r="AV226" s="93">
        <v>106557.0834</v>
      </c>
      <c r="AW226" s="93">
        <v>-32920.28832</v>
      </c>
      <c r="AX226" s="93">
        <v>73636.795080000011</v>
      </c>
      <c r="AZ226" s="94">
        <v>12736791.146099469</v>
      </c>
      <c r="BB226" s="95">
        <v>686</v>
      </c>
      <c r="BC226" s="60"/>
    </row>
    <row r="227" spans="1:55" x14ac:dyDescent="0.25">
      <c r="A227" s="7">
        <v>687</v>
      </c>
      <c r="B227" s="7" t="s">
        <v>211</v>
      </c>
      <c r="C227" s="8">
        <v>1698</v>
      </c>
      <c r="D227" s="8">
        <v>8040885.013825994</v>
      </c>
      <c r="E227" s="8">
        <v>1299101.8691163664</v>
      </c>
      <c r="F227" s="60">
        <v>-74056</v>
      </c>
      <c r="G227" s="60">
        <v>0</v>
      </c>
      <c r="I227" s="37">
        <f t="shared" si="15"/>
        <v>7966829.013825994</v>
      </c>
      <c r="K227" s="70">
        <f t="shared" si="16"/>
        <v>-366550.52264952473</v>
      </c>
      <c r="L227" s="33">
        <f t="shared" si="17"/>
        <v>-4.3985818843977904E-2</v>
      </c>
      <c r="M227" s="65">
        <f t="shared" si="18"/>
        <v>-215.87192146615121</v>
      </c>
      <c r="O227" s="55">
        <v>44247.539680000002</v>
      </c>
      <c r="P227" s="56">
        <v>117549.02770000001</v>
      </c>
      <c r="Q227" s="57">
        <v>73301.488020000004</v>
      </c>
      <c r="S227" s="73">
        <f t="shared" si="19"/>
        <v>8040130.501845994</v>
      </c>
      <c r="T227" s="56"/>
      <c r="U227" s="137">
        <v>687</v>
      </c>
      <c r="V227" s="125" t="s">
        <v>211</v>
      </c>
      <c r="W227" s="189">
        <v>1723</v>
      </c>
      <c r="X227" s="189">
        <v>8379503.5364755187</v>
      </c>
      <c r="Y227" s="189">
        <v>1264672.0868190478</v>
      </c>
      <c r="Z227" s="189">
        <v>-46124</v>
      </c>
      <c r="AB227" s="190">
        <v>8333379.5364755187</v>
      </c>
      <c r="AD227" s="191">
        <v>66394.835000181571</v>
      </c>
      <c r="AE227" s="129">
        <v>8.0313242854232764E-3</v>
      </c>
      <c r="AF227" s="192">
        <v>38.534437028544147</v>
      </c>
      <c r="AH227" s="133">
        <v>39748.759680000003</v>
      </c>
      <c r="AI227" s="134">
        <v>95139.151199999993</v>
      </c>
      <c r="AJ227" s="135">
        <v>55390.39151999999</v>
      </c>
      <c r="AL227" s="193">
        <v>8388769.9279955178</v>
      </c>
      <c r="AM227" s="56"/>
      <c r="AN227" s="97" t="s">
        <v>211</v>
      </c>
      <c r="AO227" s="93">
        <v>1737</v>
      </c>
      <c r="AP227" s="93">
        <v>8395423.7014753371</v>
      </c>
      <c r="AQ227" s="93">
        <v>1253582.2373257156</v>
      </c>
      <c r="AR227" s="93">
        <v>-128439</v>
      </c>
      <c r="AT227" s="94">
        <v>8266984.7014753371</v>
      </c>
      <c r="AV227" s="93">
        <v>157896.4308</v>
      </c>
      <c r="AW227" s="93">
        <v>-50642.552160000007</v>
      </c>
      <c r="AX227" s="93">
        <v>107253.87864</v>
      </c>
      <c r="AZ227" s="94">
        <v>8374238.5801153369</v>
      </c>
      <c r="BB227" s="95">
        <v>687</v>
      </c>
      <c r="BC227" s="60"/>
    </row>
    <row r="228" spans="1:55" x14ac:dyDescent="0.25">
      <c r="A228" s="7">
        <v>689</v>
      </c>
      <c r="B228" s="7" t="s">
        <v>212</v>
      </c>
      <c r="C228" s="8">
        <v>3436</v>
      </c>
      <c r="D228" s="8">
        <v>10568122.928039223</v>
      </c>
      <c r="E228" s="8">
        <v>1281207.2651496725</v>
      </c>
      <c r="F228" s="60">
        <v>-380090</v>
      </c>
      <c r="G228" s="60">
        <v>6168.2589200000511</v>
      </c>
      <c r="I228" s="37">
        <f t="shared" si="15"/>
        <v>10194201.186959224</v>
      </c>
      <c r="K228" s="70">
        <f t="shared" si="16"/>
        <v>-450735.66052344069</v>
      </c>
      <c r="L228" s="33">
        <f t="shared" si="17"/>
        <v>-4.2342727531542994E-2</v>
      </c>
      <c r="M228" s="65">
        <f t="shared" si="18"/>
        <v>-131.18034357492454</v>
      </c>
      <c r="O228" s="55">
        <v>68641.768000000011</v>
      </c>
      <c r="P228" s="56">
        <v>143949.70770000003</v>
      </c>
      <c r="Q228" s="57">
        <v>75307.939700000017</v>
      </c>
      <c r="S228" s="73">
        <f t="shared" si="19"/>
        <v>10269509.126659224</v>
      </c>
      <c r="T228" s="56"/>
      <c r="U228" s="137">
        <v>689</v>
      </c>
      <c r="V228" s="125" t="s">
        <v>212</v>
      </c>
      <c r="W228" s="189">
        <v>3473</v>
      </c>
      <c r="X228" s="189">
        <v>10877331.847482665</v>
      </c>
      <c r="Y228" s="189">
        <v>1281713.0535843896</v>
      </c>
      <c r="Z228" s="189">
        <v>-232395</v>
      </c>
      <c r="AB228" s="190">
        <v>10644936.847482665</v>
      </c>
      <c r="AD228" s="191">
        <v>-894238.26589021087</v>
      </c>
      <c r="AE228" s="129">
        <v>-7.7495857121872472E-2</v>
      </c>
      <c r="AF228" s="192">
        <v>-257.48294439683582</v>
      </c>
      <c r="AH228" s="133">
        <v>86022.463199999998</v>
      </c>
      <c r="AI228" s="134">
        <v>158890.848</v>
      </c>
      <c r="AJ228" s="135">
        <v>72868.3848</v>
      </c>
      <c r="AL228" s="193">
        <v>10717805.232282665</v>
      </c>
      <c r="AM228" s="56"/>
      <c r="AN228" s="97" t="s">
        <v>212</v>
      </c>
      <c r="AO228" s="93">
        <v>3537</v>
      </c>
      <c r="AP228" s="93">
        <v>11697385.113372875</v>
      </c>
      <c r="AQ228" s="93">
        <v>1824950.0643278062</v>
      </c>
      <c r="AR228" s="93">
        <v>-158210</v>
      </c>
      <c r="AT228" s="94">
        <v>11539175.113372875</v>
      </c>
      <c r="AV228" s="93">
        <v>206474.89139999999</v>
      </c>
      <c r="AW228" s="93">
        <v>-89400.144000000015</v>
      </c>
      <c r="AX228" s="93">
        <v>117074.74739999998</v>
      </c>
      <c r="AZ228" s="94">
        <v>11656249.860772876</v>
      </c>
      <c r="BB228" s="95">
        <v>689</v>
      </c>
      <c r="BC228" s="60"/>
    </row>
    <row r="229" spans="1:55" x14ac:dyDescent="0.25">
      <c r="A229" s="7">
        <v>691</v>
      </c>
      <c r="B229" s="7" t="s">
        <v>213</v>
      </c>
      <c r="C229" s="8">
        <v>2813</v>
      </c>
      <c r="D229" s="8">
        <v>10909436.006509751</v>
      </c>
      <c r="E229" s="8">
        <v>3112616.3198511093</v>
      </c>
      <c r="F229" s="60">
        <v>-122063</v>
      </c>
      <c r="G229" s="60">
        <v>84065.845249920094</v>
      </c>
      <c r="I229" s="37">
        <f t="shared" si="15"/>
        <v>10871438.85175967</v>
      </c>
      <c r="K229" s="70">
        <f t="shared" si="16"/>
        <v>140100.81837760098</v>
      </c>
      <c r="L229" s="33">
        <f t="shared" si="17"/>
        <v>1.305529822486144E-2</v>
      </c>
      <c r="M229" s="65">
        <f t="shared" si="18"/>
        <v>49.804770130679337</v>
      </c>
      <c r="O229" s="55">
        <v>136029.5037</v>
      </c>
      <c r="P229" s="56">
        <v>34320.884000000005</v>
      </c>
      <c r="Q229" s="57">
        <v>-101708.6197</v>
      </c>
      <c r="S229" s="73">
        <f t="shared" si="19"/>
        <v>10769730.232059671</v>
      </c>
      <c r="T229" s="56"/>
      <c r="U229" s="137">
        <v>691</v>
      </c>
      <c r="V229" s="125" t="s">
        <v>213</v>
      </c>
      <c r="W229" s="189">
        <v>2854</v>
      </c>
      <c r="X229" s="189">
        <v>10938366.033382069</v>
      </c>
      <c r="Y229" s="189">
        <v>3141296.4912109086</v>
      </c>
      <c r="Z229" s="189">
        <v>-207028</v>
      </c>
      <c r="AB229" s="190">
        <v>10731338.033382069</v>
      </c>
      <c r="AD229" s="191">
        <v>-250907.96240752935</v>
      </c>
      <c r="AE229" s="129">
        <v>-2.2846689329643781E-2</v>
      </c>
      <c r="AF229" s="192">
        <v>-87.914492784698439</v>
      </c>
      <c r="AH229" s="133">
        <v>117214.56</v>
      </c>
      <c r="AI229" s="134">
        <v>48188.207999999999</v>
      </c>
      <c r="AJ229" s="135">
        <v>-69026.351999999999</v>
      </c>
      <c r="AL229" s="193">
        <v>10662311.681382069</v>
      </c>
      <c r="AM229" s="56"/>
      <c r="AN229" s="97" t="s">
        <v>213</v>
      </c>
      <c r="AO229" s="93">
        <v>2894</v>
      </c>
      <c r="AP229" s="93">
        <v>11249610.995789599</v>
      </c>
      <c r="AQ229" s="93">
        <v>3134307.173378183</v>
      </c>
      <c r="AR229" s="93">
        <v>-267365</v>
      </c>
      <c r="AT229" s="94">
        <v>10982245.995789599</v>
      </c>
      <c r="AV229" s="93">
        <v>48644.196000000004</v>
      </c>
      <c r="AW229" s="93">
        <v>-85587.4908</v>
      </c>
      <c r="AX229" s="93">
        <v>-36943.294799999996</v>
      </c>
      <c r="AZ229" s="94">
        <v>10945302.700989598</v>
      </c>
      <c r="BB229" s="95">
        <v>691</v>
      </c>
      <c r="BC229" s="60"/>
    </row>
    <row r="230" spans="1:55" x14ac:dyDescent="0.25">
      <c r="A230" s="7">
        <v>694</v>
      </c>
      <c r="B230" s="7" t="s">
        <v>214</v>
      </c>
      <c r="C230" s="8">
        <v>29021</v>
      </c>
      <c r="D230" s="8">
        <v>37199072.407630876</v>
      </c>
      <c r="E230" s="8">
        <v>637983.10091528634</v>
      </c>
      <c r="F230" s="60">
        <v>-1242313</v>
      </c>
      <c r="G230" s="60">
        <v>0</v>
      </c>
      <c r="I230" s="37">
        <f t="shared" si="15"/>
        <v>35956759.407630876</v>
      </c>
      <c r="K230" s="70">
        <f t="shared" si="16"/>
        <v>684592.06710465997</v>
      </c>
      <c r="L230" s="33">
        <f t="shared" si="17"/>
        <v>1.9408846088062554E-2</v>
      </c>
      <c r="M230" s="65">
        <f t="shared" si="18"/>
        <v>23.589540922251473</v>
      </c>
      <c r="O230" s="55">
        <v>507869.88115999999</v>
      </c>
      <c r="P230" s="56">
        <v>806672.77740000002</v>
      </c>
      <c r="Q230" s="57">
        <v>298802.89624000003</v>
      </c>
      <c r="S230" s="73">
        <f t="shared" si="19"/>
        <v>36255562.303870879</v>
      </c>
      <c r="T230" s="56"/>
      <c r="U230" s="137">
        <v>694</v>
      </c>
      <c r="V230" s="125" t="s">
        <v>214</v>
      </c>
      <c r="W230" s="189">
        <v>29160</v>
      </c>
      <c r="X230" s="189">
        <v>36292625.340526216</v>
      </c>
      <c r="Y230" s="189">
        <v>625332.1947317014</v>
      </c>
      <c r="Z230" s="189">
        <v>-1020458</v>
      </c>
      <c r="AB230" s="190">
        <v>35272167.340526216</v>
      </c>
      <c r="AD230" s="191">
        <v>-393276.59732893854</v>
      </c>
      <c r="AE230" s="129">
        <v>-1.10268246769674E-2</v>
      </c>
      <c r="AF230" s="192">
        <v>-13.486851760251664</v>
      </c>
      <c r="AH230" s="133">
        <v>513738.39263999992</v>
      </c>
      <c r="AI230" s="134">
        <v>619999.90320000006</v>
      </c>
      <c r="AJ230" s="135">
        <v>106261.51056000014</v>
      </c>
      <c r="AL230" s="193">
        <v>35378428.851086214</v>
      </c>
      <c r="AM230" s="56"/>
      <c r="AN230" s="97" t="s">
        <v>214</v>
      </c>
      <c r="AO230" s="93">
        <v>29269</v>
      </c>
      <c r="AP230" s="93">
        <v>36807685.937855154</v>
      </c>
      <c r="AQ230" s="93">
        <v>454406.0971200135</v>
      </c>
      <c r="AR230" s="93">
        <v>-1142242</v>
      </c>
      <c r="AS230" s="93">
        <v>0</v>
      </c>
      <c r="AT230" s="94">
        <v>35665443.937855154</v>
      </c>
      <c r="AV230" s="93">
        <v>664453.42319999984</v>
      </c>
      <c r="AW230" s="93">
        <v>-621593.94240000006</v>
      </c>
      <c r="AX230" s="93">
        <v>42859.480799999787</v>
      </c>
      <c r="AZ230" s="94">
        <v>35708303.418655157</v>
      </c>
      <c r="BB230" s="95">
        <v>694</v>
      </c>
      <c r="BC230" s="60"/>
    </row>
    <row r="231" spans="1:55" x14ac:dyDescent="0.25">
      <c r="A231" s="7">
        <v>697</v>
      </c>
      <c r="B231" s="7" t="s">
        <v>215</v>
      </c>
      <c r="C231" s="8">
        <v>1317</v>
      </c>
      <c r="D231" s="8">
        <v>6126683.6835286859</v>
      </c>
      <c r="E231" s="8">
        <v>949983.45639004698</v>
      </c>
      <c r="F231" s="60">
        <v>-265183</v>
      </c>
      <c r="G231" s="60">
        <v>9618.5121825867391</v>
      </c>
      <c r="I231" s="37">
        <f t="shared" si="15"/>
        <v>5871119.1957112728</v>
      </c>
      <c r="K231" s="70">
        <f t="shared" si="16"/>
        <v>93704.844839173369</v>
      </c>
      <c r="L231" s="33">
        <f t="shared" si="17"/>
        <v>1.621916642087972E-2</v>
      </c>
      <c r="M231" s="65">
        <f t="shared" si="18"/>
        <v>71.1502238718097</v>
      </c>
      <c r="O231" s="55">
        <v>17160.442000000003</v>
      </c>
      <c r="P231" s="56">
        <v>10626.2737</v>
      </c>
      <c r="Q231" s="57">
        <v>-6534.168300000003</v>
      </c>
      <c r="S231" s="73">
        <f t="shared" si="19"/>
        <v>5864585.0274112727</v>
      </c>
      <c r="T231" s="56"/>
      <c r="U231" s="137">
        <v>697</v>
      </c>
      <c r="V231" s="125" t="s">
        <v>215</v>
      </c>
      <c r="W231" s="189">
        <v>1345</v>
      </c>
      <c r="X231" s="189">
        <v>6050639.3508720994</v>
      </c>
      <c r="Y231" s="189">
        <v>939882.04087069747</v>
      </c>
      <c r="Z231" s="189">
        <v>-273225</v>
      </c>
      <c r="AB231" s="190">
        <v>5777414.3508720994</v>
      </c>
      <c r="AD231" s="191">
        <v>-303028.47814733908</v>
      </c>
      <c r="AE231" s="129">
        <v>-4.9836580438041372E-2</v>
      </c>
      <c r="AF231" s="192">
        <v>-225.29998375266845</v>
      </c>
      <c r="AH231" s="133">
        <v>16930.991999999998</v>
      </c>
      <c r="AI231" s="134">
        <v>6511.92</v>
      </c>
      <c r="AJ231" s="135">
        <v>-10419.071999999998</v>
      </c>
      <c r="AL231" s="193">
        <v>5766995.2788720997</v>
      </c>
      <c r="AM231" s="56"/>
      <c r="AN231" s="97" t="s">
        <v>215</v>
      </c>
      <c r="AO231" s="93">
        <v>1351</v>
      </c>
      <c r="AP231" s="93">
        <v>6354895.8290194385</v>
      </c>
      <c r="AQ231" s="93">
        <v>1081732.7066195351</v>
      </c>
      <c r="AR231" s="93">
        <v>-274453</v>
      </c>
      <c r="AT231" s="94">
        <v>6080442.8290194385</v>
      </c>
      <c r="AV231" s="93">
        <v>6573.54</v>
      </c>
      <c r="AW231" s="93">
        <v>-17091.204000000002</v>
      </c>
      <c r="AX231" s="93">
        <v>-10517.664000000001</v>
      </c>
      <c r="AZ231" s="94">
        <v>6069925.1650194386</v>
      </c>
      <c r="BB231" s="95">
        <v>697</v>
      </c>
      <c r="BC231" s="60"/>
    </row>
    <row r="232" spans="1:55" x14ac:dyDescent="0.25">
      <c r="A232" s="7">
        <v>698</v>
      </c>
      <c r="B232" s="7" t="s">
        <v>216</v>
      </c>
      <c r="C232" s="8">
        <v>62420</v>
      </c>
      <c r="D232" s="8">
        <v>101416767.74351336</v>
      </c>
      <c r="E232" s="8">
        <v>20928143.661011349</v>
      </c>
      <c r="F232" s="60">
        <v>-3764588</v>
      </c>
      <c r="G232" s="60">
        <v>0</v>
      </c>
      <c r="I232" s="37">
        <f t="shared" si="15"/>
        <v>97652179.743513361</v>
      </c>
      <c r="K232" s="70">
        <f t="shared" si="16"/>
        <v>2726081.3784192652</v>
      </c>
      <c r="L232" s="33">
        <f t="shared" si="17"/>
        <v>2.8717933480574723E-2</v>
      </c>
      <c r="M232" s="65">
        <f t="shared" si="18"/>
        <v>43.673203755515303</v>
      </c>
      <c r="O232" s="55">
        <v>3955439.6399119985</v>
      </c>
      <c r="P232" s="56">
        <v>472572.17199999996</v>
      </c>
      <c r="Q232" s="57">
        <v>-3482867.4679119987</v>
      </c>
      <c r="S232" s="73">
        <f t="shared" si="19"/>
        <v>94169312.275601357</v>
      </c>
      <c r="T232" s="56"/>
      <c r="U232" s="137">
        <v>698</v>
      </c>
      <c r="V232" s="125" t="s">
        <v>216</v>
      </c>
      <c r="W232" s="189">
        <v>62231</v>
      </c>
      <c r="X232" s="189">
        <v>98953554.365094095</v>
      </c>
      <c r="Y232" s="189">
        <v>19649795.054434273</v>
      </c>
      <c r="Z232" s="189">
        <v>-4027456</v>
      </c>
      <c r="AB232" s="190">
        <v>94926098.365094095</v>
      </c>
      <c r="AD232" s="191">
        <v>917886.39789187908</v>
      </c>
      <c r="AE232" s="129">
        <v>9.763895926582597E-3</v>
      </c>
      <c r="AF232" s="192">
        <v>14.749664924103406</v>
      </c>
      <c r="AH232" s="133">
        <v>3466797.7362239999</v>
      </c>
      <c r="AI232" s="134">
        <v>514962.63359999994</v>
      </c>
      <c r="AJ232" s="135">
        <v>-2951835.1026240001</v>
      </c>
      <c r="AL232" s="193">
        <v>91974263.262470096</v>
      </c>
      <c r="AM232" s="56"/>
      <c r="AN232" s="97" t="s">
        <v>216</v>
      </c>
      <c r="AO232" s="93">
        <v>61838</v>
      </c>
      <c r="AP232" s="93">
        <v>98014508.967202216</v>
      </c>
      <c r="AQ232" s="93">
        <v>18584347.194080032</v>
      </c>
      <c r="AR232" s="93">
        <v>-4008647</v>
      </c>
      <c r="AS232" s="93">
        <v>2350</v>
      </c>
      <c r="AT232" s="94">
        <v>94008211.967202216</v>
      </c>
      <c r="AV232" s="93">
        <v>534100.125</v>
      </c>
      <c r="AW232" s="93">
        <v>-3489032.566968</v>
      </c>
      <c r="AX232" s="93">
        <v>-2954932.441968</v>
      </c>
      <c r="AZ232" s="94">
        <v>91053279.525234222</v>
      </c>
      <c r="BB232" s="95">
        <v>698</v>
      </c>
      <c r="BC232" s="60"/>
    </row>
    <row r="233" spans="1:55" x14ac:dyDescent="0.25">
      <c r="A233" s="7">
        <v>700</v>
      </c>
      <c r="B233" s="7" t="s">
        <v>217</v>
      </c>
      <c r="C233" s="8">
        <v>5218</v>
      </c>
      <c r="D233" s="8">
        <v>12486240.405062057</v>
      </c>
      <c r="E233" s="8">
        <v>890734.78354870132</v>
      </c>
      <c r="F233" s="60">
        <v>-1077706</v>
      </c>
      <c r="G233" s="60">
        <v>0</v>
      </c>
      <c r="I233" s="37">
        <f t="shared" si="15"/>
        <v>11408534.405062057</v>
      </c>
      <c r="K233" s="70">
        <f t="shared" si="16"/>
        <v>217866.12751298398</v>
      </c>
      <c r="L233" s="33">
        <f t="shared" si="17"/>
        <v>1.9468553808361121E-2</v>
      </c>
      <c r="M233" s="65">
        <f t="shared" si="18"/>
        <v>41.752803279605978</v>
      </c>
      <c r="O233" s="55">
        <v>288150.22185999999</v>
      </c>
      <c r="P233" s="56">
        <v>106922.75400000002</v>
      </c>
      <c r="Q233" s="57">
        <v>-181227.46785999998</v>
      </c>
      <c r="S233" s="73">
        <f t="shared" si="19"/>
        <v>11227306.937202057</v>
      </c>
      <c r="T233" s="56"/>
      <c r="U233" s="137">
        <v>700</v>
      </c>
      <c r="V233" s="125" t="s">
        <v>217</v>
      </c>
      <c r="W233" s="189">
        <v>5245</v>
      </c>
      <c r="X233" s="189">
        <v>12253153.277549073</v>
      </c>
      <c r="Y233" s="189">
        <v>920150.66306731652</v>
      </c>
      <c r="Z233" s="189">
        <v>-1062485</v>
      </c>
      <c r="AB233" s="190">
        <v>11190668.277549073</v>
      </c>
      <c r="AD233" s="191">
        <v>-239934.49834684841</v>
      </c>
      <c r="AE233" s="129">
        <v>-2.0990537686499437E-2</v>
      </c>
      <c r="AF233" s="192">
        <v>-45.745376233908182</v>
      </c>
      <c r="AH233" s="133">
        <v>322788.06009599997</v>
      </c>
      <c r="AI233" s="134">
        <v>178556.84639999998</v>
      </c>
      <c r="AJ233" s="135">
        <v>-144231.21369599999</v>
      </c>
      <c r="AL233" s="193">
        <v>11046437.063853074</v>
      </c>
      <c r="AM233" s="56"/>
      <c r="AN233" s="97" t="s">
        <v>217</v>
      </c>
      <c r="AO233" s="93">
        <v>5312</v>
      </c>
      <c r="AP233" s="93">
        <v>12424004.775895922</v>
      </c>
      <c r="AQ233" s="93">
        <v>939890.17609365913</v>
      </c>
      <c r="AR233" s="93">
        <v>-993402</v>
      </c>
      <c r="AT233" s="94">
        <v>11430602.775895922</v>
      </c>
      <c r="AV233" s="93">
        <v>106557.08339999999</v>
      </c>
      <c r="AW233" s="93">
        <v>-419124.96627599996</v>
      </c>
      <c r="AX233" s="93">
        <v>-312567.88287599996</v>
      </c>
      <c r="AZ233" s="94">
        <v>11118034.893019922</v>
      </c>
      <c r="BB233" s="95">
        <v>700</v>
      </c>
      <c r="BC233" s="60"/>
    </row>
    <row r="234" spans="1:55" x14ac:dyDescent="0.25">
      <c r="A234" s="7">
        <v>702</v>
      </c>
      <c r="B234" s="7" t="s">
        <v>218</v>
      </c>
      <c r="C234" s="8">
        <v>4459</v>
      </c>
      <c r="D234" s="8">
        <v>13949732.50765368</v>
      </c>
      <c r="E234" s="8">
        <v>2772836.1126221614</v>
      </c>
      <c r="F234" s="60">
        <v>-698218</v>
      </c>
      <c r="G234" s="60">
        <v>24506.351121999905</v>
      </c>
      <c r="I234" s="37">
        <f t="shared" si="15"/>
        <v>13276020.858775679</v>
      </c>
      <c r="K234" s="70">
        <f t="shared" si="16"/>
        <v>-330842.37453327142</v>
      </c>
      <c r="L234" s="33">
        <f t="shared" si="17"/>
        <v>-2.4314374948914391E-2</v>
      </c>
      <c r="M234" s="65">
        <f t="shared" si="18"/>
        <v>-74.196540599522635</v>
      </c>
      <c r="O234" s="55">
        <v>94118.424200000009</v>
      </c>
      <c r="P234" s="56">
        <v>44881.156000000003</v>
      </c>
      <c r="Q234" s="57">
        <v>-49237.268200000006</v>
      </c>
      <c r="S234" s="73">
        <f t="shared" si="19"/>
        <v>13226783.590575678</v>
      </c>
      <c r="T234" s="56"/>
      <c r="U234" s="137">
        <v>702</v>
      </c>
      <c r="V234" s="125" t="s">
        <v>218</v>
      </c>
      <c r="W234" s="189">
        <v>4565</v>
      </c>
      <c r="X234" s="189">
        <v>14501867.23330895</v>
      </c>
      <c r="Y234" s="189">
        <v>2914489.1845465177</v>
      </c>
      <c r="Z234" s="189">
        <v>-895004</v>
      </c>
      <c r="AB234" s="190">
        <v>13606863.23330895</v>
      </c>
      <c r="AD234" s="191">
        <v>-563795.06689974666</v>
      </c>
      <c r="AE234" s="129">
        <v>-3.9786088617452829E-2</v>
      </c>
      <c r="AF234" s="192">
        <v>-123.50384817080979</v>
      </c>
      <c r="AH234" s="133">
        <v>68974.256640000007</v>
      </c>
      <c r="AI234" s="134">
        <v>54700.127999999997</v>
      </c>
      <c r="AJ234" s="135">
        <v>-14274.12864000001</v>
      </c>
      <c r="AL234" s="193">
        <v>13592589.104668951</v>
      </c>
      <c r="AM234" s="56"/>
      <c r="AN234" s="97" t="s">
        <v>218</v>
      </c>
      <c r="AO234" s="93">
        <v>4623</v>
      </c>
      <c r="AP234" s="93">
        <v>14677271.300208697</v>
      </c>
      <c r="AQ234" s="93">
        <v>3190746.5062903375</v>
      </c>
      <c r="AR234" s="93">
        <v>-506613</v>
      </c>
      <c r="AT234" s="94">
        <v>14170658.300208697</v>
      </c>
      <c r="AV234" s="93">
        <v>55217.736000000004</v>
      </c>
      <c r="AW234" s="93">
        <v>-35628.586800000005</v>
      </c>
      <c r="AX234" s="93">
        <v>19589.1492</v>
      </c>
      <c r="AZ234" s="94">
        <v>14190247.449408697</v>
      </c>
      <c r="BB234" s="95">
        <v>702</v>
      </c>
      <c r="BC234" s="60"/>
    </row>
    <row r="235" spans="1:55" x14ac:dyDescent="0.25">
      <c r="A235" s="7">
        <v>704</v>
      </c>
      <c r="B235" s="7" t="s">
        <v>219</v>
      </c>
      <c r="C235" s="8">
        <v>6263</v>
      </c>
      <c r="D235" s="8">
        <v>5993969.3434539894</v>
      </c>
      <c r="E235" s="8">
        <v>-57030.378942580624</v>
      </c>
      <c r="F235" s="60">
        <v>-1198373</v>
      </c>
      <c r="G235" s="60">
        <v>0</v>
      </c>
      <c r="I235" s="37">
        <f t="shared" si="15"/>
        <v>4795596.3434539894</v>
      </c>
      <c r="K235" s="70">
        <f t="shared" si="16"/>
        <v>15085.989100271836</v>
      </c>
      <c r="L235" s="33">
        <f t="shared" si="17"/>
        <v>3.1557277324026061E-3</v>
      </c>
      <c r="M235" s="65">
        <f t="shared" si="18"/>
        <v>2.4087480600785303</v>
      </c>
      <c r="O235" s="55">
        <v>312966.86106000002</v>
      </c>
      <c r="P235" s="56">
        <v>301297.76049999997</v>
      </c>
      <c r="Q235" s="57">
        <v>-11669.10056000005</v>
      </c>
      <c r="S235" s="73">
        <f t="shared" si="19"/>
        <v>4783927.2428939892</v>
      </c>
      <c r="T235" s="56"/>
      <c r="U235" s="137">
        <v>704</v>
      </c>
      <c r="V235" s="125" t="s">
        <v>219</v>
      </c>
      <c r="W235" s="189">
        <v>6137</v>
      </c>
      <c r="X235" s="189">
        <v>6022810.3543537175</v>
      </c>
      <c r="Y235" s="189">
        <v>168120.57256506299</v>
      </c>
      <c r="Z235" s="189">
        <v>-1242300</v>
      </c>
      <c r="AB235" s="190">
        <v>4780510.3543537175</v>
      </c>
      <c r="AD235" s="191">
        <v>-651107.20140703209</v>
      </c>
      <c r="AE235" s="129">
        <v>-0.11987353577876091</v>
      </c>
      <c r="AF235" s="192">
        <v>-106.09535626642204</v>
      </c>
      <c r="AH235" s="133">
        <v>313496.85263999994</v>
      </c>
      <c r="AI235" s="134">
        <v>321688.848</v>
      </c>
      <c r="AJ235" s="135">
        <v>8191.995360000059</v>
      </c>
      <c r="AL235" s="193">
        <v>4788702.3497137176</v>
      </c>
      <c r="AM235" s="56"/>
      <c r="AN235" s="97" t="s">
        <v>219</v>
      </c>
      <c r="AO235" s="93">
        <v>6110</v>
      </c>
      <c r="AP235" s="93">
        <v>6654610.5557607496</v>
      </c>
      <c r="AQ235" s="93">
        <v>554093.4710030813</v>
      </c>
      <c r="AR235" s="93">
        <v>-1222993</v>
      </c>
      <c r="AT235" s="94">
        <v>5431617.5557607496</v>
      </c>
      <c r="AV235" s="93">
        <v>252752.61300000001</v>
      </c>
      <c r="AW235" s="93">
        <v>-285699.19547999999</v>
      </c>
      <c r="AX235" s="93">
        <v>-32946.582479999983</v>
      </c>
      <c r="AZ235" s="94">
        <v>5398670.9732807493</v>
      </c>
      <c r="BB235" s="95">
        <v>704</v>
      </c>
      <c r="BC235" s="60"/>
    </row>
    <row r="236" spans="1:55" x14ac:dyDescent="0.25">
      <c r="A236" s="7">
        <v>707</v>
      </c>
      <c r="B236" s="7" t="s">
        <v>220</v>
      </c>
      <c r="C236" s="8">
        <v>2240</v>
      </c>
      <c r="D236" s="8">
        <v>9600766.9781739525</v>
      </c>
      <c r="E236" s="8">
        <v>2713632.6811073082</v>
      </c>
      <c r="F236" s="60">
        <v>-526968</v>
      </c>
      <c r="G236" s="60">
        <v>28390.018410546647</v>
      </c>
      <c r="I236" s="37">
        <f t="shared" si="15"/>
        <v>9102188.9965844993</v>
      </c>
      <c r="K236" s="70">
        <f t="shared" si="16"/>
        <v>-158486.50327663869</v>
      </c>
      <c r="L236" s="33">
        <f t="shared" si="17"/>
        <v>-1.7113924710893406E-2</v>
      </c>
      <c r="M236" s="65">
        <f t="shared" si="18"/>
        <v>-70.752903248499408</v>
      </c>
      <c r="O236" s="55">
        <v>50689.305600000007</v>
      </c>
      <c r="P236" s="56">
        <v>0</v>
      </c>
      <c r="Q236" s="57">
        <v>-50689.305600000007</v>
      </c>
      <c r="S236" s="73">
        <f t="shared" si="19"/>
        <v>9051499.6909844987</v>
      </c>
      <c r="T236" s="56"/>
      <c r="U236" s="137">
        <v>707</v>
      </c>
      <c r="V236" s="125" t="s">
        <v>220</v>
      </c>
      <c r="W236" s="189">
        <v>2268</v>
      </c>
      <c r="X236" s="189">
        <v>9792726.4998611379</v>
      </c>
      <c r="Y236" s="189">
        <v>2864683.7781023248</v>
      </c>
      <c r="Z236" s="189">
        <v>-532051</v>
      </c>
      <c r="AB236" s="190">
        <v>9260675.4998611379</v>
      </c>
      <c r="AD236" s="191">
        <v>-485058.3478499148</v>
      </c>
      <c r="AE236" s="129">
        <v>-4.9771351796544169E-2</v>
      </c>
      <c r="AF236" s="192">
        <v>-213.87052374334868</v>
      </c>
      <c r="AH236" s="133">
        <v>46104.393599999996</v>
      </c>
      <c r="AI236" s="134">
        <v>10419.072</v>
      </c>
      <c r="AJ236" s="135">
        <v>-35685.321599999996</v>
      </c>
      <c r="AL236" s="193">
        <v>9224990.1782611385</v>
      </c>
      <c r="AM236" s="56"/>
      <c r="AN236" s="97" t="s">
        <v>220</v>
      </c>
      <c r="AO236" s="93">
        <v>2349</v>
      </c>
      <c r="AP236" s="93">
        <v>10301357.847711053</v>
      </c>
      <c r="AQ236" s="93">
        <v>2969026.7384571442</v>
      </c>
      <c r="AR236" s="93">
        <v>-555624</v>
      </c>
      <c r="AT236" s="94">
        <v>9745733.8477110527</v>
      </c>
      <c r="AV236" s="93">
        <v>0</v>
      </c>
      <c r="AW236" s="93">
        <v>-70030.55103599999</v>
      </c>
      <c r="AX236" s="93">
        <v>-70030.55103599999</v>
      </c>
      <c r="AZ236" s="94">
        <v>9675703.2966750525</v>
      </c>
      <c r="BB236" s="95">
        <v>707</v>
      </c>
      <c r="BC236" s="60"/>
    </row>
    <row r="237" spans="1:55" x14ac:dyDescent="0.25">
      <c r="A237" s="7">
        <v>710</v>
      </c>
      <c r="B237" s="7" t="s">
        <v>221</v>
      </c>
      <c r="C237" s="8">
        <v>27851</v>
      </c>
      <c r="D237" s="8">
        <v>55843815.301024534</v>
      </c>
      <c r="E237" s="8">
        <v>9306687.5136763025</v>
      </c>
      <c r="F237" s="60">
        <v>-1343701</v>
      </c>
      <c r="G237" s="60">
        <v>0</v>
      </c>
      <c r="I237" s="37">
        <f t="shared" si="15"/>
        <v>54500114.301024534</v>
      </c>
      <c r="K237" s="70">
        <f t="shared" si="16"/>
        <v>601473.73483970761</v>
      </c>
      <c r="L237" s="33">
        <f t="shared" si="17"/>
        <v>1.1159348891204929E-2</v>
      </c>
      <c r="M237" s="65">
        <f t="shared" si="18"/>
        <v>21.596127063290641</v>
      </c>
      <c r="O237" s="55">
        <v>1228316.7176460004</v>
      </c>
      <c r="P237" s="56">
        <v>274633.07370000001</v>
      </c>
      <c r="Q237" s="57">
        <v>-953683.64394600037</v>
      </c>
      <c r="S237" s="73">
        <f t="shared" si="19"/>
        <v>53546430.657078534</v>
      </c>
      <c r="T237" s="56"/>
      <c r="U237" s="137">
        <v>710</v>
      </c>
      <c r="V237" s="125" t="s">
        <v>221</v>
      </c>
      <c r="W237" s="189">
        <v>28077</v>
      </c>
      <c r="X237" s="189">
        <v>55208285.566184826</v>
      </c>
      <c r="Y237" s="189">
        <v>9578464.7770981845</v>
      </c>
      <c r="Z237" s="189">
        <v>-1309645</v>
      </c>
      <c r="AB237" s="190">
        <v>53898640.566184826</v>
      </c>
      <c r="AD237" s="191">
        <v>-1339982.3126242012</v>
      </c>
      <c r="AE237" s="129">
        <v>-2.425806877126644E-2</v>
      </c>
      <c r="AF237" s="192">
        <v>-47.72526668177516</v>
      </c>
      <c r="AH237" s="133">
        <v>1229417.9364</v>
      </c>
      <c r="AI237" s="134">
        <v>284180.1888</v>
      </c>
      <c r="AJ237" s="135">
        <v>-945237.7476</v>
      </c>
      <c r="AL237" s="193">
        <v>52953402.81858483</v>
      </c>
      <c r="AM237" s="56"/>
      <c r="AN237" s="97" t="s">
        <v>221</v>
      </c>
      <c r="AO237" s="93">
        <v>28405</v>
      </c>
      <c r="AP237" s="93">
        <v>56357779.878809027</v>
      </c>
      <c r="AQ237" s="93">
        <v>9884489.5964981969</v>
      </c>
      <c r="AR237" s="93">
        <v>-1124437</v>
      </c>
      <c r="AS237" s="93">
        <v>5280</v>
      </c>
      <c r="AT237" s="94">
        <v>55238622.878809027</v>
      </c>
      <c r="AV237" s="93">
        <v>207789.59939999998</v>
      </c>
      <c r="AW237" s="93">
        <v>-1252753.7002079999</v>
      </c>
      <c r="AX237" s="93">
        <v>-1044964.100808</v>
      </c>
      <c r="AZ237" s="94">
        <v>54193658.778001025</v>
      </c>
      <c r="BB237" s="95">
        <v>710</v>
      </c>
      <c r="BC237" s="60"/>
    </row>
    <row r="238" spans="1:55" x14ac:dyDescent="0.25">
      <c r="A238" s="7">
        <v>729</v>
      </c>
      <c r="B238" s="7" t="s">
        <v>222</v>
      </c>
      <c r="C238" s="8">
        <v>9589</v>
      </c>
      <c r="D238" s="8">
        <v>30569244.212044977</v>
      </c>
      <c r="E238" s="8">
        <v>8532970.032050889</v>
      </c>
      <c r="F238" s="60">
        <v>-132096</v>
      </c>
      <c r="G238" s="60">
        <v>176441.68574000002</v>
      </c>
      <c r="I238" s="37">
        <f t="shared" si="15"/>
        <v>30613589.897784978</v>
      </c>
      <c r="K238" s="70">
        <f t="shared" si="16"/>
        <v>604718.63999991491</v>
      </c>
      <c r="L238" s="33">
        <f t="shared" si="17"/>
        <v>2.0151329078831499E-2</v>
      </c>
      <c r="M238" s="65">
        <f t="shared" si="18"/>
        <v>63.063785587643643</v>
      </c>
      <c r="O238" s="55">
        <v>238292.53768000001</v>
      </c>
      <c r="P238" s="56">
        <v>126723.264</v>
      </c>
      <c r="Q238" s="57">
        <v>-111569.27368000001</v>
      </c>
      <c r="S238" s="73">
        <f t="shared" si="19"/>
        <v>30502020.624104977</v>
      </c>
      <c r="T238" s="56"/>
      <c r="U238" s="137">
        <v>729</v>
      </c>
      <c r="V238" s="125" t="s">
        <v>222</v>
      </c>
      <c r="W238" s="189">
        <v>9690</v>
      </c>
      <c r="X238" s="189">
        <v>30287626.257785063</v>
      </c>
      <c r="Y238" s="189">
        <v>8538467.4405581392</v>
      </c>
      <c r="Z238" s="189">
        <v>-278755</v>
      </c>
      <c r="AB238" s="190">
        <v>30008871.257785063</v>
      </c>
      <c r="AD238" s="191">
        <v>-593377.1460959129</v>
      </c>
      <c r="AE238" s="129">
        <v>-1.9389985280318843E-2</v>
      </c>
      <c r="AF238" s="192">
        <v>-61.236031588845499</v>
      </c>
      <c r="AH238" s="133">
        <v>304809.95135999995</v>
      </c>
      <c r="AI238" s="134">
        <v>123726.48</v>
      </c>
      <c r="AJ238" s="135">
        <v>-181083.47135999997</v>
      </c>
      <c r="AL238" s="193">
        <v>29827787.786425062</v>
      </c>
      <c r="AM238" s="56"/>
      <c r="AN238" s="97" t="s">
        <v>222</v>
      </c>
      <c r="AO238" s="93">
        <v>9915</v>
      </c>
      <c r="AP238" s="93">
        <v>30748434.403880976</v>
      </c>
      <c r="AQ238" s="93">
        <v>8752602.7646362875</v>
      </c>
      <c r="AR238" s="93">
        <v>-169676</v>
      </c>
      <c r="AS238" s="93">
        <v>23490</v>
      </c>
      <c r="AT238" s="94">
        <v>30602248.403880976</v>
      </c>
      <c r="AV238" s="93">
        <v>135480.65939999997</v>
      </c>
      <c r="AW238" s="93">
        <v>-287986.78740000003</v>
      </c>
      <c r="AX238" s="93">
        <v>-152506.12800000006</v>
      </c>
      <c r="AZ238" s="94">
        <v>30449742.275880978</v>
      </c>
      <c r="BB238" s="95">
        <v>729</v>
      </c>
      <c r="BC238" s="60"/>
    </row>
    <row r="239" spans="1:55" x14ac:dyDescent="0.25">
      <c r="A239" s="7">
        <v>732</v>
      </c>
      <c r="B239" s="7" t="s">
        <v>223</v>
      </c>
      <c r="C239" s="8">
        <v>3575</v>
      </c>
      <c r="D239" s="8">
        <v>19877728.721691463</v>
      </c>
      <c r="E239" s="8">
        <v>3002163.3602035861</v>
      </c>
      <c r="F239" s="60">
        <v>386529</v>
      </c>
      <c r="G239" s="60">
        <v>0</v>
      </c>
      <c r="I239" s="37">
        <f t="shared" si="15"/>
        <v>20264257.721691463</v>
      </c>
      <c r="K239" s="70">
        <f t="shared" si="16"/>
        <v>-37086.199254848063</v>
      </c>
      <c r="L239" s="33">
        <f t="shared" si="17"/>
        <v>-1.8267854285540007E-3</v>
      </c>
      <c r="M239" s="65">
        <f t="shared" si="18"/>
        <v>-10.37376202932813</v>
      </c>
      <c r="O239" s="55">
        <v>116360.99709999999</v>
      </c>
      <c r="P239" s="56">
        <v>10560.272000000001</v>
      </c>
      <c r="Q239" s="57">
        <v>-105800.7251</v>
      </c>
      <c r="S239" s="73">
        <f t="shared" si="19"/>
        <v>20158456.996591464</v>
      </c>
      <c r="T239" s="56"/>
      <c r="U239" s="137">
        <v>732</v>
      </c>
      <c r="V239" s="125" t="s">
        <v>223</v>
      </c>
      <c r="W239" s="189">
        <v>3653</v>
      </c>
      <c r="X239" s="189">
        <v>20235464.920946311</v>
      </c>
      <c r="Y239" s="189">
        <v>3003687.6577951238</v>
      </c>
      <c r="Z239" s="189">
        <v>65879</v>
      </c>
      <c r="AB239" s="190">
        <v>20301343.920946311</v>
      </c>
      <c r="AD239" s="191">
        <v>-94143.358046859503</v>
      </c>
      <c r="AE239" s="129">
        <v>-4.6158915822435264E-3</v>
      </c>
      <c r="AF239" s="192">
        <v>-25.771518764538598</v>
      </c>
      <c r="AH239" s="133">
        <v>120340.2816</v>
      </c>
      <c r="AI239" s="134">
        <v>6511.92</v>
      </c>
      <c r="AJ239" s="135">
        <v>-113828.3616</v>
      </c>
      <c r="AL239" s="193">
        <v>20187515.559346311</v>
      </c>
      <c r="AM239" s="56"/>
      <c r="AN239" s="97" t="s">
        <v>223</v>
      </c>
      <c r="AO239" s="93">
        <v>3727</v>
      </c>
      <c r="AP239" s="93">
        <v>20550440.278993171</v>
      </c>
      <c r="AQ239" s="93">
        <v>3014193.6312429286</v>
      </c>
      <c r="AR239" s="93">
        <v>-154953</v>
      </c>
      <c r="AT239" s="94">
        <v>20395487.278993171</v>
      </c>
      <c r="AV239" s="93">
        <v>0</v>
      </c>
      <c r="AW239" s="93">
        <v>-130681.97519999999</v>
      </c>
      <c r="AX239" s="93">
        <v>-130681.97519999999</v>
      </c>
      <c r="AZ239" s="94">
        <v>20264805.30379317</v>
      </c>
      <c r="BB239" s="95">
        <v>732</v>
      </c>
      <c r="BC239" s="60"/>
    </row>
    <row r="240" spans="1:55" x14ac:dyDescent="0.25">
      <c r="A240" s="7">
        <v>734</v>
      </c>
      <c r="B240" s="7" t="s">
        <v>224</v>
      </c>
      <c r="C240" s="8">
        <v>52984</v>
      </c>
      <c r="D240" s="8">
        <v>112998369.04024537</v>
      </c>
      <c r="E240" s="8">
        <v>25614527.518649679</v>
      </c>
      <c r="F240" s="60">
        <v>-2958905</v>
      </c>
      <c r="G240" s="60">
        <v>0</v>
      </c>
      <c r="I240" s="37">
        <f t="shared" si="15"/>
        <v>110039464.04024537</v>
      </c>
      <c r="K240" s="70">
        <f t="shared" si="16"/>
        <v>3510519.910570547</v>
      </c>
      <c r="L240" s="33">
        <f t="shared" si="17"/>
        <v>3.2953672255469697E-2</v>
      </c>
      <c r="M240" s="65">
        <f t="shared" si="18"/>
        <v>66.256226607476734</v>
      </c>
      <c r="O240" s="55">
        <v>968812.5536199999</v>
      </c>
      <c r="P240" s="56">
        <v>377793.7307999999</v>
      </c>
      <c r="Q240" s="57">
        <v>-591018.82282</v>
      </c>
      <c r="S240" s="73">
        <f t="shared" si="19"/>
        <v>109448445.21742538</v>
      </c>
      <c r="T240" s="56"/>
      <c r="U240" s="137">
        <v>734</v>
      </c>
      <c r="V240" s="125" t="s">
        <v>224</v>
      </c>
      <c r="W240" s="189">
        <v>53546</v>
      </c>
      <c r="X240" s="189">
        <v>109305198.12967482</v>
      </c>
      <c r="Y240" s="189">
        <v>22380136.806172512</v>
      </c>
      <c r="Z240" s="189">
        <v>-2776254</v>
      </c>
      <c r="AB240" s="190">
        <v>106528944.12967482</v>
      </c>
      <c r="AD240" s="191">
        <v>-972488.78591221571</v>
      </c>
      <c r="AE240" s="129">
        <v>-9.0462867288089045E-3</v>
      </c>
      <c r="AF240" s="192">
        <v>-18.161744778549579</v>
      </c>
      <c r="AH240" s="133">
        <v>949577.29108799994</v>
      </c>
      <c r="AI240" s="134">
        <v>368835.14880000002</v>
      </c>
      <c r="AJ240" s="135">
        <v>-580742.14228799986</v>
      </c>
      <c r="AL240" s="193">
        <v>105948201.98738682</v>
      </c>
      <c r="AM240" s="56"/>
      <c r="AN240" s="97" t="s">
        <v>224</v>
      </c>
      <c r="AO240" s="93">
        <v>53890</v>
      </c>
      <c r="AP240" s="93">
        <v>110241324.91558704</v>
      </c>
      <c r="AQ240" s="93">
        <v>22547632.861802455</v>
      </c>
      <c r="AR240" s="93">
        <v>-2761622</v>
      </c>
      <c r="AS240" s="93">
        <v>21730</v>
      </c>
      <c r="AT240" s="94">
        <v>107501432.91558704</v>
      </c>
      <c r="AV240" s="93">
        <v>403746.82679999998</v>
      </c>
      <c r="AW240" s="93">
        <v>-951844.64787600003</v>
      </c>
      <c r="AX240" s="93">
        <v>-548097.82107600011</v>
      </c>
      <c r="AZ240" s="94">
        <v>106953335.09451103</v>
      </c>
      <c r="BB240" s="95">
        <v>734</v>
      </c>
      <c r="BC240" s="60"/>
    </row>
    <row r="241" spans="1:55" x14ac:dyDescent="0.25">
      <c r="A241" s="7">
        <v>738</v>
      </c>
      <c r="B241" s="7" t="s">
        <v>225</v>
      </c>
      <c r="C241" s="8">
        <v>3007</v>
      </c>
      <c r="D241" s="8">
        <v>5252107.6324713416</v>
      </c>
      <c r="E241" s="8">
        <v>1370384.8100672993</v>
      </c>
      <c r="F241" s="60">
        <v>-578952</v>
      </c>
      <c r="G241" s="60">
        <v>0</v>
      </c>
      <c r="I241" s="37">
        <f t="shared" si="15"/>
        <v>4673155.6324713416</v>
      </c>
      <c r="K241" s="70">
        <f t="shared" si="16"/>
        <v>173565.00208902266</v>
      </c>
      <c r="L241" s="33">
        <f t="shared" si="17"/>
        <v>3.8573509535972002E-2</v>
      </c>
      <c r="M241" s="65">
        <f t="shared" si="18"/>
        <v>57.720319949791374</v>
      </c>
      <c r="O241" s="55">
        <v>226900.64426</v>
      </c>
      <c r="P241" s="56">
        <v>159790.11569999999</v>
      </c>
      <c r="Q241" s="57">
        <v>-67110.528560000006</v>
      </c>
      <c r="S241" s="73">
        <f t="shared" si="19"/>
        <v>4606045.1039113421</v>
      </c>
      <c r="T241" s="56"/>
      <c r="U241" s="137">
        <v>738</v>
      </c>
      <c r="V241" s="125" t="s">
        <v>225</v>
      </c>
      <c r="W241" s="189">
        <v>3047</v>
      </c>
      <c r="X241" s="189">
        <v>5108369.630382319</v>
      </c>
      <c r="Y241" s="189">
        <v>1398991.8675809517</v>
      </c>
      <c r="Z241" s="189">
        <v>-608779</v>
      </c>
      <c r="AB241" s="190">
        <v>4499590.630382319</v>
      </c>
      <c r="AD241" s="191">
        <v>-139280.61471910682</v>
      </c>
      <c r="AE241" s="129">
        <v>-3.0024677849419711E-2</v>
      </c>
      <c r="AF241" s="192">
        <v>-45.710736698098728</v>
      </c>
      <c r="AH241" s="133">
        <v>214033.78656000001</v>
      </c>
      <c r="AI241" s="134">
        <v>146127.48480000003</v>
      </c>
      <c r="AJ241" s="135">
        <v>-67906.301759999973</v>
      </c>
      <c r="AL241" s="193">
        <v>4431684.3286223188</v>
      </c>
      <c r="AM241" s="56"/>
      <c r="AN241" s="97" t="s">
        <v>225</v>
      </c>
      <c r="AO241" s="93">
        <v>3019</v>
      </c>
      <c r="AP241" s="93">
        <v>5286443.2451014258</v>
      </c>
      <c r="AQ241" s="93">
        <v>1434295.5009942879</v>
      </c>
      <c r="AR241" s="93">
        <v>-647572</v>
      </c>
      <c r="AT241" s="94">
        <v>4638871.2451014258</v>
      </c>
      <c r="AV241" s="93">
        <v>127789.6176</v>
      </c>
      <c r="AW241" s="93">
        <v>-263520.07152</v>
      </c>
      <c r="AX241" s="93">
        <v>-135730.45392</v>
      </c>
      <c r="AZ241" s="94">
        <v>4503140.7911814256</v>
      </c>
      <c r="BB241" s="95">
        <v>738</v>
      </c>
      <c r="BC241" s="60"/>
    </row>
    <row r="242" spans="1:55" x14ac:dyDescent="0.25">
      <c r="A242" s="7">
        <v>739</v>
      </c>
      <c r="B242" s="7" t="s">
        <v>226</v>
      </c>
      <c r="C242" s="8">
        <v>3480</v>
      </c>
      <c r="D242" s="8">
        <v>11644716.908928031</v>
      </c>
      <c r="E242" s="8">
        <v>2279674.1344702612</v>
      </c>
      <c r="F242" s="60">
        <v>211927</v>
      </c>
      <c r="G242" s="60">
        <v>148.38451541998074</v>
      </c>
      <c r="I242" s="37">
        <f t="shared" si="15"/>
        <v>11856792.293443451</v>
      </c>
      <c r="K242" s="70">
        <f t="shared" si="16"/>
        <v>204052.43976060115</v>
      </c>
      <c r="L242" s="33">
        <f t="shared" si="17"/>
        <v>1.7511112607230338E-2</v>
      </c>
      <c r="M242" s="65">
        <f t="shared" si="18"/>
        <v>58.635758551896885</v>
      </c>
      <c r="O242" s="55">
        <v>16526.825680000002</v>
      </c>
      <c r="P242" s="56">
        <v>120189.09570000001</v>
      </c>
      <c r="Q242" s="57">
        <v>103662.27002</v>
      </c>
      <c r="S242" s="73">
        <f t="shared" si="19"/>
        <v>11960454.563463451</v>
      </c>
      <c r="T242" s="56"/>
      <c r="U242" s="137">
        <v>739</v>
      </c>
      <c r="V242" s="125" t="s">
        <v>226</v>
      </c>
      <c r="W242" s="189">
        <v>3534</v>
      </c>
      <c r="X242" s="189">
        <v>11532934.85368285</v>
      </c>
      <c r="Y242" s="189">
        <v>2355374.0138476221</v>
      </c>
      <c r="Z242" s="189">
        <v>119805</v>
      </c>
      <c r="AB242" s="190">
        <v>11652739.85368285</v>
      </c>
      <c r="AD242" s="191">
        <v>-208438.95101672411</v>
      </c>
      <c r="AE242" s="129">
        <v>-1.757320705207964E-2</v>
      </c>
      <c r="AF242" s="192">
        <v>-58.981027452383735</v>
      </c>
      <c r="AH242" s="133">
        <v>34669.462079999998</v>
      </c>
      <c r="AI242" s="134">
        <v>115912.17599999999</v>
      </c>
      <c r="AJ242" s="135">
        <v>81242.713919999995</v>
      </c>
      <c r="AL242" s="193">
        <v>11733982.567602849</v>
      </c>
      <c r="AM242" s="56"/>
      <c r="AN242" s="97" t="s">
        <v>226</v>
      </c>
      <c r="AO242" s="93">
        <v>3613</v>
      </c>
      <c r="AP242" s="93">
        <v>11855538.804699574</v>
      </c>
      <c r="AQ242" s="93">
        <v>2511491.2176800002</v>
      </c>
      <c r="AR242" s="93">
        <v>5640</v>
      </c>
      <c r="AT242" s="94">
        <v>11861178.804699574</v>
      </c>
      <c r="AV242" s="93">
        <v>188068.97939999998</v>
      </c>
      <c r="AW242" s="93">
        <v>-33787.995600000002</v>
      </c>
      <c r="AX242" s="93">
        <v>154280.98379999999</v>
      </c>
      <c r="AZ242" s="94">
        <v>12015459.788499573</v>
      </c>
      <c r="BB242" s="95">
        <v>739</v>
      </c>
      <c r="BC242" s="60"/>
    </row>
    <row r="243" spans="1:55" x14ac:dyDescent="0.25">
      <c r="A243" s="7">
        <v>740</v>
      </c>
      <c r="B243" s="7" t="s">
        <v>227</v>
      </c>
      <c r="C243" s="8">
        <v>34664</v>
      </c>
      <c r="D243" s="8">
        <v>86550680.005627662</v>
      </c>
      <c r="E243" s="8">
        <v>18490689.101827834</v>
      </c>
      <c r="F243" s="60">
        <v>-2259185</v>
      </c>
      <c r="G243" s="60">
        <v>0</v>
      </c>
      <c r="I243" s="37">
        <f t="shared" si="15"/>
        <v>84291495.005627662</v>
      </c>
      <c r="K243" s="70">
        <f t="shared" si="16"/>
        <v>517589.88339112699</v>
      </c>
      <c r="L243" s="33">
        <f t="shared" si="17"/>
        <v>6.1784141808347006E-3</v>
      </c>
      <c r="M243" s="65">
        <f t="shared" si="18"/>
        <v>14.931625992128058</v>
      </c>
      <c r="O243" s="55">
        <v>552764.23750000005</v>
      </c>
      <c r="P243" s="56">
        <v>515143.26850000001</v>
      </c>
      <c r="Q243" s="57">
        <v>-37620.969000000041</v>
      </c>
      <c r="S243" s="73">
        <f t="shared" si="19"/>
        <v>84253874.036627665</v>
      </c>
      <c r="T243" s="56"/>
      <c r="U243" s="137">
        <v>740</v>
      </c>
      <c r="V243" s="125" t="s">
        <v>227</v>
      </c>
      <c r="W243" s="189">
        <v>35242</v>
      </c>
      <c r="X243" s="189">
        <v>86191595.122236535</v>
      </c>
      <c r="Y243" s="189">
        <v>17835381.274744898</v>
      </c>
      <c r="Z243" s="189">
        <v>-2417690</v>
      </c>
      <c r="AB243" s="190">
        <v>83773905.122236535</v>
      </c>
      <c r="AD243" s="191">
        <v>2072104.338973701</v>
      </c>
      <c r="AE243" s="129">
        <v>2.5361795200457633E-2</v>
      </c>
      <c r="AF243" s="192">
        <v>58.796445689055702</v>
      </c>
      <c r="AH243" s="133"/>
      <c r="AI243" s="134"/>
      <c r="AJ243" s="135">
        <v>-1285566.2600566801</v>
      </c>
      <c r="AL243" s="193">
        <v>82488338.86217986</v>
      </c>
      <c r="AM243" s="56"/>
      <c r="AN243" s="97" t="s">
        <v>227</v>
      </c>
      <c r="AO243" s="93">
        <v>35523</v>
      </c>
      <c r="AP243" s="93">
        <v>83921791.783262834</v>
      </c>
      <c r="AQ243" s="93">
        <v>16910690.513356376</v>
      </c>
      <c r="AR243" s="93">
        <v>-2389691</v>
      </c>
      <c r="AS243" s="93">
        <v>169700</v>
      </c>
      <c r="AT243" s="94">
        <v>81701800.783262834</v>
      </c>
      <c r="AV243" s="93">
        <v>569662.97640000004</v>
      </c>
      <c r="AW243" s="93">
        <v>-3143650.8871200001</v>
      </c>
      <c r="AX243" s="93">
        <v>-2573987.91072</v>
      </c>
      <c r="AZ243" s="94">
        <v>79127812.872542828</v>
      </c>
      <c r="BB243" s="95">
        <v>740</v>
      </c>
      <c r="BC243" s="60"/>
    </row>
    <row r="244" spans="1:55" x14ac:dyDescent="0.25">
      <c r="A244" s="7">
        <v>742</v>
      </c>
      <c r="B244" s="7" t="s">
        <v>228</v>
      </c>
      <c r="C244" s="8">
        <v>1012</v>
      </c>
      <c r="D244" s="8">
        <v>4411100.990718063</v>
      </c>
      <c r="E244" s="8">
        <v>381922.33570743806</v>
      </c>
      <c r="F244" s="60">
        <v>12720</v>
      </c>
      <c r="G244" s="60">
        <v>2891.8666744797956</v>
      </c>
      <c r="I244" s="37">
        <f t="shared" si="15"/>
        <v>4426712.857392543</v>
      </c>
      <c r="K244" s="70">
        <f t="shared" si="16"/>
        <v>-103506.84289277904</v>
      </c>
      <c r="L244" s="33">
        <f t="shared" si="17"/>
        <v>-2.2848084583239964E-2</v>
      </c>
      <c r="M244" s="65">
        <f t="shared" si="18"/>
        <v>-102.27948902448522</v>
      </c>
      <c r="O244" s="55">
        <v>17160.442000000003</v>
      </c>
      <c r="P244" s="56">
        <v>4026.1037000000001</v>
      </c>
      <c r="Q244" s="57">
        <v>-13134.338300000003</v>
      </c>
      <c r="S244" s="73">
        <f t="shared" si="19"/>
        <v>4413578.5190925431</v>
      </c>
      <c r="T244" s="56"/>
      <c r="U244" s="137">
        <v>742</v>
      </c>
      <c r="V244" s="125" t="s">
        <v>228</v>
      </c>
      <c r="W244" s="189">
        <v>1044</v>
      </c>
      <c r="X244" s="189">
        <v>4503552.700285322</v>
      </c>
      <c r="Y244" s="189">
        <v>339092.49729103467</v>
      </c>
      <c r="Z244" s="189">
        <v>26667</v>
      </c>
      <c r="AB244" s="190">
        <v>4530219.700285322</v>
      </c>
      <c r="AD244" s="191">
        <v>105673.08449042961</v>
      </c>
      <c r="AE244" s="129">
        <v>2.3883370131799347E-2</v>
      </c>
      <c r="AF244" s="192">
        <v>101.21942958853411</v>
      </c>
      <c r="AH244" s="133">
        <v>16930.991999999998</v>
      </c>
      <c r="AI244" s="134">
        <v>3972.2712000000001</v>
      </c>
      <c r="AJ244" s="135">
        <v>-12958.720799999999</v>
      </c>
      <c r="AL244" s="193">
        <v>4517260.9794853218</v>
      </c>
      <c r="AM244" s="56"/>
      <c r="AN244" s="97" t="s">
        <v>228</v>
      </c>
      <c r="AO244" s="93">
        <v>1061</v>
      </c>
      <c r="AP244" s="93">
        <v>4454745.6157948924</v>
      </c>
      <c r="AQ244" s="93">
        <v>335934.61542620725</v>
      </c>
      <c r="AR244" s="93">
        <v>-30199</v>
      </c>
      <c r="AT244" s="94">
        <v>4424546.6157948924</v>
      </c>
      <c r="AV244" s="93">
        <v>6573.54</v>
      </c>
      <c r="AW244" s="93">
        <v>-6573.54</v>
      </c>
      <c r="AX244" s="93">
        <v>0</v>
      </c>
      <c r="AZ244" s="94">
        <v>4424546.6157948924</v>
      </c>
      <c r="BB244" s="95">
        <v>742</v>
      </c>
      <c r="BC244" s="60"/>
    </row>
    <row r="245" spans="1:55" x14ac:dyDescent="0.25">
      <c r="A245" s="7">
        <v>743</v>
      </c>
      <c r="B245" s="7" t="s">
        <v>229</v>
      </c>
      <c r="C245" s="8">
        <v>62676</v>
      </c>
      <c r="D245" s="8">
        <v>100704320.45902859</v>
      </c>
      <c r="E245" s="8">
        <v>16256695.449722921</v>
      </c>
      <c r="F245" s="60">
        <v>-2914065</v>
      </c>
      <c r="G245" s="60">
        <v>0</v>
      </c>
      <c r="I245" s="37">
        <f t="shared" si="15"/>
        <v>97790255.459028587</v>
      </c>
      <c r="K245" s="70">
        <f t="shared" si="16"/>
        <v>2263252.8610925972</v>
      </c>
      <c r="L245" s="33">
        <f t="shared" si="17"/>
        <v>2.3692283852120976E-2</v>
      </c>
      <c r="M245" s="65">
        <f t="shared" si="18"/>
        <v>36.110359006519197</v>
      </c>
      <c r="O245" s="55">
        <v>977973.58957999991</v>
      </c>
      <c r="P245" s="56">
        <v>702456.09310000006</v>
      </c>
      <c r="Q245" s="57">
        <v>-275517.49647999986</v>
      </c>
      <c r="S245" s="73">
        <f t="shared" si="19"/>
        <v>97514737.962548584</v>
      </c>
      <c r="T245" s="56"/>
      <c r="U245" s="137">
        <v>743</v>
      </c>
      <c r="V245" s="125" t="s">
        <v>229</v>
      </c>
      <c r="W245" s="189">
        <v>62052</v>
      </c>
      <c r="X245" s="189">
        <v>98307190.597935989</v>
      </c>
      <c r="Y245" s="189">
        <v>15394486.995268544</v>
      </c>
      <c r="Z245" s="189">
        <v>-2780188</v>
      </c>
      <c r="AB245" s="190">
        <v>95527002.597935989</v>
      </c>
      <c r="AD245" s="191">
        <v>935799.2035703063</v>
      </c>
      <c r="AE245" s="129">
        <v>9.8930891033155739E-3</v>
      </c>
      <c r="AF245" s="192">
        <v>15.080887055539005</v>
      </c>
      <c r="AH245" s="133">
        <v>959609.55503999989</v>
      </c>
      <c r="AI245" s="134">
        <v>857359.38720000011</v>
      </c>
      <c r="AJ245" s="135">
        <v>-102250.16783999978</v>
      </c>
      <c r="AL245" s="193">
        <v>95424752.430095986</v>
      </c>
      <c r="AM245" s="56"/>
      <c r="AN245" s="97" t="s">
        <v>229</v>
      </c>
      <c r="AO245" s="93">
        <v>61530</v>
      </c>
      <c r="AP245" s="93">
        <v>96706049.394365683</v>
      </c>
      <c r="AQ245" s="93">
        <v>12715559.303680016</v>
      </c>
      <c r="AR245" s="93">
        <v>-2300986</v>
      </c>
      <c r="AS245" s="93">
        <v>186140</v>
      </c>
      <c r="AT245" s="94">
        <v>94591203.394365683</v>
      </c>
      <c r="AV245" s="93">
        <v>624617.77079999994</v>
      </c>
      <c r="AW245" s="93">
        <v>-895960.35491999984</v>
      </c>
      <c r="AX245" s="93">
        <v>-271342.5841199999</v>
      </c>
      <c r="AZ245" s="94">
        <v>94319860.810245678</v>
      </c>
      <c r="BB245" s="95">
        <v>743</v>
      </c>
      <c r="BC245" s="60"/>
    </row>
    <row r="246" spans="1:55" x14ac:dyDescent="0.25">
      <c r="A246" s="7">
        <v>746</v>
      </c>
      <c r="B246" s="7" t="s">
        <v>230</v>
      </c>
      <c r="C246" s="8">
        <v>5035</v>
      </c>
      <c r="D246" s="8">
        <v>17891992.861087404</v>
      </c>
      <c r="E246" s="8">
        <v>4463104.9242475322</v>
      </c>
      <c r="F246" s="60">
        <v>30147</v>
      </c>
      <c r="G246" s="60">
        <v>0</v>
      </c>
      <c r="I246" s="37">
        <f t="shared" si="15"/>
        <v>17922139.861087404</v>
      </c>
      <c r="K246" s="70">
        <f t="shared" si="16"/>
        <v>-274291.86685945466</v>
      </c>
      <c r="L246" s="33">
        <f t="shared" si="17"/>
        <v>-1.5073937075156635E-2</v>
      </c>
      <c r="M246" s="65">
        <f t="shared" si="18"/>
        <v>-54.477034132960213</v>
      </c>
      <c r="O246" s="55">
        <v>46887.607680000001</v>
      </c>
      <c r="P246" s="56">
        <v>38280.986000000004</v>
      </c>
      <c r="Q246" s="57">
        <v>-8606.6216799999966</v>
      </c>
      <c r="S246" s="73">
        <f t="shared" si="19"/>
        <v>17913533.239407405</v>
      </c>
      <c r="T246" s="56"/>
      <c r="U246" s="137">
        <v>746</v>
      </c>
      <c r="V246" s="125" t="s">
        <v>230</v>
      </c>
      <c r="W246" s="189">
        <v>5069</v>
      </c>
      <c r="X246" s="189">
        <v>18175684.727946859</v>
      </c>
      <c r="Y246" s="189">
        <v>4728520.2510234481</v>
      </c>
      <c r="Z246" s="189">
        <v>20747</v>
      </c>
      <c r="AB246" s="190">
        <v>18196431.727946859</v>
      </c>
      <c r="AD246" s="191">
        <v>-834120.12045380473</v>
      </c>
      <c r="AE246" s="129">
        <v>-4.3830579748737268E-2</v>
      </c>
      <c r="AF246" s="192">
        <v>-164.55319006782497</v>
      </c>
      <c r="AH246" s="133">
        <v>46260.679680000001</v>
      </c>
      <c r="AI246" s="134">
        <v>29954.832000000002</v>
      </c>
      <c r="AJ246" s="135">
        <v>-16305.847679999999</v>
      </c>
      <c r="AL246" s="193">
        <v>18180125.88026686</v>
      </c>
      <c r="AM246" s="56"/>
      <c r="AN246" s="97" t="s">
        <v>230</v>
      </c>
      <c r="AO246" s="93">
        <v>5124</v>
      </c>
      <c r="AP246" s="93">
        <v>18848159.848400664</v>
      </c>
      <c r="AQ246" s="93">
        <v>4793088.7894510366</v>
      </c>
      <c r="AR246" s="93">
        <v>182392</v>
      </c>
      <c r="AT246" s="94">
        <v>19030551.848400664</v>
      </c>
      <c r="AV246" s="93">
        <v>38126.531999999999</v>
      </c>
      <c r="AW246" s="93">
        <v>-88769.084160000013</v>
      </c>
      <c r="AX246" s="93">
        <v>-50642.552160000014</v>
      </c>
      <c r="AZ246" s="94">
        <v>18979909.296240665</v>
      </c>
      <c r="BB246" s="95">
        <v>746</v>
      </c>
      <c r="BC246" s="60"/>
    </row>
    <row r="247" spans="1:55" x14ac:dyDescent="0.25">
      <c r="A247" s="7">
        <v>747</v>
      </c>
      <c r="B247" s="7" t="s">
        <v>231</v>
      </c>
      <c r="C247" s="8">
        <v>1476</v>
      </c>
      <c r="D247" s="8">
        <v>5249389.032216602</v>
      </c>
      <c r="E247" s="8">
        <v>1547701.4799550681</v>
      </c>
      <c r="F247" s="60">
        <v>-220077</v>
      </c>
      <c r="G247" s="60">
        <v>20868.585639299999</v>
      </c>
      <c r="I247" s="37">
        <f t="shared" si="15"/>
        <v>5050180.6178559018</v>
      </c>
      <c r="K247" s="70">
        <f t="shared" si="16"/>
        <v>204327.16221057996</v>
      </c>
      <c r="L247" s="33">
        <f t="shared" si="17"/>
        <v>4.216536139212855E-2</v>
      </c>
      <c r="M247" s="65">
        <f t="shared" si="18"/>
        <v>138.4330367280352</v>
      </c>
      <c r="O247" s="55">
        <v>220577.68139999997</v>
      </c>
      <c r="P247" s="56">
        <v>155764.01200000002</v>
      </c>
      <c r="Q247" s="57">
        <v>-64813.669399999955</v>
      </c>
      <c r="S247" s="73">
        <f t="shared" si="19"/>
        <v>4985366.9484559018</v>
      </c>
      <c r="T247" s="56"/>
      <c r="U247" s="137">
        <v>747</v>
      </c>
      <c r="V247" s="125" t="s">
        <v>231</v>
      </c>
      <c r="W247" s="189">
        <v>1494</v>
      </c>
      <c r="X247" s="189">
        <v>5098466.4556453219</v>
      </c>
      <c r="Y247" s="189">
        <v>1544739.8149561908</v>
      </c>
      <c r="Z247" s="189">
        <v>-252613</v>
      </c>
      <c r="AB247" s="190">
        <v>4845853.4556453219</v>
      </c>
      <c r="AD247" s="191">
        <v>-285307.36002738494</v>
      </c>
      <c r="AE247" s="129">
        <v>-5.5602887977304706E-2</v>
      </c>
      <c r="AF247" s="192">
        <v>-190.96878181217198</v>
      </c>
      <c r="AH247" s="133">
        <v>169440.15840000001</v>
      </c>
      <c r="AI247" s="134">
        <v>158955.96720000001</v>
      </c>
      <c r="AJ247" s="135">
        <v>-10484.191200000001</v>
      </c>
      <c r="AL247" s="193">
        <v>4835369.2644453216</v>
      </c>
      <c r="AM247" s="56"/>
      <c r="AN247" s="97" t="s">
        <v>231</v>
      </c>
      <c r="AO247" s="93">
        <v>1527</v>
      </c>
      <c r="AP247" s="93">
        <v>5373950.8156727068</v>
      </c>
      <c r="AQ247" s="93">
        <v>1692160.1772571434</v>
      </c>
      <c r="AR247" s="93">
        <v>-242790</v>
      </c>
      <c r="AT247" s="94">
        <v>5131160.8156727068</v>
      </c>
      <c r="AV247" s="93">
        <v>160394.37599999999</v>
      </c>
      <c r="AW247" s="93">
        <v>-182744.41199999998</v>
      </c>
      <c r="AX247" s="93">
        <v>-22350.035999999993</v>
      </c>
      <c r="AZ247" s="94">
        <v>5108810.7796727065</v>
      </c>
      <c r="BB247" s="95">
        <v>747</v>
      </c>
      <c r="BC247" s="60"/>
    </row>
    <row r="248" spans="1:55" x14ac:dyDescent="0.25">
      <c r="A248" s="7">
        <v>748</v>
      </c>
      <c r="B248" s="7" t="s">
        <v>232</v>
      </c>
      <c r="C248" s="8">
        <v>5343</v>
      </c>
      <c r="D248" s="8">
        <v>17605417.090144631</v>
      </c>
      <c r="E248" s="8">
        <v>4836880.9622601727</v>
      </c>
      <c r="F248" s="60">
        <v>147331</v>
      </c>
      <c r="G248" s="60">
        <v>0</v>
      </c>
      <c r="I248" s="37">
        <f t="shared" si="15"/>
        <v>17752748.090144631</v>
      </c>
      <c r="K248" s="70">
        <f t="shared" si="16"/>
        <v>-181110.47233063355</v>
      </c>
      <c r="L248" s="33">
        <f t="shared" si="17"/>
        <v>-1.0098801197729327E-2</v>
      </c>
      <c r="M248" s="65">
        <f t="shared" si="18"/>
        <v>-33.896775656117079</v>
      </c>
      <c r="O248" s="55">
        <v>106988.75570000001</v>
      </c>
      <c r="P248" s="56">
        <v>264072.80170000001</v>
      </c>
      <c r="Q248" s="57">
        <v>157084.046</v>
      </c>
      <c r="S248" s="73">
        <f t="shared" si="19"/>
        <v>17909832.136144631</v>
      </c>
      <c r="T248" s="56"/>
      <c r="U248" s="137">
        <v>748</v>
      </c>
      <c r="V248" s="125" t="s">
        <v>232</v>
      </c>
      <c r="W248" s="189">
        <v>5366</v>
      </c>
      <c r="X248" s="189">
        <v>17697026.562475264</v>
      </c>
      <c r="Y248" s="189">
        <v>4870270.0772290919</v>
      </c>
      <c r="Z248" s="189">
        <v>236832</v>
      </c>
      <c r="AB248" s="190">
        <v>17933858.562475264</v>
      </c>
      <c r="AD248" s="191">
        <v>-406250.39217898995</v>
      </c>
      <c r="AE248" s="129">
        <v>-2.2150925776037656E-2</v>
      </c>
      <c r="AF248" s="192">
        <v>-75.708235590568378</v>
      </c>
      <c r="AH248" s="133">
        <v>101585.952</v>
      </c>
      <c r="AI248" s="134">
        <v>250122.84719999999</v>
      </c>
      <c r="AJ248" s="135">
        <v>148536.89519999997</v>
      </c>
      <c r="AL248" s="193">
        <v>18082395.457675263</v>
      </c>
      <c r="AM248" s="56"/>
      <c r="AN248" s="97" t="s">
        <v>232</v>
      </c>
      <c r="AO248" s="93">
        <v>5466</v>
      </c>
      <c r="AP248" s="93">
        <v>18061571.954654254</v>
      </c>
      <c r="AQ248" s="93">
        <v>5009528.2061163653</v>
      </c>
      <c r="AR248" s="93">
        <v>270317</v>
      </c>
      <c r="AS248" s="93">
        <v>8220</v>
      </c>
      <c r="AT248" s="94">
        <v>18340108.954654254</v>
      </c>
      <c r="AV248" s="93">
        <v>301199.60279999999</v>
      </c>
      <c r="AW248" s="93">
        <v>-115063.24416</v>
      </c>
      <c r="AX248" s="93">
        <v>186136.35863999999</v>
      </c>
      <c r="AZ248" s="94">
        <v>18526245.313294254</v>
      </c>
      <c r="BB248" s="95">
        <v>748</v>
      </c>
      <c r="BC248" s="60"/>
    </row>
    <row r="249" spans="1:55" x14ac:dyDescent="0.25">
      <c r="A249" s="7">
        <v>749</v>
      </c>
      <c r="B249" s="7" t="s">
        <v>233</v>
      </c>
      <c r="C249" s="8">
        <v>21657</v>
      </c>
      <c r="D249" s="8">
        <v>35164424.863662533</v>
      </c>
      <c r="E249" s="8">
        <v>4542839.8211872112</v>
      </c>
      <c r="F249" s="60">
        <v>-1869613</v>
      </c>
      <c r="G249" s="60">
        <v>0</v>
      </c>
      <c r="I249" s="37">
        <f t="shared" si="15"/>
        <v>33294811.863662533</v>
      </c>
      <c r="K249" s="70">
        <f t="shared" si="16"/>
        <v>155602.62832635641</v>
      </c>
      <c r="L249" s="33">
        <f t="shared" si="17"/>
        <v>4.6954236964845287E-3</v>
      </c>
      <c r="M249" s="65">
        <f t="shared" si="18"/>
        <v>7.1848653242072498</v>
      </c>
      <c r="O249" s="55">
        <v>462434.31088</v>
      </c>
      <c r="P249" s="56">
        <v>771427.86960000021</v>
      </c>
      <c r="Q249" s="57">
        <v>308993.5587200002</v>
      </c>
      <c r="S249" s="73">
        <f t="shared" si="19"/>
        <v>33603805.422382534</v>
      </c>
      <c r="T249" s="56"/>
      <c r="U249" s="137">
        <v>749</v>
      </c>
      <c r="V249" s="125" t="s">
        <v>233</v>
      </c>
      <c r="W249" s="189">
        <v>21768</v>
      </c>
      <c r="X249" s="189">
        <v>35102294.235336177</v>
      </c>
      <c r="Y249" s="189">
        <v>5033154.6838211734</v>
      </c>
      <c r="Z249" s="189">
        <v>-1963085</v>
      </c>
      <c r="AB249" s="190">
        <v>33139209.235336177</v>
      </c>
      <c r="AD249" s="191">
        <v>1198537.064406395</v>
      </c>
      <c r="AE249" s="129">
        <v>3.7523852284399375E-2</v>
      </c>
      <c r="AF249" s="192">
        <v>55.059585832708329</v>
      </c>
      <c r="AH249" s="133">
        <v>428454.38116799988</v>
      </c>
      <c r="AI249" s="134">
        <v>513530.01119999995</v>
      </c>
      <c r="AJ249" s="135">
        <v>85075.630032000074</v>
      </c>
      <c r="AL249" s="193">
        <v>33224284.865368176</v>
      </c>
      <c r="AM249" s="56"/>
      <c r="AN249" s="97" t="s">
        <v>233</v>
      </c>
      <c r="AO249" s="93">
        <v>21794</v>
      </c>
      <c r="AP249" s="93">
        <v>33873953.170929782</v>
      </c>
      <c r="AQ249" s="93">
        <v>3654831.0242259046</v>
      </c>
      <c r="AR249" s="93">
        <v>-2007261</v>
      </c>
      <c r="AS249" s="93">
        <v>73980</v>
      </c>
      <c r="AT249" s="94">
        <v>31940672.170929782</v>
      </c>
      <c r="AV249" s="93">
        <v>512999.06160000002</v>
      </c>
      <c r="AW249" s="93">
        <v>-363332.70287999988</v>
      </c>
      <c r="AX249" s="93">
        <v>149666.35872000013</v>
      </c>
      <c r="AZ249" s="94">
        <v>32090338.529649783</v>
      </c>
      <c r="BB249" s="95">
        <v>749</v>
      </c>
      <c r="BC249" s="60"/>
    </row>
    <row r="250" spans="1:55" x14ac:dyDescent="0.25">
      <c r="A250" s="7">
        <v>751</v>
      </c>
      <c r="B250" s="7" t="s">
        <v>234</v>
      </c>
      <c r="C250" s="8">
        <v>3110</v>
      </c>
      <c r="D250" s="8">
        <v>8090579.4746999741</v>
      </c>
      <c r="E250" s="8">
        <v>1725638.0101216624</v>
      </c>
      <c r="F250" s="60">
        <v>37038</v>
      </c>
      <c r="G250" s="60">
        <v>0</v>
      </c>
      <c r="I250" s="37">
        <f t="shared" si="15"/>
        <v>8127617.4746999741</v>
      </c>
      <c r="K250" s="70">
        <f t="shared" si="16"/>
        <v>-266978.61795495264</v>
      </c>
      <c r="L250" s="33">
        <f t="shared" si="17"/>
        <v>-3.1803628787876126E-2</v>
      </c>
      <c r="M250" s="65">
        <f t="shared" si="18"/>
        <v>-85.845214776512108</v>
      </c>
      <c r="O250" s="55">
        <v>69961.801999999996</v>
      </c>
      <c r="P250" s="56">
        <v>55441.428000000007</v>
      </c>
      <c r="Q250" s="57">
        <v>-14520.373999999989</v>
      </c>
      <c r="S250" s="73">
        <f t="shared" si="19"/>
        <v>8113097.1006999742</v>
      </c>
      <c r="T250" s="56"/>
      <c r="U250" s="137">
        <v>751</v>
      </c>
      <c r="V250" s="125" t="s">
        <v>234</v>
      </c>
      <c r="W250" s="189">
        <v>3170</v>
      </c>
      <c r="X250" s="189">
        <v>8324019.0926549267</v>
      </c>
      <c r="Y250" s="189">
        <v>1714908.9554436363</v>
      </c>
      <c r="Z250" s="189">
        <v>70577</v>
      </c>
      <c r="AB250" s="190">
        <v>8394596.0926549267</v>
      </c>
      <c r="AD250" s="191">
        <v>-350990.72311883979</v>
      </c>
      <c r="AE250" s="129">
        <v>-4.0133467371884508E-2</v>
      </c>
      <c r="AF250" s="192">
        <v>-110.72262558953936</v>
      </c>
      <c r="AH250" s="133">
        <v>106795.488</v>
      </c>
      <c r="AI250" s="134">
        <v>44281.055999999997</v>
      </c>
      <c r="AJ250" s="135">
        <v>-62514.432000000001</v>
      </c>
      <c r="AL250" s="193">
        <v>8332081.6606549267</v>
      </c>
      <c r="AM250" s="56"/>
      <c r="AN250" s="97" t="s">
        <v>234</v>
      </c>
      <c r="AO250" s="93">
        <v>3238</v>
      </c>
      <c r="AP250" s="93">
        <v>8771184.8157737665</v>
      </c>
      <c r="AQ250" s="93">
        <v>1764330.5902896565</v>
      </c>
      <c r="AR250" s="93">
        <v>-25598</v>
      </c>
      <c r="AT250" s="94">
        <v>8745586.8157737665</v>
      </c>
      <c r="AV250" s="93">
        <v>53903.028000000006</v>
      </c>
      <c r="AW250" s="93">
        <v>-127526.67600000001</v>
      </c>
      <c r="AX250" s="93">
        <v>-73623.648000000001</v>
      </c>
      <c r="AZ250" s="94">
        <v>8671963.1677737664</v>
      </c>
      <c r="BB250" s="95">
        <v>751</v>
      </c>
      <c r="BC250" s="60"/>
    </row>
    <row r="251" spans="1:55" x14ac:dyDescent="0.25">
      <c r="A251" s="7">
        <v>753</v>
      </c>
      <c r="B251" s="7" t="s">
        <v>235</v>
      </c>
      <c r="C251" s="8">
        <v>20310</v>
      </c>
      <c r="D251" s="8">
        <v>16610323.489890775</v>
      </c>
      <c r="E251" s="8">
        <v>-5573708.0593343806</v>
      </c>
      <c r="F251" s="60">
        <v>-1496094</v>
      </c>
      <c r="G251" s="60">
        <v>0</v>
      </c>
      <c r="I251" s="37">
        <f t="shared" si="15"/>
        <v>15114229.489890775</v>
      </c>
      <c r="K251" s="70">
        <f t="shared" si="16"/>
        <v>1695574.1333816256</v>
      </c>
      <c r="L251" s="33">
        <f t="shared" si="17"/>
        <v>0.12635946660327133</v>
      </c>
      <c r="M251" s="65">
        <f t="shared" si="18"/>
        <v>83.484693913423229</v>
      </c>
      <c r="O251" s="55">
        <v>1070969.9848800004</v>
      </c>
      <c r="P251" s="56">
        <v>1093186.1570999997</v>
      </c>
      <c r="Q251" s="57">
        <v>22216.172219999367</v>
      </c>
      <c r="S251" s="73">
        <f t="shared" si="19"/>
        <v>15136445.662110774</v>
      </c>
      <c r="T251" s="56"/>
      <c r="U251" s="137">
        <v>753</v>
      </c>
      <c r="V251" s="125" t="s">
        <v>235</v>
      </c>
      <c r="W251" s="189">
        <v>19922</v>
      </c>
      <c r="X251" s="189">
        <v>15205235.356509149</v>
      </c>
      <c r="Y251" s="189">
        <v>-5370218.6882589543</v>
      </c>
      <c r="Z251" s="189">
        <v>-1786580</v>
      </c>
      <c r="AB251" s="190">
        <v>13418655.356509149</v>
      </c>
      <c r="AD251" s="191">
        <v>-748561.2300385721</v>
      </c>
      <c r="AE251" s="129">
        <v>-5.2837565196070892E-2</v>
      </c>
      <c r="AF251" s="192">
        <v>-37.574602451489412</v>
      </c>
      <c r="AH251" s="133">
        <v>1182097.1161440003</v>
      </c>
      <c r="AI251" s="134">
        <v>952368.30000000016</v>
      </c>
      <c r="AJ251" s="135">
        <v>-229728.81614400016</v>
      </c>
      <c r="AL251" s="193">
        <v>13188926.540365148</v>
      </c>
      <c r="AM251" s="56"/>
      <c r="AN251" s="97" t="s">
        <v>235</v>
      </c>
      <c r="AO251" s="93">
        <v>19399</v>
      </c>
      <c r="AP251" s="93">
        <v>15982051.586547721</v>
      </c>
      <c r="AQ251" s="93">
        <v>-4807663.9826921783</v>
      </c>
      <c r="AR251" s="93">
        <v>-1818945</v>
      </c>
      <c r="AS251" s="93">
        <v>4110</v>
      </c>
      <c r="AT251" s="94">
        <v>14167216.586547721</v>
      </c>
      <c r="AV251" s="93">
        <v>917666.18399999989</v>
      </c>
      <c r="AW251" s="93">
        <v>-1101221.7708359999</v>
      </c>
      <c r="AX251" s="93">
        <v>-183555.58683599997</v>
      </c>
      <c r="AZ251" s="94">
        <v>13983660.999711722</v>
      </c>
      <c r="BB251" s="95">
        <v>753</v>
      </c>
      <c r="BC251" s="60"/>
    </row>
    <row r="252" spans="1:55" x14ac:dyDescent="0.25">
      <c r="A252" s="7">
        <v>755</v>
      </c>
      <c r="B252" s="7" t="s">
        <v>236</v>
      </c>
      <c r="C252" s="8">
        <v>6146</v>
      </c>
      <c r="D252" s="8">
        <v>6141656.221933566</v>
      </c>
      <c r="E252" s="8">
        <v>-596351.36575304554</v>
      </c>
      <c r="F252" s="60">
        <v>-1381405</v>
      </c>
      <c r="G252" s="60">
        <v>0</v>
      </c>
      <c r="I252" s="37">
        <f t="shared" si="15"/>
        <v>4760251.221933566</v>
      </c>
      <c r="K252" s="70">
        <f t="shared" si="16"/>
        <v>225935.13226770982</v>
      </c>
      <c r="L252" s="33">
        <f t="shared" si="17"/>
        <v>4.9827830217359079E-2</v>
      </c>
      <c r="M252" s="65">
        <f t="shared" si="18"/>
        <v>36.761329688856136</v>
      </c>
      <c r="O252" s="55">
        <v>1153498.5105600005</v>
      </c>
      <c r="P252" s="56">
        <v>234966.05200000003</v>
      </c>
      <c r="Q252" s="57">
        <v>-918532.45856000052</v>
      </c>
      <c r="S252" s="73">
        <f t="shared" si="19"/>
        <v>3841718.7633735654</v>
      </c>
      <c r="T252" s="56"/>
      <c r="U252" s="137">
        <v>755</v>
      </c>
      <c r="V252" s="125" t="s">
        <v>236</v>
      </c>
      <c r="W252" s="189">
        <v>6178</v>
      </c>
      <c r="X252" s="189">
        <v>5794901.0896658562</v>
      </c>
      <c r="Y252" s="189">
        <v>-593607.71176756371</v>
      </c>
      <c r="Z252" s="189">
        <v>-1260585</v>
      </c>
      <c r="AB252" s="190">
        <v>4534316.0896658562</v>
      </c>
      <c r="AD252" s="191">
        <v>169741.47995408345</v>
      </c>
      <c r="AE252" s="129">
        <v>3.8890727077132682E-2</v>
      </c>
      <c r="AF252" s="192">
        <v>27.47515052672118</v>
      </c>
      <c r="AH252" s="133">
        <v>1105355.4413279998</v>
      </c>
      <c r="AI252" s="134">
        <v>213721.2144</v>
      </c>
      <c r="AJ252" s="135">
        <v>-891634.22692799987</v>
      </c>
      <c r="AL252" s="193">
        <v>3642681.8627378563</v>
      </c>
      <c r="AM252" s="56"/>
      <c r="AN252" s="97" t="s">
        <v>236</v>
      </c>
      <c r="AO252" s="93">
        <v>6182</v>
      </c>
      <c r="AP252" s="93">
        <v>5552941.6097117728</v>
      </c>
      <c r="AQ252" s="93">
        <v>-614029.04559176508</v>
      </c>
      <c r="AR252" s="93">
        <v>-1188367</v>
      </c>
      <c r="AT252" s="94">
        <v>4364574.6097117728</v>
      </c>
      <c r="AV252" s="93">
        <v>206606.36220000003</v>
      </c>
      <c r="AW252" s="93">
        <v>-1080133.8545160003</v>
      </c>
      <c r="AX252" s="93">
        <v>-873527.49231600016</v>
      </c>
      <c r="AZ252" s="94">
        <v>3491047.1173957726</v>
      </c>
      <c r="BB252" s="95">
        <v>755</v>
      </c>
      <c r="BC252" s="60"/>
    </row>
    <row r="253" spans="1:55" x14ac:dyDescent="0.25">
      <c r="A253" s="7">
        <v>758</v>
      </c>
      <c r="B253" s="7" t="s">
        <v>237</v>
      </c>
      <c r="C253" s="8">
        <v>8545</v>
      </c>
      <c r="D253" s="8">
        <v>26216931.888171636</v>
      </c>
      <c r="E253" s="8">
        <v>2716495.8271398465</v>
      </c>
      <c r="F253" s="60">
        <v>-932640</v>
      </c>
      <c r="G253" s="60">
        <v>17737.780853520148</v>
      </c>
      <c r="I253" s="37">
        <f t="shared" si="15"/>
        <v>25302029.669025157</v>
      </c>
      <c r="K253" s="70">
        <f t="shared" si="16"/>
        <v>-370702.83370703459</v>
      </c>
      <c r="L253" s="33">
        <f t="shared" si="17"/>
        <v>-1.4439555028572941E-2</v>
      </c>
      <c r="M253" s="65">
        <f t="shared" si="18"/>
        <v>-43.382426413930318</v>
      </c>
      <c r="O253" s="55">
        <v>80588.075700000001</v>
      </c>
      <c r="P253" s="56">
        <v>30360.782000000003</v>
      </c>
      <c r="Q253" s="57">
        <v>-50227.293699999995</v>
      </c>
      <c r="S253" s="73">
        <f t="shared" si="19"/>
        <v>25251802.375325158</v>
      </c>
      <c r="T253" s="56"/>
      <c r="U253" s="137">
        <v>758</v>
      </c>
      <c r="V253" s="125" t="s">
        <v>237</v>
      </c>
      <c r="W253" s="189">
        <v>8653</v>
      </c>
      <c r="X253" s="189">
        <v>26530704.502732191</v>
      </c>
      <c r="Y253" s="189">
        <v>2717664.4678759989</v>
      </c>
      <c r="Z253" s="189">
        <v>-857972</v>
      </c>
      <c r="AB253" s="190">
        <v>25672732.502732191</v>
      </c>
      <c r="AD253" s="191">
        <v>-342760.35676768795</v>
      </c>
      <c r="AE253" s="129">
        <v>-1.3175239793411208E-2</v>
      </c>
      <c r="AF253" s="192">
        <v>-39.611736596288914</v>
      </c>
      <c r="AH253" s="133">
        <v>41741.407200000001</v>
      </c>
      <c r="AI253" s="134">
        <v>26047.68</v>
      </c>
      <c r="AJ253" s="135">
        <v>-15693.727200000001</v>
      </c>
      <c r="AL253" s="193">
        <v>25657038.77553219</v>
      </c>
      <c r="AM253" s="56"/>
      <c r="AN253" s="97" t="s">
        <v>237</v>
      </c>
      <c r="AO253" s="93">
        <v>8782</v>
      </c>
      <c r="AP253" s="93">
        <v>26782324.859499879</v>
      </c>
      <c r="AQ253" s="93">
        <v>2632922.9722040016</v>
      </c>
      <c r="AR253" s="93">
        <v>-766832</v>
      </c>
      <c r="AT253" s="94">
        <v>26015492.859499879</v>
      </c>
      <c r="AV253" s="93">
        <v>34248.143400000001</v>
      </c>
      <c r="AW253" s="93">
        <v>-55217.736000000004</v>
      </c>
      <c r="AX253" s="93">
        <v>-20969.592600000004</v>
      </c>
      <c r="AZ253" s="94">
        <v>25994523.26689988</v>
      </c>
      <c r="BB253" s="95">
        <v>758</v>
      </c>
      <c r="BC253" s="60"/>
    </row>
    <row r="254" spans="1:55" x14ac:dyDescent="0.25">
      <c r="A254" s="7">
        <v>759</v>
      </c>
      <c r="B254" s="7" t="s">
        <v>238</v>
      </c>
      <c r="C254" s="8">
        <v>2114</v>
      </c>
      <c r="D254" s="8">
        <v>8196741.0599759407</v>
      </c>
      <c r="E254" s="8">
        <v>2453032.1886543832</v>
      </c>
      <c r="F254" s="60">
        <v>-514510</v>
      </c>
      <c r="G254" s="60">
        <v>13914.547207466676</v>
      </c>
      <c r="I254" s="37">
        <f t="shared" si="15"/>
        <v>7696145.6071834071</v>
      </c>
      <c r="K254" s="70">
        <f t="shared" si="16"/>
        <v>-424357.36652574036</v>
      </c>
      <c r="L254" s="33">
        <f t="shared" si="17"/>
        <v>-5.2257522458847093E-2</v>
      </c>
      <c r="M254" s="65">
        <f t="shared" si="18"/>
        <v>-200.73669182863782</v>
      </c>
      <c r="O254" s="55">
        <v>48841.258000000002</v>
      </c>
      <c r="P254" s="56">
        <v>359049.24800000002</v>
      </c>
      <c r="Q254" s="57">
        <v>310207.99</v>
      </c>
      <c r="S254" s="73">
        <f t="shared" si="19"/>
        <v>8006353.5971834073</v>
      </c>
      <c r="T254" s="56"/>
      <c r="U254" s="137">
        <v>759</v>
      </c>
      <c r="V254" s="125" t="s">
        <v>238</v>
      </c>
      <c r="W254" s="189">
        <v>2186</v>
      </c>
      <c r="X254" s="189">
        <v>8641107.9737091474</v>
      </c>
      <c r="Y254" s="189">
        <v>2536301.1528349426</v>
      </c>
      <c r="Z254" s="189">
        <v>-520605</v>
      </c>
      <c r="AB254" s="190">
        <v>8120502.9737091474</v>
      </c>
      <c r="AD254" s="191">
        <v>-202669.31608336046</v>
      </c>
      <c r="AE254" s="129">
        <v>-2.4350008509605524E-2</v>
      </c>
      <c r="AF254" s="192">
        <v>-92.712404429716585</v>
      </c>
      <c r="AH254" s="133">
        <v>44281.055999999997</v>
      </c>
      <c r="AI254" s="134">
        <v>402436.65600000002</v>
      </c>
      <c r="AJ254" s="135">
        <v>358155.60000000003</v>
      </c>
      <c r="AL254" s="193">
        <v>8478658.5737091471</v>
      </c>
      <c r="AM254" s="56"/>
      <c r="AN254" s="97" t="s">
        <v>238</v>
      </c>
      <c r="AO254" s="93">
        <v>2224</v>
      </c>
      <c r="AP254" s="93">
        <v>8878998.2897925079</v>
      </c>
      <c r="AQ254" s="93">
        <v>2693662.4484130242</v>
      </c>
      <c r="AR254" s="93">
        <v>-555826</v>
      </c>
      <c r="AT254" s="94">
        <v>8323172.2897925079</v>
      </c>
      <c r="AV254" s="93">
        <v>445751.74740000005</v>
      </c>
      <c r="AW254" s="93">
        <v>-51273.612000000008</v>
      </c>
      <c r="AX254" s="93">
        <v>394478.13540000003</v>
      </c>
      <c r="AZ254" s="94">
        <v>8717650.4251925088</v>
      </c>
      <c r="BB254" s="95">
        <v>759</v>
      </c>
      <c r="BC254" s="60"/>
    </row>
    <row r="255" spans="1:55" x14ac:dyDescent="0.25">
      <c r="A255" s="7">
        <v>761</v>
      </c>
      <c r="B255" s="7" t="s">
        <v>239</v>
      </c>
      <c r="C255" s="8">
        <v>8919</v>
      </c>
      <c r="D255" s="8">
        <v>25819950.197674051</v>
      </c>
      <c r="E255" s="8">
        <v>6688067.1800786126</v>
      </c>
      <c r="F255" s="60">
        <v>-169821</v>
      </c>
      <c r="G255" s="60">
        <v>0</v>
      </c>
      <c r="I255" s="37">
        <f t="shared" si="15"/>
        <v>25650129.197674051</v>
      </c>
      <c r="K255" s="70">
        <f t="shared" si="16"/>
        <v>387706.31181792915</v>
      </c>
      <c r="L255" s="33">
        <f t="shared" si="17"/>
        <v>1.5347154687803023E-2</v>
      </c>
      <c r="M255" s="65">
        <f t="shared" si="18"/>
        <v>43.469706448921308</v>
      </c>
      <c r="O255" s="55">
        <v>110434.04444</v>
      </c>
      <c r="P255" s="56">
        <v>272059.0074</v>
      </c>
      <c r="Q255" s="57">
        <v>161624.96296</v>
      </c>
      <c r="S255" s="73">
        <f t="shared" si="19"/>
        <v>25811754.160634052</v>
      </c>
      <c r="T255" s="56"/>
      <c r="U255" s="137">
        <v>761</v>
      </c>
      <c r="V255" s="125" t="s">
        <v>239</v>
      </c>
      <c r="W255" s="189">
        <v>9027</v>
      </c>
      <c r="X255" s="189">
        <v>25523350.885856122</v>
      </c>
      <c r="Y255" s="189">
        <v>6587352.7935138429</v>
      </c>
      <c r="Z255" s="189">
        <v>-260928</v>
      </c>
      <c r="AB255" s="190">
        <v>25262422.885856122</v>
      </c>
      <c r="AD255" s="191">
        <v>-705016.47693518549</v>
      </c>
      <c r="AE255" s="129">
        <v>-2.7150019186928467E-2</v>
      </c>
      <c r="AF255" s="192">
        <v>-78.10086151935144</v>
      </c>
      <c r="AH255" s="133">
        <v>184365.47904000001</v>
      </c>
      <c r="AI255" s="134">
        <v>298311.0552</v>
      </c>
      <c r="AJ255" s="135">
        <v>113945.57616</v>
      </c>
      <c r="AL255" s="193">
        <v>25376368.462016121</v>
      </c>
      <c r="AM255" s="56"/>
      <c r="AN255" s="97" t="s">
        <v>239</v>
      </c>
      <c r="AO255" s="93">
        <v>9093</v>
      </c>
      <c r="AP255" s="93">
        <v>26266123.362791307</v>
      </c>
      <c r="AQ255" s="93">
        <v>6804326.3712492371</v>
      </c>
      <c r="AR255" s="93">
        <v>-298684</v>
      </c>
      <c r="AS255" s="93">
        <v>0</v>
      </c>
      <c r="AT255" s="94">
        <v>25967439.362791307</v>
      </c>
      <c r="AV255" s="93">
        <v>347214.38280000002</v>
      </c>
      <c r="AW255" s="93">
        <v>-279454.33247999992</v>
      </c>
      <c r="AX255" s="93">
        <v>67760.050320000097</v>
      </c>
      <c r="AZ255" s="94">
        <v>26035199.413111307</v>
      </c>
      <c r="BB255" s="95">
        <v>761</v>
      </c>
      <c r="BC255" s="60"/>
    </row>
    <row r="256" spans="1:55" x14ac:dyDescent="0.25">
      <c r="A256" s="7">
        <v>762</v>
      </c>
      <c r="B256" s="7" t="s">
        <v>240</v>
      </c>
      <c r="C256" s="8">
        <v>4075</v>
      </c>
      <c r="D256" s="8">
        <v>15478798.588635182</v>
      </c>
      <c r="E256" s="8">
        <v>3337223.963938301</v>
      </c>
      <c r="F256" s="60">
        <v>-237923</v>
      </c>
      <c r="G256" s="60">
        <v>0</v>
      </c>
      <c r="I256" s="37">
        <f t="shared" si="15"/>
        <v>15240875.588635182</v>
      </c>
      <c r="K256" s="70">
        <f t="shared" si="16"/>
        <v>-416102.4879693538</v>
      </c>
      <c r="L256" s="33">
        <f t="shared" si="17"/>
        <v>-2.6576168525848265E-2</v>
      </c>
      <c r="M256" s="65">
        <f t="shared" si="18"/>
        <v>-102.11103999247946</v>
      </c>
      <c r="O256" s="55">
        <v>72034.255380000002</v>
      </c>
      <c r="P256" s="56">
        <v>97748.517699999997</v>
      </c>
      <c r="Q256" s="57">
        <v>25714.262319999994</v>
      </c>
      <c r="S256" s="73">
        <f t="shared" si="19"/>
        <v>15266589.850955183</v>
      </c>
      <c r="T256" s="56"/>
      <c r="U256" s="137">
        <v>762</v>
      </c>
      <c r="V256" s="125" t="s">
        <v>240</v>
      </c>
      <c r="W256" s="189">
        <v>4199</v>
      </c>
      <c r="X256" s="189">
        <v>15885452.076604536</v>
      </c>
      <c r="Y256" s="189">
        <v>3390094.8734321943</v>
      </c>
      <c r="Z256" s="189">
        <v>-228474</v>
      </c>
      <c r="AB256" s="190">
        <v>15656978.076604536</v>
      </c>
      <c r="AD256" s="191">
        <v>71200.099411537871</v>
      </c>
      <c r="AE256" s="129">
        <v>4.5682736861596832E-3</v>
      </c>
      <c r="AF256" s="192">
        <v>16.956441869858985</v>
      </c>
      <c r="AH256" s="133">
        <v>44463.389759999998</v>
      </c>
      <c r="AI256" s="134">
        <v>104190.71999999999</v>
      </c>
      <c r="AJ256" s="135">
        <v>59727.330239999988</v>
      </c>
      <c r="AL256" s="193">
        <v>15716705.406844536</v>
      </c>
      <c r="AM256" s="56"/>
      <c r="AN256" s="97" t="s">
        <v>240</v>
      </c>
      <c r="AO256" s="93">
        <v>4278</v>
      </c>
      <c r="AP256" s="93">
        <v>15799256.977192998</v>
      </c>
      <c r="AQ256" s="93">
        <v>3599213.2379551241</v>
      </c>
      <c r="AR256" s="93">
        <v>-213479</v>
      </c>
      <c r="AS256" s="93">
        <v>0</v>
      </c>
      <c r="AT256" s="94">
        <v>15585777.977192998</v>
      </c>
      <c r="AV256" s="93">
        <v>115760.03939999999</v>
      </c>
      <c r="AW256" s="93">
        <v>-48013.136160000002</v>
      </c>
      <c r="AX256" s="93">
        <v>67746.903239999985</v>
      </c>
      <c r="AZ256" s="94">
        <v>15653524.880432999</v>
      </c>
      <c r="BB256" s="95">
        <v>762</v>
      </c>
      <c r="BC256" s="60"/>
    </row>
    <row r="257" spans="1:55" x14ac:dyDescent="0.25">
      <c r="A257" s="7">
        <v>765</v>
      </c>
      <c r="B257" s="7" t="s">
        <v>241</v>
      </c>
      <c r="C257" s="8">
        <v>10423</v>
      </c>
      <c r="D257" s="8">
        <v>26257845.94474807</v>
      </c>
      <c r="E257" s="8">
        <v>4991952.2940999391</v>
      </c>
      <c r="F257" s="60">
        <v>448656</v>
      </c>
      <c r="G257" s="60">
        <v>8403.1955186662963</v>
      </c>
      <c r="I257" s="37">
        <f t="shared" si="15"/>
        <v>26714905.140266735</v>
      </c>
      <c r="K257" s="70">
        <f t="shared" si="16"/>
        <v>321007.8344257921</v>
      </c>
      <c r="L257" s="33">
        <f t="shared" si="17"/>
        <v>1.2162199113912343E-2</v>
      </c>
      <c r="M257" s="65">
        <f t="shared" si="18"/>
        <v>30.798026904518096</v>
      </c>
      <c r="O257" s="55">
        <v>247598.77737999998</v>
      </c>
      <c r="P257" s="56">
        <v>184804.76</v>
      </c>
      <c r="Q257" s="57">
        <v>-62794.017379999976</v>
      </c>
      <c r="S257" s="73">
        <f t="shared" si="19"/>
        <v>26652111.122886736</v>
      </c>
      <c r="T257" s="56"/>
      <c r="U257" s="137">
        <v>765</v>
      </c>
      <c r="V257" s="125" t="s">
        <v>241</v>
      </c>
      <c r="W257" s="189">
        <v>10471</v>
      </c>
      <c r="X257" s="189">
        <v>25875280.305840943</v>
      </c>
      <c r="Y257" s="189">
        <v>5036227.7059576483</v>
      </c>
      <c r="Z257" s="189">
        <v>518617</v>
      </c>
      <c r="AB257" s="190">
        <v>26393897.305840943</v>
      </c>
      <c r="AD257" s="191">
        <v>-623609.76742170379</v>
      </c>
      <c r="AE257" s="129">
        <v>-2.3081691650183637E-2</v>
      </c>
      <c r="AF257" s="192">
        <v>-59.555894128708225</v>
      </c>
      <c r="AH257" s="133">
        <v>220233.13440000001</v>
      </c>
      <c r="AI257" s="134">
        <v>202260.23519999997</v>
      </c>
      <c r="AJ257" s="135">
        <v>-17972.899200000043</v>
      </c>
      <c r="AL257" s="193">
        <v>26375924.406640943</v>
      </c>
      <c r="AM257" s="56"/>
      <c r="AN257" s="97" t="s">
        <v>241</v>
      </c>
      <c r="AO257" s="93">
        <v>10523</v>
      </c>
      <c r="AP257" s="93">
        <v>26431023.073262647</v>
      </c>
      <c r="AQ257" s="93">
        <v>5442813.3364254143</v>
      </c>
      <c r="AR257" s="93">
        <v>586484</v>
      </c>
      <c r="AT257" s="94">
        <v>27017507.073262647</v>
      </c>
      <c r="AV257" s="93">
        <v>113196.3588</v>
      </c>
      <c r="AW257" s="93">
        <v>-151191.41999999998</v>
      </c>
      <c r="AX257" s="93">
        <v>-37995.061199999982</v>
      </c>
      <c r="AZ257" s="94">
        <v>26979512.012062646</v>
      </c>
      <c r="BB257" s="95">
        <v>765</v>
      </c>
      <c r="BC257" s="60"/>
    </row>
    <row r="258" spans="1:55" x14ac:dyDescent="0.25">
      <c r="A258" s="7">
        <v>768</v>
      </c>
      <c r="B258" s="7" t="s">
        <v>242</v>
      </c>
      <c r="C258" s="8">
        <v>2588</v>
      </c>
      <c r="D258" s="8">
        <v>10708647.723596206</v>
      </c>
      <c r="E258" s="8">
        <v>2316831.7891683676</v>
      </c>
      <c r="F258" s="60">
        <v>328638</v>
      </c>
      <c r="G258" s="60">
        <v>116306.08220000003</v>
      </c>
      <c r="I258" s="37">
        <f t="shared" si="15"/>
        <v>11153591.805796206</v>
      </c>
      <c r="K258" s="70">
        <f t="shared" si="16"/>
        <v>-31488.366095330566</v>
      </c>
      <c r="L258" s="33">
        <f t="shared" si="17"/>
        <v>-2.8152114791686372E-3</v>
      </c>
      <c r="M258" s="65">
        <f t="shared" si="18"/>
        <v>-12.167065724625411</v>
      </c>
      <c r="O258" s="55">
        <v>34386.885699999999</v>
      </c>
      <c r="P258" s="56">
        <v>180910.65970000005</v>
      </c>
      <c r="Q258" s="57">
        <v>146523.77400000003</v>
      </c>
      <c r="S258" s="73">
        <f t="shared" si="19"/>
        <v>11300115.579796206</v>
      </c>
      <c r="T258" s="56"/>
      <c r="U258" s="137">
        <v>768</v>
      </c>
      <c r="V258" s="125" t="s">
        <v>242</v>
      </c>
      <c r="W258" s="189">
        <v>2661</v>
      </c>
      <c r="X258" s="189">
        <v>10943439.171891537</v>
      </c>
      <c r="Y258" s="189">
        <v>2211834.5565879075</v>
      </c>
      <c r="Z258" s="189">
        <v>241641</v>
      </c>
      <c r="AB258" s="190">
        <v>11185080.171891537</v>
      </c>
      <c r="AD258" s="191">
        <v>-173806.856343247</v>
      </c>
      <c r="AE258" s="129">
        <v>-1.530139844785984E-2</v>
      </c>
      <c r="AF258" s="192">
        <v>-65.316368411592251</v>
      </c>
      <c r="AH258" s="133">
        <v>39748.759680000003</v>
      </c>
      <c r="AI258" s="134">
        <v>187673.5344</v>
      </c>
      <c r="AJ258" s="135">
        <v>147924.77471999999</v>
      </c>
      <c r="AL258" s="193">
        <v>11333004.946611537</v>
      </c>
      <c r="AM258" s="56"/>
      <c r="AN258" s="97" t="s">
        <v>242</v>
      </c>
      <c r="AO258" s="93">
        <v>2724</v>
      </c>
      <c r="AP258" s="93">
        <v>11167350.028234784</v>
      </c>
      <c r="AQ258" s="93">
        <v>2415543.7758586048</v>
      </c>
      <c r="AR258" s="93">
        <v>191537</v>
      </c>
      <c r="AT258" s="94">
        <v>11358887.028234784</v>
      </c>
      <c r="AV258" s="93">
        <v>177682.7862</v>
      </c>
      <c r="AW258" s="93">
        <v>-44134.747560000003</v>
      </c>
      <c r="AX258" s="93">
        <v>133548.03863999998</v>
      </c>
      <c r="AZ258" s="94">
        <v>11492435.066874783</v>
      </c>
      <c r="BB258" s="95">
        <v>768</v>
      </c>
      <c r="BC258" s="60"/>
    </row>
    <row r="259" spans="1:55" x14ac:dyDescent="0.25">
      <c r="A259" s="7">
        <v>777</v>
      </c>
      <c r="B259" s="7" t="s">
        <v>243</v>
      </c>
      <c r="C259" s="8">
        <v>8051</v>
      </c>
      <c r="D259" s="8">
        <v>31115462.224216212</v>
      </c>
      <c r="E259" s="8">
        <v>6219584.885417603</v>
      </c>
      <c r="F259" s="60">
        <v>-420192</v>
      </c>
      <c r="G259" s="60">
        <v>51863.593664740212</v>
      </c>
      <c r="I259" s="37">
        <f t="shared" si="15"/>
        <v>30747133.817880951</v>
      </c>
      <c r="K259" s="70">
        <f t="shared" si="16"/>
        <v>-616016.37503179535</v>
      </c>
      <c r="L259" s="33">
        <f t="shared" si="17"/>
        <v>-1.9641406275923104E-2</v>
      </c>
      <c r="M259" s="65">
        <f t="shared" si="18"/>
        <v>-76.514268417810868</v>
      </c>
      <c r="O259" s="55">
        <v>81960.911059999999</v>
      </c>
      <c r="P259" s="56">
        <v>198203.10509999999</v>
      </c>
      <c r="Q259" s="57">
        <v>116242.19403999999</v>
      </c>
      <c r="S259" s="73">
        <f t="shared" si="19"/>
        <v>30863376.011920951</v>
      </c>
      <c r="T259" s="56"/>
      <c r="U259" s="137">
        <v>777</v>
      </c>
      <c r="V259" s="125" t="s">
        <v>243</v>
      </c>
      <c r="W259" s="189">
        <v>8187</v>
      </c>
      <c r="X259" s="189">
        <v>31655011.192912746</v>
      </c>
      <c r="Y259" s="189">
        <v>6211974.0883863447</v>
      </c>
      <c r="Z259" s="189">
        <v>-291861</v>
      </c>
      <c r="AB259" s="190">
        <v>31363150.192912746</v>
      </c>
      <c r="AD259" s="191">
        <v>-883228.56788935885</v>
      </c>
      <c r="AE259" s="129">
        <v>-2.7390007865409977E-2</v>
      </c>
      <c r="AF259" s="192">
        <v>-107.88183313660178</v>
      </c>
      <c r="AH259" s="133">
        <v>70511.069759999998</v>
      </c>
      <c r="AI259" s="134">
        <v>173282.19120000003</v>
      </c>
      <c r="AJ259" s="135">
        <v>102771.12144000003</v>
      </c>
      <c r="AL259" s="193">
        <v>31465921.314352747</v>
      </c>
      <c r="AM259" s="56"/>
      <c r="AN259" s="97" t="s">
        <v>243</v>
      </c>
      <c r="AO259" s="93">
        <v>8336</v>
      </c>
      <c r="AP259" s="93">
        <v>32525246.760802105</v>
      </c>
      <c r="AQ259" s="93">
        <v>6056715.420074149</v>
      </c>
      <c r="AR259" s="93">
        <v>-278868</v>
      </c>
      <c r="AT259" s="94">
        <v>32246378.760802105</v>
      </c>
      <c r="AV259" s="93">
        <v>206606.36220000003</v>
      </c>
      <c r="AW259" s="93">
        <v>-40124.888160000002</v>
      </c>
      <c r="AX259" s="93">
        <v>166481.47404000003</v>
      </c>
      <c r="AZ259" s="94">
        <v>32412860.234842107</v>
      </c>
      <c r="BB259" s="95">
        <v>777</v>
      </c>
      <c r="BC259" s="60"/>
    </row>
    <row r="260" spans="1:55" x14ac:dyDescent="0.25">
      <c r="A260" s="7">
        <v>778</v>
      </c>
      <c r="B260" s="7" t="s">
        <v>244</v>
      </c>
      <c r="C260" s="8">
        <v>7266</v>
      </c>
      <c r="D260" s="8">
        <v>25335804.000247896</v>
      </c>
      <c r="E260" s="8">
        <v>5626702.7265544469</v>
      </c>
      <c r="F260" s="60">
        <v>-173722</v>
      </c>
      <c r="G260" s="60">
        <v>337586.63034133334</v>
      </c>
      <c r="I260" s="37">
        <f t="shared" si="15"/>
        <v>25499668.630589228</v>
      </c>
      <c r="K260" s="70">
        <f t="shared" si="16"/>
        <v>751043.51965234801</v>
      </c>
      <c r="L260" s="33">
        <f t="shared" si="17"/>
        <v>3.0346878514897695E-2</v>
      </c>
      <c r="M260" s="65">
        <f t="shared" si="18"/>
        <v>103.36409574075805</v>
      </c>
      <c r="O260" s="55">
        <v>159222.50108000002</v>
      </c>
      <c r="P260" s="56">
        <v>215165.54199999999</v>
      </c>
      <c r="Q260" s="57">
        <v>55943.04091999997</v>
      </c>
      <c r="S260" s="73">
        <f t="shared" si="19"/>
        <v>25555611.671509229</v>
      </c>
      <c r="T260" s="56"/>
      <c r="U260" s="137">
        <v>778</v>
      </c>
      <c r="V260" s="125" t="s">
        <v>244</v>
      </c>
      <c r="W260" s="189">
        <v>7312</v>
      </c>
      <c r="X260" s="189">
        <v>24863898.11093688</v>
      </c>
      <c r="Y260" s="189">
        <v>5616726.7834581826</v>
      </c>
      <c r="Z260" s="189">
        <v>-115273</v>
      </c>
      <c r="AB260" s="190">
        <v>24748625.11093688</v>
      </c>
      <c r="AD260" s="191">
        <v>118416.82994682714</v>
      </c>
      <c r="AE260" s="129">
        <v>4.8077884115264643E-3</v>
      </c>
      <c r="AF260" s="192">
        <v>16.194861863625157</v>
      </c>
      <c r="AH260" s="133">
        <v>157301.93952000001</v>
      </c>
      <c r="AI260" s="134">
        <v>238336.272</v>
      </c>
      <c r="AJ260" s="135">
        <v>81034.332479999983</v>
      </c>
      <c r="AL260" s="193">
        <v>24829659.443416879</v>
      </c>
      <c r="AM260" s="56"/>
      <c r="AN260" s="97" t="s">
        <v>244</v>
      </c>
      <c r="AO260" s="93">
        <v>7390</v>
      </c>
      <c r="AP260" s="93">
        <v>24747250.280990053</v>
      </c>
      <c r="AQ260" s="93">
        <v>5449407.5446763709</v>
      </c>
      <c r="AR260" s="93">
        <v>-117042</v>
      </c>
      <c r="AT260" s="94">
        <v>24630208.280990053</v>
      </c>
      <c r="AV260" s="93">
        <v>272144.55600000004</v>
      </c>
      <c r="AW260" s="93">
        <v>-113643.35952000001</v>
      </c>
      <c r="AX260" s="93">
        <v>158501.19648000004</v>
      </c>
      <c r="AZ260" s="94">
        <v>24788709.477470051</v>
      </c>
      <c r="BB260" s="95">
        <v>778</v>
      </c>
      <c r="BC260" s="60"/>
    </row>
    <row r="261" spans="1:55" x14ac:dyDescent="0.25">
      <c r="A261" s="7">
        <v>781</v>
      </c>
      <c r="B261" s="7" t="s">
        <v>245</v>
      </c>
      <c r="C261" s="8">
        <v>3859</v>
      </c>
      <c r="D261" s="8">
        <v>13740826.438272752</v>
      </c>
      <c r="E261" s="8">
        <v>3359978.8059892566</v>
      </c>
      <c r="F261" s="60">
        <v>-522463</v>
      </c>
      <c r="G261" s="60">
        <v>26512.063101720123</v>
      </c>
      <c r="I261" s="37">
        <f t="shared" si="15"/>
        <v>13244875.501374472</v>
      </c>
      <c r="K261" s="70">
        <f t="shared" si="16"/>
        <v>-265714.70658535883</v>
      </c>
      <c r="L261" s="33">
        <f t="shared" si="17"/>
        <v>-1.966714277432615E-2</v>
      </c>
      <c r="M261" s="65">
        <f t="shared" si="18"/>
        <v>-68.85584518926116</v>
      </c>
      <c r="O261" s="55">
        <v>220841.68820000003</v>
      </c>
      <c r="P261" s="56">
        <v>129429.33369999999</v>
      </c>
      <c r="Q261" s="57">
        <v>-91412.354500000045</v>
      </c>
      <c r="S261" s="73">
        <f t="shared" si="19"/>
        <v>13153463.146874472</v>
      </c>
      <c r="T261" s="56"/>
      <c r="U261" s="137">
        <v>781</v>
      </c>
      <c r="V261" s="125" t="s">
        <v>245</v>
      </c>
      <c r="W261" s="189">
        <v>3953</v>
      </c>
      <c r="X261" s="189">
        <v>13891989.207959831</v>
      </c>
      <c r="Y261" s="189">
        <v>3373219.5752210524</v>
      </c>
      <c r="Z261" s="189">
        <v>-381399</v>
      </c>
      <c r="AB261" s="190">
        <v>13510590.207959831</v>
      </c>
      <c r="AD261" s="191">
        <v>-730089.54656472243</v>
      </c>
      <c r="AE261" s="129">
        <v>-5.1267886024384347E-2</v>
      </c>
      <c r="AF261" s="192">
        <v>-184.69252379578103</v>
      </c>
      <c r="AH261" s="133">
        <v>150347.20895999999</v>
      </c>
      <c r="AI261" s="134">
        <v>158955.96720000001</v>
      </c>
      <c r="AJ261" s="135">
        <v>8608.7582400000247</v>
      </c>
      <c r="AL261" s="193">
        <v>13519198.96619983</v>
      </c>
      <c r="AM261" s="56"/>
      <c r="AN261" s="97" t="s">
        <v>245</v>
      </c>
      <c r="AO261" s="93">
        <v>4040</v>
      </c>
      <c r="AP261" s="93">
        <v>14568230.754524553</v>
      </c>
      <c r="AQ261" s="93">
        <v>3656542.5664000004</v>
      </c>
      <c r="AR261" s="93">
        <v>-327551</v>
      </c>
      <c r="AT261" s="94">
        <v>14240679.754524553</v>
      </c>
      <c r="AV261" s="93">
        <v>167099.38680000001</v>
      </c>
      <c r="AW261" s="93">
        <v>-112736.21100000001</v>
      </c>
      <c r="AX261" s="93">
        <v>54363.175799999997</v>
      </c>
      <c r="AZ261" s="94">
        <v>14295042.930324553</v>
      </c>
      <c r="BB261" s="95">
        <v>781</v>
      </c>
      <c r="BC261" s="60"/>
    </row>
    <row r="262" spans="1:55" x14ac:dyDescent="0.25">
      <c r="A262" s="7">
        <v>783</v>
      </c>
      <c r="B262" s="7" t="s">
        <v>246</v>
      </c>
      <c r="C262" s="8">
        <v>6903</v>
      </c>
      <c r="D262" s="8">
        <v>12260860.910976818</v>
      </c>
      <c r="E262" s="8">
        <v>1450410.9988834423</v>
      </c>
      <c r="F262" s="60">
        <v>-571984</v>
      </c>
      <c r="G262" s="60">
        <v>0</v>
      </c>
      <c r="I262" s="37">
        <f t="shared" si="15"/>
        <v>11688876.910976818</v>
      </c>
      <c r="K262" s="70">
        <f t="shared" si="16"/>
        <v>334732.75534636527</v>
      </c>
      <c r="L262" s="33">
        <f t="shared" si="17"/>
        <v>2.9481108462091642E-2</v>
      </c>
      <c r="M262" s="65">
        <f t="shared" si="18"/>
        <v>48.490910523883137</v>
      </c>
      <c r="O262" s="55">
        <v>237038.50538000002</v>
      </c>
      <c r="P262" s="56">
        <v>52867.361700000001</v>
      </c>
      <c r="Q262" s="57">
        <v>-184171.14368000001</v>
      </c>
      <c r="S262" s="73">
        <f t="shared" si="19"/>
        <v>11504705.767296817</v>
      </c>
      <c r="T262" s="56"/>
      <c r="U262" s="137">
        <v>783</v>
      </c>
      <c r="V262" s="125" t="s">
        <v>246</v>
      </c>
      <c r="W262" s="189">
        <v>6988</v>
      </c>
      <c r="X262" s="189">
        <v>11966607.155630453</v>
      </c>
      <c r="Y262" s="189">
        <v>1347436.8359106951</v>
      </c>
      <c r="Z262" s="189">
        <v>-612463</v>
      </c>
      <c r="AB262" s="190">
        <v>11354144.155630453</v>
      </c>
      <c r="AD262" s="191">
        <v>-427694.78420745768</v>
      </c>
      <c r="AE262" s="129">
        <v>-3.6301190874481748E-2</v>
      </c>
      <c r="AF262" s="192">
        <v>-61.204176331920102</v>
      </c>
      <c r="AH262" s="133">
        <v>168815.01407999999</v>
      </c>
      <c r="AI262" s="134">
        <v>54700.127999999997</v>
      </c>
      <c r="AJ262" s="135">
        <v>-114114.88608</v>
      </c>
      <c r="AL262" s="193">
        <v>11240029.269550452</v>
      </c>
      <c r="AM262" s="56"/>
      <c r="AN262" s="97" t="s">
        <v>246</v>
      </c>
      <c r="AO262" s="93">
        <v>7070</v>
      </c>
      <c r="AP262" s="93">
        <v>12312375.93983791</v>
      </c>
      <c r="AQ262" s="93">
        <v>1521664.8250770774</v>
      </c>
      <c r="AR262" s="93">
        <v>-530537</v>
      </c>
      <c r="AT262" s="94">
        <v>11781838.93983791</v>
      </c>
      <c r="AV262" s="93">
        <v>38126.532000000007</v>
      </c>
      <c r="AW262" s="93">
        <v>-166336.85615999997</v>
      </c>
      <c r="AX262" s="93">
        <v>-128210.32415999996</v>
      </c>
      <c r="AZ262" s="94">
        <v>11653628.61567791</v>
      </c>
      <c r="BB262" s="95">
        <v>783</v>
      </c>
      <c r="BC262" s="60"/>
    </row>
    <row r="263" spans="1:55" x14ac:dyDescent="0.25">
      <c r="A263" s="7">
        <v>785</v>
      </c>
      <c r="B263" s="7" t="s">
        <v>247</v>
      </c>
      <c r="C263" s="8">
        <v>2941</v>
      </c>
      <c r="D263" s="8">
        <v>12653685.689590588</v>
      </c>
      <c r="E263" s="8">
        <v>2741247.0920230197</v>
      </c>
      <c r="F263" s="60">
        <v>158125</v>
      </c>
      <c r="G263" s="60">
        <v>34864.685724640032</v>
      </c>
      <c r="I263" s="37">
        <f t="shared" si="15"/>
        <v>12846675.375315228</v>
      </c>
      <c r="K263" s="70">
        <f t="shared" si="16"/>
        <v>-281517.83879636414</v>
      </c>
      <c r="L263" s="33">
        <f t="shared" si="17"/>
        <v>-2.1443761087684064E-2</v>
      </c>
      <c r="M263" s="65">
        <f t="shared" si="18"/>
        <v>-95.721808499273763</v>
      </c>
      <c r="O263" s="55">
        <v>55441.428</v>
      </c>
      <c r="P263" s="56">
        <v>63361.632000000005</v>
      </c>
      <c r="Q263" s="57">
        <v>7920.2040000000052</v>
      </c>
      <c r="S263" s="73">
        <f t="shared" si="19"/>
        <v>12854595.579315228</v>
      </c>
      <c r="T263" s="56"/>
      <c r="U263" s="137">
        <v>785</v>
      </c>
      <c r="V263" s="125" t="s">
        <v>247</v>
      </c>
      <c r="W263" s="189">
        <v>3040</v>
      </c>
      <c r="X263" s="189">
        <v>13020140.214111593</v>
      </c>
      <c r="Y263" s="189">
        <v>2730248.362567442</v>
      </c>
      <c r="Z263" s="189">
        <v>108053</v>
      </c>
      <c r="AB263" s="190">
        <v>13128193.214111593</v>
      </c>
      <c r="AD263" s="191">
        <v>-83759.065667647868</v>
      </c>
      <c r="AE263" s="129">
        <v>-6.3396433694239323E-3</v>
      </c>
      <c r="AF263" s="192">
        <v>-27.552324232778904</v>
      </c>
      <c r="AH263" s="133">
        <v>23442.911999999997</v>
      </c>
      <c r="AI263" s="134">
        <v>40373.903999999995</v>
      </c>
      <c r="AJ263" s="135">
        <v>16930.991999999998</v>
      </c>
      <c r="AL263" s="193">
        <v>13145124.206111593</v>
      </c>
      <c r="AM263" s="56"/>
      <c r="AN263" s="97" t="s">
        <v>247</v>
      </c>
      <c r="AO263" s="93">
        <v>3074</v>
      </c>
      <c r="AP263" s="93">
        <v>13189403.27977924</v>
      </c>
      <c r="AQ263" s="93">
        <v>2728270.0754195354</v>
      </c>
      <c r="AR263" s="93">
        <v>22549</v>
      </c>
      <c r="AT263" s="94">
        <v>13211952.27977924</v>
      </c>
      <c r="AV263" s="93">
        <v>27608.868000000002</v>
      </c>
      <c r="AW263" s="93">
        <v>-44700.072</v>
      </c>
      <c r="AX263" s="93">
        <v>-17091.203999999998</v>
      </c>
      <c r="AZ263" s="94">
        <v>13194861.075779241</v>
      </c>
      <c r="BB263" s="95">
        <v>785</v>
      </c>
      <c r="BC263" s="60"/>
    </row>
    <row r="264" spans="1:55" x14ac:dyDescent="0.25">
      <c r="A264" s="7">
        <v>790</v>
      </c>
      <c r="B264" s="7" t="s">
        <v>248</v>
      </c>
      <c r="C264" s="8">
        <v>24820</v>
      </c>
      <c r="D264" s="8">
        <v>64755245.436016679</v>
      </c>
      <c r="E264" s="8">
        <v>16467740.619504172</v>
      </c>
      <c r="F264" s="60">
        <v>-2003376</v>
      </c>
      <c r="G264" s="60">
        <v>0</v>
      </c>
      <c r="I264" s="37">
        <f t="shared" si="15"/>
        <v>62751869.436016679</v>
      </c>
      <c r="K264" s="70">
        <f t="shared" si="16"/>
        <v>-594231.90954907984</v>
      </c>
      <c r="L264" s="33">
        <f t="shared" si="17"/>
        <v>-9.3807179435941128E-3</v>
      </c>
      <c r="M264" s="65">
        <f t="shared" si="18"/>
        <v>-23.941656307376302</v>
      </c>
      <c r="O264" s="55">
        <v>217766.00897999998</v>
      </c>
      <c r="P264" s="56">
        <v>311792.03079999995</v>
      </c>
      <c r="Q264" s="57">
        <v>94026.021819999965</v>
      </c>
      <c r="S264" s="73">
        <f t="shared" si="19"/>
        <v>62845895.45783668</v>
      </c>
      <c r="T264" s="56"/>
      <c r="U264" s="137">
        <v>790</v>
      </c>
      <c r="V264" s="125" t="s">
        <v>248</v>
      </c>
      <c r="W264" s="189">
        <v>25062</v>
      </c>
      <c r="X264" s="189">
        <v>65262443.345565759</v>
      </c>
      <c r="Y264" s="189">
        <v>16625858.694604332</v>
      </c>
      <c r="Z264" s="189">
        <v>-1916342</v>
      </c>
      <c r="AB264" s="190">
        <v>63346101.345565759</v>
      </c>
      <c r="AD264" s="191">
        <v>-396510.59504228085</v>
      </c>
      <c r="AE264" s="129">
        <v>-6.220494940052476E-3</v>
      </c>
      <c r="AF264" s="192">
        <v>-15.821187257293147</v>
      </c>
      <c r="AH264" s="133">
        <v>447512.16623999993</v>
      </c>
      <c r="AI264" s="134">
        <v>389477.93519999995</v>
      </c>
      <c r="AJ264" s="135">
        <v>-58034.231039999984</v>
      </c>
      <c r="AL264" s="193">
        <v>63288067.114525758</v>
      </c>
      <c r="AM264" s="56"/>
      <c r="AN264" s="97" t="s">
        <v>248</v>
      </c>
      <c r="AO264" s="93">
        <v>25220</v>
      </c>
      <c r="AP264" s="93">
        <v>65400291.940608039</v>
      </c>
      <c r="AQ264" s="93">
        <v>16774921.861401457</v>
      </c>
      <c r="AR264" s="93">
        <v>-1657680</v>
      </c>
      <c r="AS264" s="93">
        <v>0</v>
      </c>
      <c r="AT264" s="94">
        <v>63742611.940608039</v>
      </c>
      <c r="AV264" s="93">
        <v>338142.89759999997</v>
      </c>
      <c r="AW264" s="93">
        <v>-565442.76371999993</v>
      </c>
      <c r="AX264" s="93">
        <v>-227299.86611999996</v>
      </c>
      <c r="AZ264" s="94">
        <v>63515312.074488036</v>
      </c>
      <c r="BB264" s="95">
        <v>790</v>
      </c>
      <c r="BC264" s="60"/>
    </row>
    <row r="265" spans="1:55" x14ac:dyDescent="0.25">
      <c r="A265" s="7">
        <v>791</v>
      </c>
      <c r="B265" s="7" t="s">
        <v>249</v>
      </c>
      <c r="C265" s="8">
        <v>5447</v>
      </c>
      <c r="D265" s="8">
        <v>23004829.697013691</v>
      </c>
      <c r="E265" s="8">
        <v>5611096.6718986025</v>
      </c>
      <c r="F265" s="60">
        <v>-500442</v>
      </c>
      <c r="G265" s="60">
        <v>64326.536335499259</v>
      </c>
      <c r="I265" s="37">
        <f t="shared" si="15"/>
        <v>22568714.233349189</v>
      </c>
      <c r="K265" s="70">
        <f t="shared" si="16"/>
        <v>67437.348711498082</v>
      </c>
      <c r="L265" s="33">
        <f t="shared" si="17"/>
        <v>2.9970454146777607E-3</v>
      </c>
      <c r="M265" s="65">
        <f t="shared" si="18"/>
        <v>12.380640483109616</v>
      </c>
      <c r="O265" s="55">
        <v>207997.75738</v>
      </c>
      <c r="P265" s="56">
        <v>118869.06169999999</v>
      </c>
      <c r="Q265" s="57">
        <v>-89128.695680000004</v>
      </c>
      <c r="S265" s="73">
        <f t="shared" si="19"/>
        <v>22479585.537669189</v>
      </c>
      <c r="T265" s="56"/>
      <c r="U265" s="137">
        <v>791</v>
      </c>
      <c r="V265" s="125" t="s">
        <v>249</v>
      </c>
      <c r="W265" s="189">
        <v>5583</v>
      </c>
      <c r="X265" s="189">
        <v>23100102.884637691</v>
      </c>
      <c r="Y265" s="189">
        <v>5750185.3632934829</v>
      </c>
      <c r="Z265" s="189">
        <v>-598826</v>
      </c>
      <c r="AB265" s="190">
        <v>22501276.884637691</v>
      </c>
      <c r="AD265" s="191">
        <v>-201966.43519053981</v>
      </c>
      <c r="AE265" s="129">
        <v>-8.8959287598415187E-3</v>
      </c>
      <c r="AF265" s="192">
        <v>-36.175252586519761</v>
      </c>
      <c r="AH265" s="133">
        <v>170742.54240000001</v>
      </c>
      <c r="AI265" s="134">
        <v>200567.13599999997</v>
      </c>
      <c r="AJ265" s="135">
        <v>29824.593599999964</v>
      </c>
      <c r="AL265" s="193">
        <v>22531101.478237692</v>
      </c>
      <c r="AM265" s="56"/>
      <c r="AN265" s="97" t="s">
        <v>249</v>
      </c>
      <c r="AO265" s="93">
        <v>5677</v>
      </c>
      <c r="AP265" s="93">
        <v>23374785.319828231</v>
      </c>
      <c r="AQ265" s="93">
        <v>5966309.9511838229</v>
      </c>
      <c r="AR265" s="93">
        <v>-671542</v>
      </c>
      <c r="AT265" s="94">
        <v>22703243.319828231</v>
      </c>
      <c r="AV265" s="93">
        <v>173541.45600000001</v>
      </c>
      <c r="AW265" s="93">
        <v>-178997.49420000002</v>
      </c>
      <c r="AX265" s="93">
        <v>-5456.03820000001</v>
      </c>
      <c r="AZ265" s="94">
        <v>22697787.281628232</v>
      </c>
      <c r="BB265" s="95">
        <v>791</v>
      </c>
      <c r="BC265" s="60"/>
    </row>
    <row r="266" spans="1:55" x14ac:dyDescent="0.25">
      <c r="A266" s="7">
        <v>831</v>
      </c>
      <c r="B266" s="7" t="s">
        <v>250</v>
      </c>
      <c r="C266" s="8">
        <v>4774</v>
      </c>
      <c r="D266" s="8">
        <v>6931601.1593983062</v>
      </c>
      <c r="E266" s="8">
        <v>850015.00384233228</v>
      </c>
      <c r="F266" s="60">
        <v>-889150</v>
      </c>
      <c r="G266" s="60">
        <v>0</v>
      </c>
      <c r="I266" s="37">
        <f t="shared" si="15"/>
        <v>6042451.1593983062</v>
      </c>
      <c r="K266" s="70">
        <f t="shared" si="16"/>
        <v>-42723.968040015548</v>
      </c>
      <c r="L266" s="33">
        <f t="shared" si="17"/>
        <v>-7.0209923535924715E-3</v>
      </c>
      <c r="M266" s="65">
        <f t="shared" si="18"/>
        <v>-8.9493020611678986</v>
      </c>
      <c r="O266" s="55">
        <v>362969.74898000003</v>
      </c>
      <c r="P266" s="56">
        <v>36960.952000000005</v>
      </c>
      <c r="Q266" s="57">
        <v>-326008.79698000004</v>
      </c>
      <c r="S266" s="73">
        <f t="shared" si="19"/>
        <v>5716442.3624183061</v>
      </c>
      <c r="T266" s="56"/>
      <c r="U266" s="137">
        <v>831</v>
      </c>
      <c r="V266" s="125" t="s">
        <v>250</v>
      </c>
      <c r="W266" s="189">
        <v>4832</v>
      </c>
      <c r="X266" s="189">
        <v>7027361.1274383217</v>
      </c>
      <c r="Y266" s="189">
        <v>866929.62635199993</v>
      </c>
      <c r="Z266" s="189">
        <v>-942186</v>
      </c>
      <c r="AB266" s="190">
        <v>6085175.1274383217</v>
      </c>
      <c r="AD266" s="191">
        <v>-61944.319270099513</v>
      </c>
      <c r="AE266" s="129">
        <v>-1.0076966912245156E-2</v>
      </c>
      <c r="AF266" s="192">
        <v>-12.819602497951058</v>
      </c>
      <c r="AH266" s="133">
        <v>292762.89936000004</v>
      </c>
      <c r="AI266" s="134">
        <v>44346.175199999998</v>
      </c>
      <c r="AJ266" s="135">
        <v>-248416.72416000004</v>
      </c>
      <c r="AL266" s="193">
        <v>5836758.403278322</v>
      </c>
      <c r="AM266" s="56"/>
      <c r="AN266" s="97" t="s">
        <v>250</v>
      </c>
      <c r="AO266" s="93">
        <v>4815</v>
      </c>
      <c r="AP266" s="93">
        <v>6981241.4467084212</v>
      </c>
      <c r="AQ266" s="93">
        <v>802931.86967200611</v>
      </c>
      <c r="AR266" s="93">
        <v>-834122</v>
      </c>
      <c r="AT266" s="94">
        <v>6147119.4467084212</v>
      </c>
      <c r="AV266" s="93">
        <v>51273.612000000001</v>
      </c>
      <c r="AW266" s="93">
        <v>-299727.12983999995</v>
      </c>
      <c r="AX266" s="93">
        <v>-248453.51783999996</v>
      </c>
      <c r="AZ266" s="94">
        <v>5898665.9288684214</v>
      </c>
      <c r="BB266" s="95">
        <v>831</v>
      </c>
      <c r="BC266" s="60"/>
    </row>
    <row r="267" spans="1:55" x14ac:dyDescent="0.25">
      <c r="A267" s="7">
        <v>832</v>
      </c>
      <c r="B267" s="7" t="s">
        <v>251</v>
      </c>
      <c r="C267" s="8">
        <v>4058</v>
      </c>
      <c r="D267" s="8">
        <v>18258316.546176396</v>
      </c>
      <c r="E267" s="8">
        <v>3736730.7839677422</v>
      </c>
      <c r="F267" s="60">
        <v>-218742</v>
      </c>
      <c r="G267" s="60">
        <v>19115.482035319321</v>
      </c>
      <c r="I267" s="37">
        <f t="shared" si="15"/>
        <v>18058690.028211717</v>
      </c>
      <c r="K267" s="70">
        <f t="shared" si="16"/>
        <v>122967.8765976429</v>
      </c>
      <c r="L267" s="33">
        <f t="shared" si="17"/>
        <v>6.8560315307168579E-3</v>
      </c>
      <c r="M267" s="65">
        <f t="shared" si="18"/>
        <v>30.302581714549753</v>
      </c>
      <c r="O267" s="55">
        <v>41053.057400000005</v>
      </c>
      <c r="P267" s="56">
        <v>38412.989400000006</v>
      </c>
      <c r="Q267" s="57">
        <v>-2640.0679999999993</v>
      </c>
      <c r="S267" s="73">
        <f t="shared" si="19"/>
        <v>18056049.960211717</v>
      </c>
      <c r="T267" s="56"/>
      <c r="U267" s="137">
        <v>832</v>
      </c>
      <c r="V267" s="125" t="s">
        <v>251</v>
      </c>
      <c r="W267" s="189">
        <v>4133</v>
      </c>
      <c r="X267" s="189">
        <v>18116116.151614074</v>
      </c>
      <c r="Y267" s="189">
        <v>3821793.3922302448</v>
      </c>
      <c r="Z267" s="189">
        <v>-180394</v>
      </c>
      <c r="AB267" s="190">
        <v>17935722.151614074</v>
      </c>
      <c r="AD267" s="191">
        <v>-401853.72126027569</v>
      </c>
      <c r="AE267" s="129">
        <v>-2.1914222689309398E-2</v>
      </c>
      <c r="AF267" s="192">
        <v>-97.230515669072275</v>
      </c>
      <c r="AH267" s="133">
        <v>57370.015200000002</v>
      </c>
      <c r="AI267" s="134">
        <v>36466.752</v>
      </c>
      <c r="AJ267" s="135">
        <v>-20903.263200000001</v>
      </c>
      <c r="AL267" s="193">
        <v>17914818.888414074</v>
      </c>
      <c r="AM267" s="56"/>
      <c r="AN267" s="97" t="s">
        <v>251</v>
      </c>
      <c r="AO267" s="93">
        <v>4199</v>
      </c>
      <c r="AP267" s="93">
        <v>18415137.872874349</v>
      </c>
      <c r="AQ267" s="93">
        <v>3825213.1560858563</v>
      </c>
      <c r="AR267" s="93">
        <v>-77562</v>
      </c>
      <c r="AT267" s="94">
        <v>18337575.872874349</v>
      </c>
      <c r="AV267" s="93">
        <v>47395.223399999995</v>
      </c>
      <c r="AW267" s="93">
        <v>-60542.303400000004</v>
      </c>
      <c r="AX267" s="93">
        <v>-13147.080000000009</v>
      </c>
      <c r="AZ267" s="94">
        <v>18324428.792874351</v>
      </c>
      <c r="BB267" s="95">
        <v>832</v>
      </c>
      <c r="BC267" s="60"/>
    </row>
    <row r="268" spans="1:55" x14ac:dyDescent="0.25">
      <c r="A268" s="7">
        <v>833</v>
      </c>
      <c r="B268" s="7" t="s">
        <v>252</v>
      </c>
      <c r="C268" s="8">
        <v>1654</v>
      </c>
      <c r="D268" s="8">
        <v>4407856.719888689</v>
      </c>
      <c r="E268" s="8">
        <v>823575.22193202784</v>
      </c>
      <c r="F268" s="60">
        <v>-344126</v>
      </c>
      <c r="G268" s="60">
        <v>0</v>
      </c>
      <c r="I268" s="37">
        <f t="shared" si="15"/>
        <v>4063730.719888689</v>
      </c>
      <c r="K268" s="70">
        <f t="shared" si="16"/>
        <v>-270893.78687806986</v>
      </c>
      <c r="L268" s="33">
        <f t="shared" si="17"/>
        <v>-6.2495329515896716E-2</v>
      </c>
      <c r="M268" s="65">
        <f t="shared" si="18"/>
        <v>-163.78100778601564</v>
      </c>
      <c r="O268" s="55">
        <v>31680.816000000003</v>
      </c>
      <c r="P268" s="56">
        <v>116162.992</v>
      </c>
      <c r="Q268" s="57">
        <v>84482.175999999992</v>
      </c>
      <c r="S268" s="73">
        <f t="shared" si="19"/>
        <v>4148212.895888689</v>
      </c>
      <c r="T268" s="56"/>
      <c r="U268" s="137">
        <v>833</v>
      </c>
      <c r="V268" s="125" t="s">
        <v>252</v>
      </c>
      <c r="W268" s="189">
        <v>1622</v>
      </c>
      <c r="X268" s="189">
        <v>4690116.5067667589</v>
      </c>
      <c r="Y268" s="189">
        <v>941587.15671903547</v>
      </c>
      <c r="Z268" s="189">
        <v>-355492</v>
      </c>
      <c r="AB268" s="190">
        <v>4334624.5067667589</v>
      </c>
      <c r="AD268" s="191">
        <v>-111540.7250378672</v>
      </c>
      <c r="AE268" s="129">
        <v>-2.5086950039550068E-2</v>
      </c>
      <c r="AF268" s="192">
        <v>-68.767401379696182</v>
      </c>
      <c r="AH268" s="133">
        <v>20838.144</v>
      </c>
      <c r="AI268" s="134">
        <v>93771.648000000001</v>
      </c>
      <c r="AJ268" s="135">
        <v>72933.504000000001</v>
      </c>
      <c r="AL268" s="193">
        <v>4407558.0107667586</v>
      </c>
      <c r="AM268" s="56"/>
      <c r="AN268" s="97" t="s">
        <v>252</v>
      </c>
      <c r="AO268" s="93">
        <v>1633</v>
      </c>
      <c r="AP268" s="93">
        <v>4804091.2318046261</v>
      </c>
      <c r="AQ268" s="93">
        <v>950348.87953951291</v>
      </c>
      <c r="AR268" s="93">
        <v>-357926</v>
      </c>
      <c r="AT268" s="94">
        <v>4446165.2318046261</v>
      </c>
      <c r="AV268" s="93">
        <v>168282.62400000001</v>
      </c>
      <c r="AW268" s="93">
        <v>-17091.204000000002</v>
      </c>
      <c r="AX268" s="93">
        <v>151191.42000000001</v>
      </c>
      <c r="AZ268" s="94">
        <v>4597356.651804626</v>
      </c>
      <c r="BB268" s="95">
        <v>833</v>
      </c>
      <c r="BC268" s="60"/>
    </row>
    <row r="269" spans="1:55" x14ac:dyDescent="0.25">
      <c r="A269" s="7">
        <v>834</v>
      </c>
      <c r="B269" s="7" t="s">
        <v>253</v>
      </c>
      <c r="C269" s="8">
        <v>6155</v>
      </c>
      <c r="D269" s="8">
        <v>13105590.346917495</v>
      </c>
      <c r="E269" s="8">
        <v>2959008.225207305</v>
      </c>
      <c r="F269" s="60">
        <v>-1310441</v>
      </c>
      <c r="G269" s="60">
        <v>0</v>
      </c>
      <c r="I269" s="37">
        <f t="shared" si="15"/>
        <v>11795149.346917495</v>
      </c>
      <c r="K269" s="70">
        <f t="shared" si="16"/>
        <v>210037.00369287655</v>
      </c>
      <c r="L269" s="33">
        <f t="shared" si="17"/>
        <v>1.8129906510204328E-2</v>
      </c>
      <c r="M269" s="65">
        <f t="shared" si="18"/>
        <v>34.124614734829656</v>
      </c>
      <c r="O269" s="55">
        <v>264693.21768</v>
      </c>
      <c r="P269" s="56">
        <v>174310.48970000001</v>
      </c>
      <c r="Q269" s="57">
        <v>-90382.727979999996</v>
      </c>
      <c r="S269" s="73">
        <f t="shared" si="19"/>
        <v>11704766.618937494</v>
      </c>
      <c r="T269" s="56"/>
      <c r="U269" s="137">
        <v>834</v>
      </c>
      <c r="V269" s="125" t="s">
        <v>253</v>
      </c>
      <c r="W269" s="189">
        <v>6241</v>
      </c>
      <c r="X269" s="189">
        <v>12973199.343224619</v>
      </c>
      <c r="Y269" s="189">
        <v>2852944.5499364096</v>
      </c>
      <c r="Z269" s="189">
        <v>-1388087</v>
      </c>
      <c r="AB269" s="190">
        <v>11585112.343224619</v>
      </c>
      <c r="AD269" s="191">
        <v>-714297.86342039704</v>
      </c>
      <c r="AE269" s="129">
        <v>-5.8075781799234776E-2</v>
      </c>
      <c r="AF269" s="192">
        <v>-114.45246970363677</v>
      </c>
      <c r="AH269" s="133">
        <v>209058.67968</v>
      </c>
      <c r="AI269" s="134">
        <v>148536.8952</v>
      </c>
      <c r="AJ269" s="135">
        <v>-60521.784480000002</v>
      </c>
      <c r="AL269" s="193">
        <v>11524590.558744619</v>
      </c>
      <c r="AM269" s="56"/>
      <c r="AN269" s="97" t="s">
        <v>253</v>
      </c>
      <c r="AO269" s="93">
        <v>6280</v>
      </c>
      <c r="AP269" s="93">
        <v>13747504.206645016</v>
      </c>
      <c r="AQ269" s="93">
        <v>3224219.4707569266</v>
      </c>
      <c r="AR269" s="93">
        <v>-1448094</v>
      </c>
      <c r="AT269" s="94">
        <v>12299410.206645016</v>
      </c>
      <c r="AV269" s="93">
        <v>143434.64280000003</v>
      </c>
      <c r="AW269" s="93">
        <v>-282846.27911999996</v>
      </c>
      <c r="AX269" s="93">
        <v>-139411.63631999993</v>
      </c>
      <c r="AZ269" s="94">
        <v>12159998.570325015</v>
      </c>
      <c r="BB269" s="95">
        <v>834</v>
      </c>
      <c r="BC269" s="60"/>
    </row>
    <row r="270" spans="1:55" x14ac:dyDescent="0.25">
      <c r="A270" s="7">
        <v>837</v>
      </c>
      <c r="B270" s="7" t="s">
        <v>254</v>
      </c>
      <c r="C270" s="8">
        <v>231853</v>
      </c>
      <c r="D270" s="8">
        <v>242479470.71130994</v>
      </c>
      <c r="E270" s="8">
        <v>14062626.755377863</v>
      </c>
      <c r="F270" s="60">
        <v>59501001</v>
      </c>
      <c r="G270" s="60">
        <v>0</v>
      </c>
      <c r="I270" s="37">
        <f t="shared" si="15"/>
        <v>301980471.71130991</v>
      </c>
      <c r="K270" s="70">
        <f t="shared" si="16"/>
        <v>10918378.42507112</v>
      </c>
      <c r="L270" s="33">
        <f t="shared" si="17"/>
        <v>3.7512196458828029E-2</v>
      </c>
      <c r="M270" s="65">
        <f t="shared" si="18"/>
        <v>47.091814317999422</v>
      </c>
      <c r="O270" s="55">
        <v>13071618.204523996</v>
      </c>
      <c r="P270" s="56">
        <v>3850077.1660999996</v>
      </c>
      <c r="Q270" s="57">
        <v>-9221541.0384239964</v>
      </c>
      <c r="S270" s="73">
        <f t="shared" si="19"/>
        <v>292758930.67288589</v>
      </c>
      <c r="T270" s="56"/>
      <c r="U270" s="137">
        <v>837</v>
      </c>
      <c r="V270" s="125" t="s">
        <v>254</v>
      </c>
      <c r="W270" s="189">
        <v>228274</v>
      </c>
      <c r="X270" s="189">
        <v>231864275.28623876</v>
      </c>
      <c r="Y270" s="189">
        <v>7073312.6961579574</v>
      </c>
      <c r="Z270" s="189">
        <v>59197818</v>
      </c>
      <c r="AB270" s="190">
        <v>291062093.28623879</v>
      </c>
      <c r="AD270" s="191">
        <v>5765638.7873942256</v>
      </c>
      <c r="AE270" s="129">
        <v>2.0209290008606034E-2</v>
      </c>
      <c r="AF270" s="192">
        <v>25.257536063652566</v>
      </c>
      <c r="AH270" s="133">
        <v>12930742.986911997</v>
      </c>
      <c r="AI270" s="134">
        <v>3496184.7287999992</v>
      </c>
      <c r="AJ270" s="135">
        <v>-9434558.2581119984</v>
      </c>
      <c r="AL270" s="193">
        <v>281627535.02812678</v>
      </c>
      <c r="AM270" s="56"/>
      <c r="AN270" s="97" t="s">
        <v>254</v>
      </c>
      <c r="AO270" s="93">
        <v>225118</v>
      </c>
      <c r="AP270" s="93">
        <v>221501627.49884456</v>
      </c>
      <c r="AQ270" s="93">
        <v>-2324310.5898339339</v>
      </c>
      <c r="AR270" s="93">
        <v>63592247</v>
      </c>
      <c r="AS270" s="93">
        <v>202580</v>
      </c>
      <c r="AT270" s="94">
        <v>285296454.49884456</v>
      </c>
      <c r="AV270" s="93">
        <v>3357304.0841999999</v>
      </c>
      <c r="AW270" s="93">
        <v>-12826726.416347999</v>
      </c>
      <c r="AX270" s="93">
        <v>-9469422.3321479987</v>
      </c>
      <c r="AZ270" s="94">
        <v>275827032.16669655</v>
      </c>
      <c r="BB270" s="95">
        <v>837</v>
      </c>
      <c r="BC270" s="60"/>
    </row>
    <row r="271" spans="1:55" x14ac:dyDescent="0.25">
      <c r="A271" s="7">
        <v>844</v>
      </c>
      <c r="B271" s="7" t="s">
        <v>255</v>
      </c>
      <c r="C271" s="8">
        <v>1585</v>
      </c>
      <c r="D271" s="8">
        <v>6909041.8637881307</v>
      </c>
      <c r="E271" s="8">
        <v>1732058.4115624561</v>
      </c>
      <c r="F271" s="60">
        <v>-305428</v>
      </c>
      <c r="G271" s="60">
        <v>14751.77935244664</v>
      </c>
      <c r="I271" s="37">
        <f t="shared" si="15"/>
        <v>6618365.6431405777</v>
      </c>
      <c r="K271" s="70">
        <f t="shared" si="16"/>
        <v>89777.28420671355</v>
      </c>
      <c r="L271" s="33">
        <f t="shared" si="17"/>
        <v>1.3751408309249631E-2</v>
      </c>
      <c r="M271" s="65">
        <f t="shared" si="18"/>
        <v>56.641819688778263</v>
      </c>
      <c r="O271" s="55">
        <v>51547.327700000002</v>
      </c>
      <c r="P271" s="56">
        <v>38280.986000000004</v>
      </c>
      <c r="Q271" s="57">
        <v>-13266.341699999997</v>
      </c>
      <c r="S271" s="73">
        <f t="shared" si="19"/>
        <v>6605099.301440578</v>
      </c>
      <c r="T271" s="56"/>
      <c r="U271" s="137">
        <v>844</v>
      </c>
      <c r="V271" s="125" t="s">
        <v>255</v>
      </c>
      <c r="W271" s="189">
        <v>1611</v>
      </c>
      <c r="X271" s="189">
        <v>6807816.3589338642</v>
      </c>
      <c r="Y271" s="189">
        <v>1674938.2325320481</v>
      </c>
      <c r="Z271" s="189">
        <v>-279228</v>
      </c>
      <c r="AB271" s="190">
        <v>6528588.3589338642</v>
      </c>
      <c r="AD271" s="191">
        <v>173257.99519087281</v>
      </c>
      <c r="AE271" s="129">
        <v>2.7261839318268262E-2</v>
      </c>
      <c r="AF271" s="192">
        <v>107.54686231587388</v>
      </c>
      <c r="AH271" s="133">
        <v>57304.895999999993</v>
      </c>
      <c r="AI271" s="134">
        <v>37769.135999999999</v>
      </c>
      <c r="AJ271" s="135">
        <v>-19535.759999999995</v>
      </c>
      <c r="AL271" s="193">
        <v>6509052.5989338644</v>
      </c>
      <c r="AM271" s="56"/>
      <c r="AN271" s="97" t="s">
        <v>255</v>
      </c>
      <c r="AO271" s="93">
        <v>1608</v>
      </c>
      <c r="AP271" s="93">
        <v>6690809.3637429914</v>
      </c>
      <c r="AQ271" s="93">
        <v>1683556.0446298744</v>
      </c>
      <c r="AR271" s="93">
        <v>-335479</v>
      </c>
      <c r="AT271" s="94">
        <v>6355330.3637429914</v>
      </c>
      <c r="AV271" s="93">
        <v>10517.664000000001</v>
      </c>
      <c r="AW271" s="93">
        <v>-53903.027999999998</v>
      </c>
      <c r="AX271" s="93">
        <v>-43385.364000000001</v>
      </c>
      <c r="AZ271" s="94">
        <v>6311944.9997429913</v>
      </c>
      <c r="BB271" s="95">
        <v>844</v>
      </c>
      <c r="BC271" s="60"/>
    </row>
    <row r="272" spans="1:55" x14ac:dyDescent="0.25">
      <c r="A272" s="7">
        <v>845</v>
      </c>
      <c r="B272" s="7" t="s">
        <v>256</v>
      </c>
      <c r="C272" s="8">
        <v>3068</v>
      </c>
      <c r="D272" s="8">
        <v>10185475.68379483</v>
      </c>
      <c r="E272" s="8">
        <v>2229760.8542641317</v>
      </c>
      <c r="F272" s="60">
        <v>-98989</v>
      </c>
      <c r="G272" s="60">
        <v>0</v>
      </c>
      <c r="I272" s="37">
        <f t="shared" si="15"/>
        <v>10086486.68379483</v>
      </c>
      <c r="K272" s="70">
        <f t="shared" si="16"/>
        <v>-194049.68930516206</v>
      </c>
      <c r="L272" s="33">
        <f t="shared" si="17"/>
        <v>-1.8875444068551874E-2</v>
      </c>
      <c r="M272" s="65">
        <f t="shared" si="18"/>
        <v>-63.249572785254905</v>
      </c>
      <c r="O272" s="55">
        <v>34320.883999999998</v>
      </c>
      <c r="P272" s="56">
        <v>39601.019999999997</v>
      </c>
      <c r="Q272" s="57">
        <v>5280.1359999999986</v>
      </c>
      <c r="S272" s="73">
        <f t="shared" si="19"/>
        <v>10091766.81979483</v>
      </c>
      <c r="T272" s="56"/>
      <c r="U272" s="137">
        <v>845</v>
      </c>
      <c r="V272" s="125" t="s">
        <v>256</v>
      </c>
      <c r="W272" s="189">
        <v>3099</v>
      </c>
      <c r="X272" s="189">
        <v>10409165.373099992</v>
      </c>
      <c r="Y272" s="189">
        <v>2328215.3990687174</v>
      </c>
      <c r="Z272" s="189">
        <v>-128629</v>
      </c>
      <c r="AB272" s="190">
        <v>10280536.373099992</v>
      </c>
      <c r="AD272" s="191">
        <v>-616089.06488182582</v>
      </c>
      <c r="AE272" s="129">
        <v>-5.6539436763087703E-2</v>
      </c>
      <c r="AF272" s="192">
        <v>-198.8025378773236</v>
      </c>
      <c r="AH272" s="133">
        <v>29954.831999999999</v>
      </c>
      <c r="AI272" s="134">
        <v>53462.8632</v>
      </c>
      <c r="AJ272" s="135">
        <v>23508.031200000001</v>
      </c>
      <c r="AL272" s="193">
        <v>10304044.404299991</v>
      </c>
      <c r="AM272" s="56"/>
      <c r="AN272" s="97" t="s">
        <v>256</v>
      </c>
      <c r="AO272" s="93">
        <v>3195</v>
      </c>
      <c r="AP272" s="93">
        <v>10994066.437981818</v>
      </c>
      <c r="AQ272" s="93">
        <v>2387258.4912369261</v>
      </c>
      <c r="AR272" s="93">
        <v>-97441</v>
      </c>
      <c r="AT272" s="94">
        <v>10896625.437981818</v>
      </c>
      <c r="AV272" s="93">
        <v>53903.027999999998</v>
      </c>
      <c r="AW272" s="93">
        <v>-19720.62</v>
      </c>
      <c r="AX272" s="93">
        <v>34182.407999999996</v>
      </c>
      <c r="AZ272" s="94">
        <v>10930807.845981818</v>
      </c>
      <c r="BB272" s="95">
        <v>845</v>
      </c>
      <c r="BC272" s="60"/>
    </row>
    <row r="273" spans="1:55" x14ac:dyDescent="0.25">
      <c r="A273" s="7">
        <v>846</v>
      </c>
      <c r="B273" s="7" t="s">
        <v>257</v>
      </c>
      <c r="C273" s="8">
        <v>5269</v>
      </c>
      <c r="D273" s="8">
        <v>18225225.501261562</v>
      </c>
      <c r="E273" s="8">
        <v>5070960.1445538588</v>
      </c>
      <c r="F273" s="60">
        <v>-464203</v>
      </c>
      <c r="G273" s="60">
        <v>0</v>
      </c>
      <c r="I273" s="37">
        <f t="shared" ref="I273:I310" si="20">D273+F273+G273</f>
        <v>17761022.501261562</v>
      </c>
      <c r="K273" s="70">
        <f t="shared" ref="K273:K310" si="21">I273-AB273</f>
        <v>-259545.93298387155</v>
      </c>
      <c r="L273" s="33">
        <f t="shared" ref="L273:L310" si="22">K273/AB273</f>
        <v>-1.440276059719863E-2</v>
      </c>
      <c r="M273" s="65">
        <f t="shared" ref="M273:M310" si="23">K273/C273</f>
        <v>-49.259049721744461</v>
      </c>
      <c r="O273" s="55">
        <v>133389.43570000003</v>
      </c>
      <c r="P273" s="56">
        <v>212525.47400000002</v>
      </c>
      <c r="Q273" s="57">
        <v>79136.038299999986</v>
      </c>
      <c r="S273" s="73">
        <f t="shared" ref="S273:S310" si="24">I273+Q273</f>
        <v>17840158.539561562</v>
      </c>
      <c r="T273" s="56"/>
      <c r="U273" s="137">
        <v>846</v>
      </c>
      <c r="V273" s="125" t="s">
        <v>257</v>
      </c>
      <c r="W273" s="189">
        <v>5363</v>
      </c>
      <c r="X273" s="189">
        <v>18404516.434245434</v>
      </c>
      <c r="Y273" s="189">
        <v>4950775.7113454556</v>
      </c>
      <c r="Z273" s="189">
        <v>-383948</v>
      </c>
      <c r="AB273" s="190">
        <v>18020568.434245434</v>
      </c>
      <c r="AD273" s="191">
        <v>-643796.90308022499</v>
      </c>
      <c r="AE273" s="129">
        <v>-3.449337234053907E-2</v>
      </c>
      <c r="AF273" s="192">
        <v>-120.04417361182639</v>
      </c>
      <c r="AH273" s="133">
        <v>115912.17600000001</v>
      </c>
      <c r="AI273" s="134">
        <v>191515.56719999999</v>
      </c>
      <c r="AJ273" s="135">
        <v>75603.391199999984</v>
      </c>
      <c r="AL273" s="193">
        <v>18096171.825445432</v>
      </c>
      <c r="AM273" s="56"/>
      <c r="AN273" s="97" t="s">
        <v>257</v>
      </c>
      <c r="AO273" s="93">
        <v>5482</v>
      </c>
      <c r="AP273" s="93">
        <v>19111839.337325659</v>
      </c>
      <c r="AQ273" s="93">
        <v>5089921.8199890936</v>
      </c>
      <c r="AR273" s="93">
        <v>-447474</v>
      </c>
      <c r="AT273" s="94">
        <v>18664365.337325659</v>
      </c>
      <c r="AV273" s="93">
        <v>184190.59080000001</v>
      </c>
      <c r="AW273" s="93">
        <v>-156515.98740000001</v>
      </c>
      <c r="AX273" s="93">
        <v>27674.603399999993</v>
      </c>
      <c r="AZ273" s="94">
        <v>18692039.940725658</v>
      </c>
      <c r="BB273" s="95">
        <v>846</v>
      </c>
      <c r="BC273" s="60"/>
    </row>
    <row r="274" spans="1:55" x14ac:dyDescent="0.25">
      <c r="A274" s="7">
        <v>848</v>
      </c>
      <c r="B274" s="7" t="s">
        <v>258</v>
      </c>
      <c r="C274" s="8">
        <v>4571</v>
      </c>
      <c r="D274" s="8">
        <v>16635151.524794787</v>
      </c>
      <c r="E274" s="8">
        <v>4591289.1433840934</v>
      </c>
      <c r="F274" s="60">
        <v>316836</v>
      </c>
      <c r="G274" s="60">
        <v>10088.016089619981</v>
      </c>
      <c r="I274" s="37">
        <f t="shared" si="20"/>
        <v>16962075.540884405</v>
      </c>
      <c r="K274" s="70">
        <f t="shared" si="21"/>
        <v>216386.72186576948</v>
      </c>
      <c r="L274" s="33">
        <f t="shared" si="22"/>
        <v>1.2921936159473587E-2</v>
      </c>
      <c r="M274" s="65">
        <f t="shared" si="23"/>
        <v>47.339033442522307</v>
      </c>
      <c r="O274" s="55">
        <v>118803.06000000001</v>
      </c>
      <c r="P274" s="56">
        <v>93722.41399999999</v>
      </c>
      <c r="Q274" s="57">
        <v>-25080.646000000022</v>
      </c>
      <c r="S274" s="73">
        <f t="shared" si="24"/>
        <v>16936994.894884404</v>
      </c>
      <c r="T274" s="56"/>
      <c r="U274" s="137">
        <v>848</v>
      </c>
      <c r="V274" s="125" t="s">
        <v>258</v>
      </c>
      <c r="W274" s="189">
        <v>4653</v>
      </c>
      <c r="X274" s="189">
        <v>16337411.819018636</v>
      </c>
      <c r="Y274" s="189">
        <v>4545906.0680496562</v>
      </c>
      <c r="Z274" s="189">
        <v>408277</v>
      </c>
      <c r="AB274" s="190">
        <v>16745688.819018636</v>
      </c>
      <c r="AD274" s="191">
        <v>-658695.83548403904</v>
      </c>
      <c r="AE274" s="129">
        <v>-3.7846545486089817E-2</v>
      </c>
      <c r="AF274" s="192">
        <v>-141.56368697271418</v>
      </c>
      <c r="AH274" s="133">
        <v>128375.99088000001</v>
      </c>
      <c r="AI274" s="134">
        <v>88562.111999999994</v>
      </c>
      <c r="AJ274" s="135">
        <v>-39813.878880000018</v>
      </c>
      <c r="AL274" s="193">
        <v>16705874.940138636</v>
      </c>
      <c r="AM274" s="56"/>
      <c r="AN274" s="97" t="s">
        <v>258</v>
      </c>
      <c r="AO274" s="93">
        <v>4738</v>
      </c>
      <c r="AP274" s="93">
        <v>16871809.654502675</v>
      </c>
      <c r="AQ274" s="93">
        <v>4609085.6348027615</v>
      </c>
      <c r="AR274" s="93">
        <v>532575</v>
      </c>
      <c r="AT274" s="94">
        <v>17404384.654502675</v>
      </c>
      <c r="AV274" s="93">
        <v>44700.072</v>
      </c>
      <c r="AW274" s="93">
        <v>-97419.862800000003</v>
      </c>
      <c r="AX274" s="93">
        <v>-52719.790800000002</v>
      </c>
      <c r="AZ274" s="94">
        <v>17351664.863702673</v>
      </c>
      <c r="BB274" s="95">
        <v>848</v>
      </c>
      <c r="BC274" s="60"/>
    </row>
    <row r="275" spans="1:55" x14ac:dyDescent="0.25">
      <c r="A275" s="7">
        <v>849</v>
      </c>
      <c r="B275" s="7" t="s">
        <v>259</v>
      </c>
      <c r="C275" s="8">
        <v>3192</v>
      </c>
      <c r="D275" s="8">
        <v>10234984.911642594</v>
      </c>
      <c r="E275" s="8">
        <v>3216197.593566258</v>
      </c>
      <c r="F275" s="60">
        <v>82135</v>
      </c>
      <c r="G275" s="60">
        <v>30297.552258886673</v>
      </c>
      <c r="I275" s="37">
        <f t="shared" si="20"/>
        <v>10347417.463901481</v>
      </c>
      <c r="K275" s="70">
        <f t="shared" si="21"/>
        <v>75504.922444924712</v>
      </c>
      <c r="L275" s="33">
        <f t="shared" si="22"/>
        <v>7.350619676734331E-3</v>
      </c>
      <c r="M275" s="65">
        <f t="shared" si="23"/>
        <v>23.654424324851099</v>
      </c>
      <c r="O275" s="55">
        <v>14586.375700000001</v>
      </c>
      <c r="P275" s="56">
        <v>207311.33970000001</v>
      </c>
      <c r="Q275" s="57">
        <v>192724.96400000001</v>
      </c>
      <c r="S275" s="73">
        <f t="shared" si="24"/>
        <v>10540142.42790148</v>
      </c>
      <c r="T275" s="56"/>
      <c r="U275" s="137">
        <v>849</v>
      </c>
      <c r="V275" s="125" t="s">
        <v>259</v>
      </c>
      <c r="W275" s="189">
        <v>3232</v>
      </c>
      <c r="X275" s="189">
        <v>10217550.541456556</v>
      </c>
      <c r="Y275" s="189">
        <v>3224221.0022623264</v>
      </c>
      <c r="Z275" s="189">
        <v>54362</v>
      </c>
      <c r="AB275" s="190">
        <v>10271912.541456556</v>
      </c>
      <c r="AD275" s="191">
        <v>-87175.277442336082</v>
      </c>
      <c r="AE275" s="129">
        <v>-8.4153430269502515E-3</v>
      </c>
      <c r="AF275" s="192">
        <v>-26.972548713594087</v>
      </c>
      <c r="AH275" s="133">
        <v>10419.072</v>
      </c>
      <c r="AI275" s="134">
        <v>158890.848</v>
      </c>
      <c r="AJ275" s="135">
        <v>148471.77600000001</v>
      </c>
      <c r="AL275" s="193">
        <v>10420384.317456556</v>
      </c>
      <c r="AM275" s="56"/>
      <c r="AN275" s="97" t="s">
        <v>259</v>
      </c>
      <c r="AO275" s="93">
        <v>3311</v>
      </c>
      <c r="AP275" s="93">
        <v>10344776.818898892</v>
      </c>
      <c r="AQ275" s="93">
        <v>3059984.1699200016</v>
      </c>
      <c r="AR275" s="93">
        <v>14311</v>
      </c>
      <c r="AT275" s="94">
        <v>10359087.818898892</v>
      </c>
      <c r="AV275" s="93">
        <v>202530.76739999998</v>
      </c>
      <c r="AW275" s="93">
        <v>-17091.204000000002</v>
      </c>
      <c r="AX275" s="93">
        <v>185439.56339999998</v>
      </c>
      <c r="AZ275" s="94">
        <v>10544527.382298892</v>
      </c>
      <c r="BB275" s="95">
        <v>849</v>
      </c>
      <c r="BC275" s="60"/>
    </row>
    <row r="276" spans="1:55" x14ac:dyDescent="0.25">
      <c r="A276" s="7">
        <v>850</v>
      </c>
      <c r="B276" s="7" t="s">
        <v>260</v>
      </c>
      <c r="C276" s="8">
        <v>2384</v>
      </c>
      <c r="D276" s="8">
        <v>6477293.2129451418</v>
      </c>
      <c r="E276" s="8">
        <v>1679880.8120693651</v>
      </c>
      <c r="F276" s="60">
        <v>-524538</v>
      </c>
      <c r="G276" s="60">
        <v>0</v>
      </c>
      <c r="I276" s="37">
        <f t="shared" si="20"/>
        <v>5952755.2129451418</v>
      </c>
      <c r="K276" s="70">
        <f t="shared" si="21"/>
        <v>6960.4864099537954</v>
      </c>
      <c r="L276" s="33">
        <f t="shared" si="22"/>
        <v>1.1706570324216191E-3</v>
      </c>
      <c r="M276" s="65">
        <f t="shared" si="23"/>
        <v>2.9196671182692095</v>
      </c>
      <c r="O276" s="55">
        <v>117839.43517999999</v>
      </c>
      <c r="P276" s="56">
        <v>344858.88250000001</v>
      </c>
      <c r="Q276" s="57">
        <v>227019.44732000004</v>
      </c>
      <c r="S276" s="73">
        <f t="shared" si="24"/>
        <v>6179774.6602651421</v>
      </c>
      <c r="T276" s="56"/>
      <c r="U276" s="137">
        <v>850</v>
      </c>
      <c r="V276" s="125" t="s">
        <v>260</v>
      </c>
      <c r="W276" s="189">
        <v>2432</v>
      </c>
      <c r="X276" s="189">
        <v>6483571.726535188</v>
      </c>
      <c r="Y276" s="189">
        <v>1746967.278442926</v>
      </c>
      <c r="Z276" s="189">
        <v>-537777</v>
      </c>
      <c r="AB276" s="190">
        <v>5945794.726535188</v>
      </c>
      <c r="AD276" s="191">
        <v>-217148.73998148926</v>
      </c>
      <c r="AE276" s="129">
        <v>-3.5234582494754356E-2</v>
      </c>
      <c r="AF276" s="192">
        <v>-89.288133216072879</v>
      </c>
      <c r="AH276" s="133">
        <v>141074.23488</v>
      </c>
      <c r="AI276" s="134">
        <v>347866.76640000002</v>
      </c>
      <c r="AJ276" s="135">
        <v>206792.53152000002</v>
      </c>
      <c r="AL276" s="193">
        <v>6152587.2580551878</v>
      </c>
      <c r="AM276" s="56"/>
      <c r="AN276" s="97" t="s">
        <v>260</v>
      </c>
      <c r="AO276" s="93">
        <v>2431</v>
      </c>
      <c r="AP276" s="93">
        <v>6663830.4665166773</v>
      </c>
      <c r="AQ276" s="93">
        <v>1780299.9309307325</v>
      </c>
      <c r="AR276" s="93">
        <v>-500887</v>
      </c>
      <c r="AT276" s="94">
        <v>6162943.4665166773</v>
      </c>
      <c r="AV276" s="93">
        <v>307838.87819999998</v>
      </c>
      <c r="AW276" s="93">
        <v>-134810.15832000002</v>
      </c>
      <c r="AX276" s="93">
        <v>173028.71987999996</v>
      </c>
      <c r="AZ276" s="94">
        <v>6335972.186396677</v>
      </c>
      <c r="BB276" s="95">
        <v>850</v>
      </c>
      <c r="BC276" s="60"/>
    </row>
    <row r="277" spans="1:55" x14ac:dyDescent="0.25">
      <c r="A277" s="7">
        <v>851</v>
      </c>
      <c r="B277" s="7" t="s">
        <v>261</v>
      </c>
      <c r="C277" s="8">
        <v>21928</v>
      </c>
      <c r="D277" s="8">
        <v>38919951.593826726</v>
      </c>
      <c r="E277" s="8">
        <v>7753351.620838088</v>
      </c>
      <c r="F277" s="60">
        <v>-574378</v>
      </c>
      <c r="G277" s="60">
        <v>0</v>
      </c>
      <c r="I277" s="37">
        <f t="shared" si="20"/>
        <v>38345573.593826726</v>
      </c>
      <c r="K277" s="70">
        <f t="shared" si="21"/>
        <v>-255461.13605310023</v>
      </c>
      <c r="L277" s="33">
        <f t="shared" si="22"/>
        <v>-6.6179867415666954E-3</v>
      </c>
      <c r="M277" s="65">
        <f t="shared" si="23"/>
        <v>-11.649997083778741</v>
      </c>
      <c r="O277" s="55">
        <v>212485.87297999999</v>
      </c>
      <c r="P277" s="56">
        <v>304993.85570000007</v>
      </c>
      <c r="Q277" s="57">
        <v>92507.982720000087</v>
      </c>
      <c r="S277" s="73">
        <f t="shared" si="24"/>
        <v>38438081.576546729</v>
      </c>
      <c r="T277" s="56"/>
      <c r="U277" s="137">
        <v>851</v>
      </c>
      <c r="V277" s="125" t="s">
        <v>261</v>
      </c>
      <c r="W277" s="189">
        <v>22117</v>
      </c>
      <c r="X277" s="189">
        <v>39427788.729879826</v>
      </c>
      <c r="Y277" s="189">
        <v>8420200.9113131724</v>
      </c>
      <c r="Z277" s="189">
        <v>-826754</v>
      </c>
      <c r="AB277" s="190">
        <v>38601034.729879826</v>
      </c>
      <c r="AD277" s="191">
        <v>-62345.609413720667</v>
      </c>
      <c r="AE277" s="129">
        <v>-1.6125235007027801E-3</v>
      </c>
      <c r="AF277" s="192">
        <v>-2.8188999147135991</v>
      </c>
      <c r="AH277" s="133">
        <v>192088.61615999992</v>
      </c>
      <c r="AI277" s="134">
        <v>311334.89520000003</v>
      </c>
      <c r="AJ277" s="135">
        <v>119246.27904000011</v>
      </c>
      <c r="AL277" s="193">
        <v>38720281.008919828</v>
      </c>
      <c r="AM277" s="56"/>
      <c r="AN277" s="97" t="s">
        <v>261</v>
      </c>
      <c r="AO277" s="93">
        <v>22199</v>
      </c>
      <c r="AP277" s="93">
        <v>39439696.339293547</v>
      </c>
      <c r="AQ277" s="93">
        <v>8328227.832136591</v>
      </c>
      <c r="AR277" s="93">
        <v>-776316</v>
      </c>
      <c r="AS277" s="93">
        <v>0</v>
      </c>
      <c r="AT277" s="94">
        <v>38663380.339293547</v>
      </c>
      <c r="AV277" s="93">
        <v>369695.88959999999</v>
      </c>
      <c r="AW277" s="93">
        <v>-153847.13016</v>
      </c>
      <c r="AX277" s="93">
        <v>215848.75943999999</v>
      </c>
      <c r="AZ277" s="94">
        <v>38879229.098733544</v>
      </c>
      <c r="BB277" s="95">
        <v>851</v>
      </c>
      <c r="BC277" s="60"/>
    </row>
    <row r="278" spans="1:55" x14ac:dyDescent="0.25">
      <c r="A278" s="7">
        <v>853</v>
      </c>
      <c r="B278" s="7" t="s">
        <v>262</v>
      </c>
      <c r="C278" s="8">
        <v>189669</v>
      </c>
      <c r="D278" s="8">
        <v>224531145.41183808</v>
      </c>
      <c r="E278" s="8">
        <v>541192.43817454972</v>
      </c>
      <c r="F278" s="60">
        <v>37189815</v>
      </c>
      <c r="G278" s="60">
        <v>0</v>
      </c>
      <c r="I278" s="37">
        <f t="shared" si="20"/>
        <v>261720960.41183808</v>
      </c>
      <c r="K278" s="70">
        <f t="shared" si="21"/>
        <v>5340549.9295314252</v>
      </c>
      <c r="L278" s="33">
        <f t="shared" si="22"/>
        <v>2.0830569385097336E-2</v>
      </c>
      <c r="M278" s="65">
        <f t="shared" si="23"/>
        <v>28.157210348193036</v>
      </c>
      <c r="O278" s="55">
        <v>8438673.7541799936</v>
      </c>
      <c r="P278" s="56">
        <v>5632717.0813999996</v>
      </c>
      <c r="Q278" s="57">
        <v>-2805956.6727799941</v>
      </c>
      <c r="S278" s="73">
        <f t="shared" si="24"/>
        <v>258915003.73905808</v>
      </c>
      <c r="T278" s="56"/>
      <c r="U278" s="137">
        <v>853</v>
      </c>
      <c r="V278" s="125" t="s">
        <v>262</v>
      </c>
      <c r="W278" s="189">
        <v>187604</v>
      </c>
      <c r="X278" s="189">
        <v>220424957.48230666</v>
      </c>
      <c r="Y278" s="189">
        <v>-1027344.6763409525</v>
      </c>
      <c r="Z278" s="189">
        <v>35955453</v>
      </c>
      <c r="AB278" s="190">
        <v>256380410.48230666</v>
      </c>
      <c r="AD278" s="191">
        <v>-18203.411733180285</v>
      </c>
      <c r="AE278" s="129">
        <v>-7.0996529414558724E-5</v>
      </c>
      <c r="AF278" s="192">
        <v>-9.7031042691948385E-2</v>
      </c>
      <c r="AH278" s="133">
        <v>7906777.1711519985</v>
      </c>
      <c r="AI278" s="134">
        <v>5661984.2016000003</v>
      </c>
      <c r="AJ278" s="135">
        <v>-2244792.9695519982</v>
      </c>
      <c r="AL278" s="193">
        <v>254135617.51275465</v>
      </c>
      <c r="AM278" s="56"/>
      <c r="AN278" s="97" t="s">
        <v>262</v>
      </c>
      <c r="AO278" s="93">
        <v>185908</v>
      </c>
      <c r="AP278" s="93">
        <v>218682421.89403984</v>
      </c>
      <c r="AQ278" s="93">
        <v>-4259851.6151069747</v>
      </c>
      <c r="AR278" s="93">
        <v>37548842</v>
      </c>
      <c r="AS278" s="93">
        <v>167350</v>
      </c>
      <c r="AT278" s="94">
        <v>256398613.89403984</v>
      </c>
      <c r="AV278" s="93">
        <v>5726736.5772000011</v>
      </c>
      <c r="AW278" s="93">
        <v>-7956904.6811760012</v>
      </c>
      <c r="AX278" s="93">
        <v>-2230168.1039760001</v>
      </c>
      <c r="AZ278" s="94">
        <v>254168445.79006383</v>
      </c>
      <c r="BB278" s="95">
        <v>853</v>
      </c>
      <c r="BC278" s="60"/>
    </row>
    <row r="279" spans="1:55" x14ac:dyDescent="0.25">
      <c r="A279" s="7">
        <v>854</v>
      </c>
      <c r="B279" s="7" t="s">
        <v>263</v>
      </c>
      <c r="C279" s="8">
        <v>3510</v>
      </c>
      <c r="D279" s="8">
        <v>15300188.281108361</v>
      </c>
      <c r="E279" s="8">
        <v>2579675.1607134165</v>
      </c>
      <c r="F279" s="60">
        <v>-277067</v>
      </c>
      <c r="G279" s="60">
        <v>0</v>
      </c>
      <c r="I279" s="37">
        <f t="shared" si="20"/>
        <v>15023121.281108361</v>
      </c>
      <c r="K279" s="70">
        <f t="shared" si="21"/>
        <v>-70283.266296410933</v>
      </c>
      <c r="L279" s="33">
        <f t="shared" si="22"/>
        <v>-4.6565548598176123E-3</v>
      </c>
      <c r="M279" s="65">
        <f t="shared" si="23"/>
        <v>-20.023722591570067</v>
      </c>
      <c r="O279" s="55">
        <v>64972.073479999992</v>
      </c>
      <c r="P279" s="56">
        <v>6600.17</v>
      </c>
      <c r="Q279" s="57">
        <v>-58371.903479999994</v>
      </c>
      <c r="S279" s="73">
        <f t="shared" si="24"/>
        <v>14964749.37762836</v>
      </c>
      <c r="T279" s="56"/>
      <c r="U279" s="137">
        <v>854</v>
      </c>
      <c r="V279" s="125" t="s">
        <v>263</v>
      </c>
      <c r="W279" s="189">
        <v>3565</v>
      </c>
      <c r="X279" s="189">
        <v>15376698.547404772</v>
      </c>
      <c r="Y279" s="189">
        <v>2567089.9503091346</v>
      </c>
      <c r="Z279" s="189">
        <v>-283294</v>
      </c>
      <c r="AB279" s="190">
        <v>15093404.547404772</v>
      </c>
      <c r="AD279" s="191">
        <v>327425.76723483577</v>
      </c>
      <c r="AE279" s="129">
        <v>2.2174335484929333E-2</v>
      </c>
      <c r="AF279" s="192">
        <v>91.844534988733741</v>
      </c>
      <c r="AH279" s="133">
        <v>70914.808799999999</v>
      </c>
      <c r="AI279" s="134">
        <v>6511.92</v>
      </c>
      <c r="AJ279" s="135">
        <v>-64402.888800000001</v>
      </c>
      <c r="AL279" s="193">
        <v>15029001.658604771</v>
      </c>
      <c r="AM279" s="56"/>
      <c r="AN279" s="97" t="s">
        <v>263</v>
      </c>
      <c r="AO279" s="93">
        <v>3623</v>
      </c>
      <c r="AP279" s="93">
        <v>15004363.780169936</v>
      </c>
      <c r="AQ279" s="93">
        <v>2474355.7439644467</v>
      </c>
      <c r="AR279" s="93">
        <v>-238385</v>
      </c>
      <c r="AT279" s="94">
        <v>14765978.780169936</v>
      </c>
      <c r="AV279" s="93">
        <v>6573.54</v>
      </c>
      <c r="AW279" s="93">
        <v>-40361.535600000003</v>
      </c>
      <c r="AX279" s="93">
        <v>-33787.995600000002</v>
      </c>
      <c r="AZ279" s="94">
        <v>14732190.784569936</v>
      </c>
      <c r="BB279" s="95">
        <v>854</v>
      </c>
      <c r="BC279" s="60"/>
    </row>
    <row r="280" spans="1:55" x14ac:dyDescent="0.25">
      <c r="A280" s="7">
        <v>857</v>
      </c>
      <c r="B280" s="7" t="s">
        <v>264</v>
      </c>
      <c r="C280" s="8">
        <v>2597</v>
      </c>
      <c r="D280" s="8">
        <v>9723346.9596714061</v>
      </c>
      <c r="E280" s="8">
        <v>2622160.0680278055</v>
      </c>
      <c r="F280" s="60">
        <v>-65153</v>
      </c>
      <c r="G280" s="60">
        <v>16365.196693333361</v>
      </c>
      <c r="I280" s="37">
        <f t="shared" si="20"/>
        <v>9674559.1563647389</v>
      </c>
      <c r="K280" s="70">
        <f t="shared" si="21"/>
        <v>-129117.67113069445</v>
      </c>
      <c r="L280" s="33">
        <f t="shared" si="22"/>
        <v>-1.3170331234151914E-2</v>
      </c>
      <c r="M280" s="65">
        <f t="shared" si="23"/>
        <v>-49.718009676817267</v>
      </c>
      <c r="O280" s="55">
        <v>113654.9274</v>
      </c>
      <c r="P280" s="56">
        <v>677177.44200000016</v>
      </c>
      <c r="Q280" s="57">
        <v>563522.51460000011</v>
      </c>
      <c r="S280" s="73">
        <f t="shared" si="24"/>
        <v>10238081.670964738</v>
      </c>
      <c r="T280" s="56"/>
      <c r="U280" s="137">
        <v>857</v>
      </c>
      <c r="V280" s="125" t="s">
        <v>264</v>
      </c>
      <c r="W280" s="189">
        <v>2643</v>
      </c>
      <c r="X280" s="189">
        <v>9858822.8274954334</v>
      </c>
      <c r="Y280" s="189">
        <v>2564361.26570909</v>
      </c>
      <c r="Z280" s="189">
        <v>-55146</v>
      </c>
      <c r="AB280" s="190">
        <v>9803676.8274954334</v>
      </c>
      <c r="AD280" s="191">
        <v>-66577.957670601085</v>
      </c>
      <c r="AE280" s="129">
        <v>-6.7453129751686679E-3</v>
      </c>
      <c r="AF280" s="192">
        <v>-25.190298021415469</v>
      </c>
      <c r="AH280" s="133">
        <v>78273.278399999996</v>
      </c>
      <c r="AI280" s="134">
        <v>415590.73440000002</v>
      </c>
      <c r="AJ280" s="135">
        <v>337317.45600000001</v>
      </c>
      <c r="AL280" s="193">
        <v>10140994.283495434</v>
      </c>
      <c r="AM280" s="56"/>
      <c r="AN280" s="97" t="s">
        <v>264</v>
      </c>
      <c r="AO280" s="93">
        <v>2719</v>
      </c>
      <c r="AP280" s="93">
        <v>9900805.7851660345</v>
      </c>
      <c r="AQ280" s="93">
        <v>2527545.4323054557</v>
      </c>
      <c r="AR280" s="93">
        <v>-30551</v>
      </c>
      <c r="AT280" s="94">
        <v>9870254.7851660345</v>
      </c>
      <c r="AV280" s="93">
        <v>320788.75200000004</v>
      </c>
      <c r="AW280" s="93">
        <v>-91065.879035999998</v>
      </c>
      <c r="AX280" s="93">
        <v>229722.87296400004</v>
      </c>
      <c r="AZ280" s="94">
        <v>10099977.658130035</v>
      </c>
      <c r="BB280" s="95">
        <v>857</v>
      </c>
      <c r="BC280" s="60"/>
    </row>
    <row r="281" spans="1:55" x14ac:dyDescent="0.25">
      <c r="A281" s="7">
        <v>858</v>
      </c>
      <c r="B281" s="7" t="s">
        <v>265</v>
      </c>
      <c r="C281" s="8">
        <v>38646</v>
      </c>
      <c r="D281" s="8">
        <v>28684255.642711438</v>
      </c>
      <c r="E281" s="8">
        <v>-9543104.5326524433</v>
      </c>
      <c r="F281" s="60">
        <v>-3238548</v>
      </c>
      <c r="G281" s="60">
        <v>0</v>
      </c>
      <c r="I281" s="37">
        <f t="shared" si="20"/>
        <v>25445707.642711438</v>
      </c>
      <c r="K281" s="70">
        <f t="shared" si="21"/>
        <v>1154621.0430328995</v>
      </c>
      <c r="L281" s="33">
        <f t="shared" si="22"/>
        <v>4.7532704570250862E-2</v>
      </c>
      <c r="M281" s="65">
        <f t="shared" si="23"/>
        <v>29.876857709281673</v>
      </c>
      <c r="O281" s="55">
        <v>1553649.6572180009</v>
      </c>
      <c r="P281" s="56">
        <v>2021170.0591000002</v>
      </c>
      <c r="Q281" s="57">
        <v>467520.40188199934</v>
      </c>
      <c r="S281" s="73">
        <f t="shared" si="24"/>
        <v>25913228.044593439</v>
      </c>
      <c r="T281" s="56"/>
      <c r="U281" s="137">
        <v>858</v>
      </c>
      <c r="V281" s="125" t="s">
        <v>265</v>
      </c>
      <c r="W281" s="189">
        <v>38588</v>
      </c>
      <c r="X281" s="189">
        <v>27490121.599678539</v>
      </c>
      <c r="Y281" s="189">
        <v>-9419739.4010963943</v>
      </c>
      <c r="Z281" s="189">
        <v>-3199035</v>
      </c>
      <c r="AB281" s="190">
        <v>24291086.599678539</v>
      </c>
      <c r="AD281" s="191">
        <v>971670.40248388797</v>
      </c>
      <c r="AE281" s="129">
        <v>4.1667869995852681E-2</v>
      </c>
      <c r="AF281" s="192">
        <v>25.180636531664973</v>
      </c>
      <c r="AH281" s="133">
        <v>1470409.7693759992</v>
      </c>
      <c r="AI281" s="134">
        <v>1524049.7567999999</v>
      </c>
      <c r="AJ281" s="135">
        <v>53639.987424000632</v>
      </c>
      <c r="AL281" s="193">
        <v>24344726.58710254</v>
      </c>
      <c r="AM281" s="56"/>
      <c r="AN281" s="97" t="s">
        <v>265</v>
      </c>
      <c r="AO281" s="93">
        <v>38459</v>
      </c>
      <c r="AP281" s="93">
        <v>26925228.197194651</v>
      </c>
      <c r="AQ281" s="93">
        <v>-9581928.1625150945</v>
      </c>
      <c r="AR281" s="93">
        <v>-3611092</v>
      </c>
      <c r="AS281" s="93">
        <v>5280</v>
      </c>
      <c r="AT281" s="94">
        <v>23319416.197194651</v>
      </c>
      <c r="AV281" s="93">
        <v>1065242.1569999999</v>
      </c>
      <c r="AW281" s="93">
        <v>-1545159.2211960002</v>
      </c>
      <c r="AX281" s="93">
        <v>-479917.06419600034</v>
      </c>
      <c r="AZ281" s="94">
        <v>22839499.132998649</v>
      </c>
      <c r="BB281" s="95">
        <v>858</v>
      </c>
      <c r="BC281" s="60"/>
    </row>
    <row r="282" spans="1:55" x14ac:dyDescent="0.25">
      <c r="A282" s="7">
        <v>859</v>
      </c>
      <c r="B282" s="7" t="s">
        <v>266</v>
      </c>
      <c r="C282" s="8">
        <v>6730</v>
      </c>
      <c r="D282" s="8">
        <v>19764640.080193818</v>
      </c>
      <c r="E282" s="8">
        <v>6757086.7283401312</v>
      </c>
      <c r="F282" s="60">
        <v>-963191</v>
      </c>
      <c r="G282" s="60">
        <v>0</v>
      </c>
      <c r="I282" s="37">
        <f t="shared" si="20"/>
        <v>18801449.080193818</v>
      </c>
      <c r="K282" s="70">
        <f t="shared" si="21"/>
        <v>252072.29701121897</v>
      </c>
      <c r="L282" s="33">
        <f t="shared" si="22"/>
        <v>1.3589259626218547E-2</v>
      </c>
      <c r="M282" s="65">
        <f t="shared" si="23"/>
        <v>37.455021844163291</v>
      </c>
      <c r="O282" s="55">
        <v>214769.5318</v>
      </c>
      <c r="P282" s="56">
        <v>150813.88449999999</v>
      </c>
      <c r="Q282" s="57">
        <v>-63955.647300000011</v>
      </c>
      <c r="S282" s="73">
        <f t="shared" si="24"/>
        <v>18737493.432893816</v>
      </c>
      <c r="T282" s="56"/>
      <c r="U282" s="137">
        <v>859</v>
      </c>
      <c r="V282" s="125" t="s">
        <v>266</v>
      </c>
      <c r="W282" s="189">
        <v>6750</v>
      </c>
      <c r="X282" s="189">
        <v>19689213.783182599</v>
      </c>
      <c r="Y282" s="189">
        <v>6879363.3386575617</v>
      </c>
      <c r="Z282" s="189">
        <v>-1139837</v>
      </c>
      <c r="AB282" s="190">
        <v>18549376.783182599</v>
      </c>
      <c r="AD282" s="191">
        <v>-562742.50304653496</v>
      </c>
      <c r="AE282" s="129">
        <v>-2.9444275363643642E-2</v>
      </c>
      <c r="AF282" s="192">
        <v>-83.369259710597774</v>
      </c>
      <c r="AH282" s="133">
        <v>172891.47600000002</v>
      </c>
      <c r="AI282" s="134">
        <v>67854.206399999995</v>
      </c>
      <c r="AJ282" s="135">
        <v>-105037.26960000003</v>
      </c>
      <c r="AL282" s="193">
        <v>18444339.513582598</v>
      </c>
      <c r="AM282" s="56"/>
      <c r="AN282" s="97" t="s">
        <v>266</v>
      </c>
      <c r="AO282" s="93">
        <v>6793</v>
      </c>
      <c r="AP282" s="93">
        <v>20306157.286229134</v>
      </c>
      <c r="AQ282" s="93">
        <v>6700590.5419551246</v>
      </c>
      <c r="AR282" s="93">
        <v>-1194038</v>
      </c>
      <c r="AT282" s="94">
        <v>19112119.286229134</v>
      </c>
      <c r="AV282" s="93">
        <v>127592.41139999998</v>
      </c>
      <c r="AW282" s="93">
        <v>-161774.81940000004</v>
      </c>
      <c r="AX282" s="93">
        <v>-34182.408000000054</v>
      </c>
      <c r="AZ282" s="94">
        <v>19077936.878229134</v>
      </c>
      <c r="BB282" s="95">
        <v>859</v>
      </c>
      <c r="BC282" s="60"/>
    </row>
    <row r="283" spans="1:55" x14ac:dyDescent="0.25">
      <c r="A283" s="7">
        <v>886</v>
      </c>
      <c r="B283" s="7" t="s">
        <v>267</v>
      </c>
      <c r="C283" s="8">
        <v>13237</v>
      </c>
      <c r="D283" s="8">
        <v>22468291.361064084</v>
      </c>
      <c r="E283" s="8">
        <v>4489123.7115723984</v>
      </c>
      <c r="F283" s="60">
        <v>-817965</v>
      </c>
      <c r="G283" s="60">
        <v>0</v>
      </c>
      <c r="I283" s="37">
        <f t="shared" si="20"/>
        <v>21650326.361064084</v>
      </c>
      <c r="K283" s="70">
        <f t="shared" si="21"/>
        <v>-236905.34624975175</v>
      </c>
      <c r="L283" s="33">
        <f t="shared" si="22"/>
        <v>-1.0823906349499077E-2</v>
      </c>
      <c r="M283" s="65">
        <f t="shared" si="23"/>
        <v>-17.897208298689414</v>
      </c>
      <c r="O283" s="55">
        <v>475973.89961800002</v>
      </c>
      <c r="P283" s="56">
        <v>617973.91709999996</v>
      </c>
      <c r="Q283" s="57">
        <v>142000.01748199994</v>
      </c>
      <c r="S283" s="73">
        <f t="shared" si="24"/>
        <v>21792326.378546085</v>
      </c>
      <c r="T283" s="56"/>
      <c r="U283" s="137">
        <v>886</v>
      </c>
      <c r="V283" s="125" t="s">
        <v>267</v>
      </c>
      <c r="W283" s="189">
        <v>13312</v>
      </c>
      <c r="X283" s="189">
        <v>22741969.707313836</v>
      </c>
      <c r="Y283" s="189">
        <v>4674317.8979551261</v>
      </c>
      <c r="Z283" s="189">
        <v>-854738</v>
      </c>
      <c r="AB283" s="190">
        <v>21887231.707313836</v>
      </c>
      <c r="AD283" s="191">
        <v>950887.50483570993</v>
      </c>
      <c r="AE283" s="129">
        <v>4.5418029797349165E-2</v>
      </c>
      <c r="AF283" s="192">
        <v>71.430852226240233</v>
      </c>
      <c r="AH283" s="133">
        <v>462746.15188800008</v>
      </c>
      <c r="AI283" s="134">
        <v>445545.56639999995</v>
      </c>
      <c r="AJ283" s="135">
        <v>-17200.585488000128</v>
      </c>
      <c r="AL283" s="193">
        <v>21870031.121825837</v>
      </c>
      <c r="AM283" s="56"/>
      <c r="AN283" s="97" t="s">
        <v>267</v>
      </c>
      <c r="AO283" s="93">
        <v>13352</v>
      </c>
      <c r="AP283" s="93">
        <v>21575443.202478126</v>
      </c>
      <c r="AQ283" s="93">
        <v>3998997.7739512259</v>
      </c>
      <c r="AR283" s="93">
        <v>-639099</v>
      </c>
      <c r="AT283" s="94">
        <v>20936344.202478126</v>
      </c>
      <c r="AV283" s="93">
        <v>548298.97140000004</v>
      </c>
      <c r="AW283" s="93">
        <v>-488081.400876</v>
      </c>
      <c r="AX283" s="93">
        <v>60217.570524000039</v>
      </c>
      <c r="AZ283" s="94">
        <v>20996561.773002125</v>
      </c>
      <c r="BB283" s="95">
        <v>886</v>
      </c>
      <c r="BC283" s="60"/>
    </row>
    <row r="284" spans="1:55" x14ac:dyDescent="0.25">
      <c r="A284" s="7">
        <v>887</v>
      </c>
      <c r="B284" s="7" t="s">
        <v>268</v>
      </c>
      <c r="C284" s="8">
        <v>4829</v>
      </c>
      <c r="D284" s="8">
        <v>13965109.741985241</v>
      </c>
      <c r="E284" s="8">
        <v>4004926.6606414258</v>
      </c>
      <c r="F284" s="60">
        <v>-371352</v>
      </c>
      <c r="G284" s="60">
        <v>0</v>
      </c>
      <c r="I284" s="37">
        <f t="shared" si="20"/>
        <v>13593757.741985241</v>
      </c>
      <c r="K284" s="70">
        <f t="shared" si="21"/>
        <v>111004.64131484739</v>
      </c>
      <c r="L284" s="33">
        <f t="shared" si="22"/>
        <v>8.2330841843664699E-3</v>
      </c>
      <c r="M284" s="65">
        <f t="shared" si="23"/>
        <v>22.987086625563759</v>
      </c>
      <c r="O284" s="55">
        <v>274804.67812</v>
      </c>
      <c r="P284" s="56">
        <v>623254.05310000014</v>
      </c>
      <c r="Q284" s="57">
        <v>348449.37498000014</v>
      </c>
      <c r="S284" s="73">
        <f t="shared" si="24"/>
        <v>13942207.116965242</v>
      </c>
      <c r="T284" s="56"/>
      <c r="U284" s="137">
        <v>887</v>
      </c>
      <c r="V284" s="125" t="s">
        <v>268</v>
      </c>
      <c r="W284" s="189">
        <v>4858</v>
      </c>
      <c r="X284" s="189">
        <v>13856524.100670394</v>
      </c>
      <c r="Y284" s="189">
        <v>4068737.9462799984</v>
      </c>
      <c r="Z284" s="189">
        <v>-373771</v>
      </c>
      <c r="AB284" s="190">
        <v>13482753.100670394</v>
      </c>
      <c r="AD284" s="191">
        <v>15921.753042561933</v>
      </c>
      <c r="AE284" s="129">
        <v>1.1822939362321882E-3</v>
      </c>
      <c r="AF284" s="192">
        <v>3.277429609419912</v>
      </c>
      <c r="AH284" s="133">
        <v>336418.81103999994</v>
      </c>
      <c r="AI284" s="134">
        <v>360955.72560000001</v>
      </c>
      <c r="AJ284" s="135">
        <v>24536.914560000063</v>
      </c>
      <c r="AL284" s="193">
        <v>13507290.015230393</v>
      </c>
      <c r="AM284" s="56"/>
      <c r="AN284" s="97" t="s">
        <v>268</v>
      </c>
      <c r="AO284" s="93">
        <v>4928</v>
      </c>
      <c r="AP284" s="93">
        <v>13895772.347627832</v>
      </c>
      <c r="AQ284" s="93">
        <v>3998163.9411236388</v>
      </c>
      <c r="AR284" s="93">
        <v>-428941</v>
      </c>
      <c r="AT284" s="94">
        <v>13466831.347627832</v>
      </c>
      <c r="AV284" s="93">
        <v>306392.69939999998</v>
      </c>
      <c r="AW284" s="93">
        <v>-333686.03747999994</v>
      </c>
      <c r="AX284" s="93">
        <v>-27293.338079999958</v>
      </c>
      <c r="AZ284" s="94">
        <v>13439538.009547831</v>
      </c>
      <c r="BB284" s="95">
        <v>887</v>
      </c>
      <c r="BC284" s="60"/>
    </row>
    <row r="285" spans="1:55" x14ac:dyDescent="0.25">
      <c r="A285" s="7">
        <v>889</v>
      </c>
      <c r="B285" s="7" t="s">
        <v>269</v>
      </c>
      <c r="C285" s="8">
        <v>2768</v>
      </c>
      <c r="D285" s="8">
        <v>11256410.371235898</v>
      </c>
      <c r="E285" s="8">
        <v>2551206.6778559</v>
      </c>
      <c r="F285" s="60">
        <v>298942</v>
      </c>
      <c r="G285" s="60">
        <v>0</v>
      </c>
      <c r="I285" s="37">
        <f t="shared" si="20"/>
        <v>11555352.371235898</v>
      </c>
      <c r="K285" s="70">
        <f t="shared" si="21"/>
        <v>15371.750167394057</v>
      </c>
      <c r="L285" s="33">
        <f t="shared" si="22"/>
        <v>1.3320429792862828E-3</v>
      </c>
      <c r="M285" s="65">
        <f t="shared" si="23"/>
        <v>5.5533779506481418</v>
      </c>
      <c r="O285" s="55">
        <v>38280.986000000004</v>
      </c>
      <c r="P285" s="56">
        <v>134709.46969999999</v>
      </c>
      <c r="Q285" s="57">
        <v>96428.483699999982</v>
      </c>
      <c r="S285" s="73">
        <f t="shared" si="24"/>
        <v>11651780.854935898</v>
      </c>
      <c r="T285" s="56"/>
      <c r="U285" s="137">
        <v>889</v>
      </c>
      <c r="V285" s="125" t="s">
        <v>269</v>
      </c>
      <c r="W285" s="189">
        <v>2824</v>
      </c>
      <c r="X285" s="189">
        <v>11303058.621068504</v>
      </c>
      <c r="Y285" s="189">
        <v>2503115.364401951</v>
      </c>
      <c r="Z285" s="189">
        <v>236922</v>
      </c>
      <c r="AB285" s="190">
        <v>11539980.621068504</v>
      </c>
      <c r="AD285" s="191">
        <v>-400042.13877339102</v>
      </c>
      <c r="AE285" s="129">
        <v>-3.3504302866059883E-2</v>
      </c>
      <c r="AF285" s="192">
        <v>-141.65798115205064</v>
      </c>
      <c r="AH285" s="133">
        <v>37143.991679999999</v>
      </c>
      <c r="AI285" s="134">
        <v>175952.07840000003</v>
      </c>
      <c r="AJ285" s="135">
        <v>138808.08672000002</v>
      </c>
      <c r="AL285" s="193">
        <v>11678788.707788505</v>
      </c>
      <c r="AM285" s="56"/>
      <c r="AN285" s="97" t="s">
        <v>269</v>
      </c>
      <c r="AO285" s="93">
        <v>2861</v>
      </c>
      <c r="AP285" s="93">
        <v>11654115.759841895</v>
      </c>
      <c r="AQ285" s="93">
        <v>2636962.3955356111</v>
      </c>
      <c r="AR285" s="93">
        <v>285907</v>
      </c>
      <c r="AT285" s="94">
        <v>11940022.759841895</v>
      </c>
      <c r="AV285" s="93">
        <v>119769.8988</v>
      </c>
      <c r="AW285" s="93">
        <v>-23664.743999999999</v>
      </c>
      <c r="AX285" s="93">
        <v>96105.154799999989</v>
      </c>
      <c r="AZ285" s="94">
        <v>12036127.914641894</v>
      </c>
      <c r="BB285" s="95">
        <v>889</v>
      </c>
      <c r="BC285" s="60"/>
    </row>
    <row r="286" spans="1:55" x14ac:dyDescent="0.25">
      <c r="A286" s="7">
        <v>890</v>
      </c>
      <c r="B286" s="7" t="s">
        <v>270</v>
      </c>
      <c r="C286" s="8">
        <v>1242</v>
      </c>
      <c r="D286" s="8">
        <v>7032303.9674829813</v>
      </c>
      <c r="E286" s="8">
        <v>690772.292161174</v>
      </c>
      <c r="F286" s="60">
        <v>244082</v>
      </c>
      <c r="G286" s="60">
        <v>0</v>
      </c>
      <c r="I286" s="37">
        <f t="shared" si="20"/>
        <v>7276385.9674829813</v>
      </c>
      <c r="K286" s="70">
        <f t="shared" si="21"/>
        <v>379930.12615580671</v>
      </c>
      <c r="L286" s="33">
        <f t="shared" si="22"/>
        <v>5.5090634218095971E-2</v>
      </c>
      <c r="M286" s="65">
        <f t="shared" si="23"/>
        <v>305.90187291127756</v>
      </c>
      <c r="O286" s="55">
        <v>10560.272000000001</v>
      </c>
      <c r="P286" s="56">
        <v>13200.34</v>
      </c>
      <c r="Q286" s="57">
        <v>2640.0679999999993</v>
      </c>
      <c r="S286" s="73">
        <f t="shared" si="24"/>
        <v>7279026.0354829812</v>
      </c>
      <c r="T286" s="56"/>
      <c r="U286" s="137">
        <v>890</v>
      </c>
      <c r="V286" s="125" t="s">
        <v>270</v>
      </c>
      <c r="W286" s="189">
        <v>1241</v>
      </c>
      <c r="X286" s="189">
        <v>6777506.8413271746</v>
      </c>
      <c r="Y286" s="189">
        <v>716633.02116240957</v>
      </c>
      <c r="Z286" s="189">
        <v>118949</v>
      </c>
      <c r="AB286" s="190">
        <v>6896455.8413271746</v>
      </c>
      <c r="AD286" s="191">
        <v>39993.351820349693</v>
      </c>
      <c r="AE286" s="129">
        <v>5.8329425533291809E-3</v>
      </c>
      <c r="AF286" s="192">
        <v>32.226713795608134</v>
      </c>
      <c r="AH286" s="133">
        <v>6511.92</v>
      </c>
      <c r="AI286" s="134">
        <v>13023.84</v>
      </c>
      <c r="AJ286" s="135">
        <v>6511.92</v>
      </c>
      <c r="AL286" s="193">
        <v>6902967.7613271745</v>
      </c>
      <c r="AM286" s="56"/>
      <c r="AN286" s="97" t="s">
        <v>270</v>
      </c>
      <c r="AO286" s="93">
        <v>1250</v>
      </c>
      <c r="AP286" s="93">
        <v>6854425.4895068249</v>
      </c>
      <c r="AQ286" s="93">
        <v>798854.10196819331</v>
      </c>
      <c r="AR286" s="93">
        <v>2037</v>
      </c>
      <c r="AT286" s="94">
        <v>6856462.4895068249</v>
      </c>
      <c r="AV286" s="93">
        <v>13147.08</v>
      </c>
      <c r="AW286" s="93">
        <v>-6573.54</v>
      </c>
      <c r="AX286" s="93">
        <v>6573.54</v>
      </c>
      <c r="AZ286" s="94">
        <v>6863036.0295068249</v>
      </c>
      <c r="BB286" s="95">
        <v>890</v>
      </c>
      <c r="BC286" s="60"/>
    </row>
    <row r="287" spans="1:55" x14ac:dyDescent="0.25">
      <c r="A287" s="7">
        <v>892</v>
      </c>
      <c r="B287" s="7" t="s">
        <v>271</v>
      </c>
      <c r="C287" s="8">
        <v>3747</v>
      </c>
      <c r="D287" s="8">
        <v>9814294.7696989998</v>
      </c>
      <c r="E287" s="8">
        <v>3279967.0561711672</v>
      </c>
      <c r="F287" s="60">
        <v>-519373</v>
      </c>
      <c r="G287" s="60">
        <v>0</v>
      </c>
      <c r="I287" s="37">
        <f t="shared" si="20"/>
        <v>9294921.7696989998</v>
      </c>
      <c r="K287" s="70">
        <f t="shared" si="21"/>
        <v>225458.28030556627</v>
      </c>
      <c r="L287" s="33">
        <f t="shared" si="22"/>
        <v>2.4859053743282112E-2</v>
      </c>
      <c r="M287" s="65">
        <f t="shared" si="23"/>
        <v>60.170344356969913</v>
      </c>
      <c r="O287" s="55">
        <v>43917.531179999998</v>
      </c>
      <c r="P287" s="56">
        <v>117483.02600000001</v>
      </c>
      <c r="Q287" s="57">
        <v>73565.494820000022</v>
      </c>
      <c r="S287" s="73">
        <f t="shared" si="24"/>
        <v>9368487.2645190004</v>
      </c>
      <c r="T287" s="56"/>
      <c r="U287" s="137">
        <v>892</v>
      </c>
      <c r="V287" s="125" t="s">
        <v>271</v>
      </c>
      <c r="W287" s="189">
        <v>3717</v>
      </c>
      <c r="X287" s="189">
        <v>9640444.4893934336</v>
      </c>
      <c r="Y287" s="189">
        <v>3190080.8967921948</v>
      </c>
      <c r="Z287" s="189">
        <v>-570981</v>
      </c>
      <c r="AB287" s="190">
        <v>9069463.4893934336</v>
      </c>
      <c r="AD287" s="191">
        <v>-48464.962029563263</v>
      </c>
      <c r="AE287" s="129">
        <v>-5.315347920063964E-3</v>
      </c>
      <c r="AF287" s="192">
        <v>-13.038730704752021</v>
      </c>
      <c r="AH287" s="133">
        <v>76567.155360000004</v>
      </c>
      <c r="AI287" s="134">
        <v>166705.15200000003</v>
      </c>
      <c r="AJ287" s="135">
        <v>90137.996640000027</v>
      </c>
      <c r="AL287" s="193">
        <v>9159601.486033434</v>
      </c>
      <c r="AM287" s="56"/>
      <c r="AN287" s="97" t="s">
        <v>271</v>
      </c>
      <c r="AO287" s="93">
        <v>3666</v>
      </c>
      <c r="AP287" s="93">
        <v>9769666.4514229968</v>
      </c>
      <c r="AQ287" s="93">
        <v>3169297.8788761003</v>
      </c>
      <c r="AR287" s="93">
        <v>-651738</v>
      </c>
      <c r="AT287" s="94">
        <v>9117928.4514229968</v>
      </c>
      <c r="AV287" s="93">
        <v>210353.27999999997</v>
      </c>
      <c r="AW287" s="93">
        <v>-63000.807360000006</v>
      </c>
      <c r="AX287" s="93">
        <v>147352.47263999996</v>
      </c>
      <c r="AZ287" s="94">
        <v>9265280.9240629971</v>
      </c>
      <c r="BB287" s="95">
        <v>892</v>
      </c>
      <c r="BC287" s="60"/>
    </row>
    <row r="288" spans="1:55" x14ac:dyDescent="0.25">
      <c r="A288" s="7">
        <v>893</v>
      </c>
      <c r="B288" s="7" t="s">
        <v>272</v>
      </c>
      <c r="C288" s="8">
        <v>7521</v>
      </c>
      <c r="D288" s="8">
        <v>19225922.213602204</v>
      </c>
      <c r="E288" s="8">
        <v>4019209.5300193019</v>
      </c>
      <c r="F288" s="60">
        <v>-344753</v>
      </c>
      <c r="G288" s="60">
        <v>0</v>
      </c>
      <c r="I288" s="37">
        <f t="shared" si="20"/>
        <v>18881169.213602204</v>
      </c>
      <c r="K288" s="70">
        <f t="shared" si="21"/>
        <v>1578576.0069941878</v>
      </c>
      <c r="L288" s="33">
        <f t="shared" si="22"/>
        <v>9.1233492468129895E-2</v>
      </c>
      <c r="M288" s="65">
        <f t="shared" si="23"/>
        <v>209.88911142058075</v>
      </c>
      <c r="O288" s="55">
        <v>144636.12538000001</v>
      </c>
      <c r="P288" s="56">
        <v>19800.510000000002</v>
      </c>
      <c r="Q288" s="57">
        <v>-124835.61538</v>
      </c>
      <c r="S288" s="73">
        <f t="shared" si="24"/>
        <v>18756333.598222204</v>
      </c>
      <c r="T288" s="56"/>
      <c r="U288" s="137">
        <v>893</v>
      </c>
      <c r="V288" s="125" t="s">
        <v>272</v>
      </c>
      <c r="W288" s="189">
        <v>7516</v>
      </c>
      <c r="X288" s="189">
        <v>17651343.206608016</v>
      </c>
      <c r="Y288" s="189">
        <v>2813753.8253599997</v>
      </c>
      <c r="Z288" s="189">
        <v>-348750</v>
      </c>
      <c r="AB288" s="190">
        <v>17302593.206608016</v>
      </c>
      <c r="AD288" s="191">
        <v>1295023.5745679587</v>
      </c>
      <c r="AE288" s="129">
        <v>8.0900699127736148E-2</v>
      </c>
      <c r="AF288" s="192">
        <v>172.30223184778589</v>
      </c>
      <c r="AH288" s="133"/>
      <c r="AI288" s="134"/>
      <c r="AJ288" s="135">
        <v>-90085.901279999991</v>
      </c>
      <c r="AL288" s="193">
        <v>17212507.305328015</v>
      </c>
      <c r="AM288" s="56"/>
      <c r="AN288" s="97" t="s">
        <v>272</v>
      </c>
      <c r="AO288" s="93">
        <v>7564</v>
      </c>
      <c r="AP288" s="93">
        <v>16431947.632040057</v>
      </c>
      <c r="AQ288" s="93">
        <v>1855183.1115980512</v>
      </c>
      <c r="AR288" s="93">
        <v>-424378</v>
      </c>
      <c r="AT288" s="94">
        <v>16007569.632040057</v>
      </c>
      <c r="AV288" s="93">
        <v>93344.267999999996</v>
      </c>
      <c r="AW288" s="93">
        <v>-185426.41631999996</v>
      </c>
      <c r="AX288" s="93">
        <v>-92082.148319999964</v>
      </c>
      <c r="AZ288" s="94">
        <v>15915487.483720057</v>
      </c>
      <c r="BB288" s="95">
        <v>893</v>
      </c>
      <c r="BC288" s="60"/>
    </row>
    <row r="289" spans="1:55" x14ac:dyDescent="0.25">
      <c r="A289" s="7">
        <v>895</v>
      </c>
      <c r="B289" s="7" t="s">
        <v>273</v>
      </c>
      <c r="C289" s="8">
        <v>15752</v>
      </c>
      <c r="D289" s="8">
        <v>25343231.544189673</v>
      </c>
      <c r="E289" s="8">
        <v>1662379.1711787684</v>
      </c>
      <c r="F289" s="60">
        <v>-1548965</v>
      </c>
      <c r="G289" s="60">
        <v>0</v>
      </c>
      <c r="I289" s="37">
        <f t="shared" si="20"/>
        <v>23794266.544189673</v>
      </c>
      <c r="K289" s="70">
        <f t="shared" si="21"/>
        <v>-912986.54234611988</v>
      </c>
      <c r="L289" s="33">
        <f t="shared" si="22"/>
        <v>-3.6952167007333225E-2</v>
      </c>
      <c r="M289" s="65">
        <f t="shared" si="23"/>
        <v>-57.960039509022337</v>
      </c>
      <c r="O289" s="55">
        <v>91148.347699999998</v>
      </c>
      <c r="P289" s="56">
        <v>175564.522</v>
      </c>
      <c r="Q289" s="57">
        <v>84416.174299999999</v>
      </c>
      <c r="S289" s="73">
        <f t="shared" si="24"/>
        <v>23878682.718489673</v>
      </c>
      <c r="T289" s="56"/>
      <c r="U289" s="137">
        <v>895</v>
      </c>
      <c r="V289" s="125" t="s">
        <v>273</v>
      </c>
      <c r="W289" s="189">
        <v>15404</v>
      </c>
      <c r="X289" s="189">
        <v>26182420.086535793</v>
      </c>
      <c r="Y289" s="189">
        <v>2843667.7846322875</v>
      </c>
      <c r="Z289" s="189">
        <v>-1475167</v>
      </c>
      <c r="AB289" s="190">
        <v>24707253.086535793</v>
      </c>
      <c r="AD289" s="191">
        <v>-17940.412656340748</v>
      </c>
      <c r="AE289" s="129">
        <v>-7.2559240666516644E-4</v>
      </c>
      <c r="AF289" s="192">
        <v>-1.1646593518787813</v>
      </c>
      <c r="AH289" s="133">
        <v>44346.175199999998</v>
      </c>
      <c r="AI289" s="134">
        <v>222837.90239999996</v>
      </c>
      <c r="AJ289" s="135">
        <v>178491.72719999996</v>
      </c>
      <c r="AL289" s="193">
        <v>24885744.813735794</v>
      </c>
      <c r="AM289" s="56"/>
      <c r="AN289" s="97" t="s">
        <v>273</v>
      </c>
      <c r="AO289" s="93">
        <v>15510</v>
      </c>
      <c r="AP289" s="93">
        <v>26234412.499192134</v>
      </c>
      <c r="AQ289" s="93">
        <v>2411868.9057465061</v>
      </c>
      <c r="AR289" s="93">
        <v>-1509219</v>
      </c>
      <c r="AT289" s="94">
        <v>24725193.499192134</v>
      </c>
      <c r="AV289" s="93">
        <v>339260.39940000005</v>
      </c>
      <c r="AW289" s="93">
        <v>-61791.276000000013</v>
      </c>
      <c r="AX289" s="93">
        <v>277469.12340000004</v>
      </c>
      <c r="AZ289" s="94">
        <v>25002662.622592133</v>
      </c>
      <c r="BB289" s="95">
        <v>895</v>
      </c>
      <c r="BC289" s="60"/>
    </row>
    <row r="290" spans="1:55" x14ac:dyDescent="0.25">
      <c r="A290" s="7">
        <v>905</v>
      </c>
      <c r="B290" s="7" t="s">
        <v>274</v>
      </c>
      <c r="C290" s="8">
        <v>67392</v>
      </c>
      <c r="D290" s="8">
        <v>86862079.802228957</v>
      </c>
      <c r="E290" s="8">
        <v>-444544.02326758893</v>
      </c>
      <c r="F290" s="60">
        <v>24788153</v>
      </c>
      <c r="G290" s="60">
        <v>0</v>
      </c>
      <c r="I290" s="37">
        <f t="shared" si="20"/>
        <v>111650232.80222896</v>
      </c>
      <c r="K290" s="70">
        <f t="shared" si="21"/>
        <v>6805424.7662686557</v>
      </c>
      <c r="L290" s="33">
        <f t="shared" si="22"/>
        <v>6.4909506667554684E-2</v>
      </c>
      <c r="M290" s="65">
        <f t="shared" si="23"/>
        <v>100.98267993632264</v>
      </c>
      <c r="O290" s="55">
        <v>5624961.8816499989</v>
      </c>
      <c r="P290" s="56">
        <v>1202550.9740000004</v>
      </c>
      <c r="Q290" s="57">
        <v>-4422410.9076499986</v>
      </c>
      <c r="S290" s="73">
        <f t="shared" si="24"/>
        <v>107227821.89457896</v>
      </c>
      <c r="T290" s="56"/>
      <c r="U290" s="137">
        <v>905</v>
      </c>
      <c r="V290" s="125" t="s">
        <v>274</v>
      </c>
      <c r="W290" s="189">
        <v>67620</v>
      </c>
      <c r="X290" s="189">
        <v>81586196.035960302</v>
      </c>
      <c r="Y290" s="189">
        <v>-3847527.4003015012</v>
      </c>
      <c r="Z290" s="189">
        <v>23258612</v>
      </c>
      <c r="AB290" s="190">
        <v>104844808.0359603</v>
      </c>
      <c r="AD290" s="191">
        <v>3865283.7668300271</v>
      </c>
      <c r="AE290" s="129">
        <v>3.8277896383511235E-2</v>
      </c>
      <c r="AF290" s="192">
        <v>57.161842159568579</v>
      </c>
      <c r="AH290" s="133">
        <v>5071987.3186079981</v>
      </c>
      <c r="AI290" s="134">
        <v>1254195.7919999999</v>
      </c>
      <c r="AJ290" s="135">
        <v>-3817791.5266079982</v>
      </c>
      <c r="AL290" s="193">
        <v>101027016.5093523</v>
      </c>
      <c r="AM290" s="56"/>
      <c r="AN290" s="97" t="s">
        <v>274</v>
      </c>
      <c r="AO290" s="93">
        <v>67619</v>
      </c>
      <c r="AP290" s="93">
        <v>79963718.269130275</v>
      </c>
      <c r="AQ290" s="93">
        <v>-4897914.8077317076</v>
      </c>
      <c r="AR290" s="93">
        <v>20899546</v>
      </c>
      <c r="AS290" s="93">
        <v>116260</v>
      </c>
      <c r="AT290" s="94">
        <v>100979524.26913027</v>
      </c>
      <c r="AV290" s="93">
        <v>1020213.4080000001</v>
      </c>
      <c r="AW290" s="93">
        <v>-5172647.6317679994</v>
      </c>
      <c r="AX290" s="93">
        <v>-4152434.2237679996</v>
      </c>
      <c r="AZ290" s="94">
        <v>96827090.045362279</v>
      </c>
      <c r="BB290" s="95">
        <v>905</v>
      </c>
      <c r="BC290" s="60"/>
    </row>
    <row r="291" spans="1:55" x14ac:dyDescent="0.25">
      <c r="A291" s="7">
        <v>908</v>
      </c>
      <c r="B291" s="7" t="s">
        <v>275</v>
      </c>
      <c r="C291" s="8">
        <v>21136</v>
      </c>
      <c r="D291" s="8">
        <v>37718165.287952647</v>
      </c>
      <c r="E291" s="8">
        <v>4198758.4712329786</v>
      </c>
      <c r="F291" s="60">
        <v>430542</v>
      </c>
      <c r="G291" s="60">
        <v>0</v>
      </c>
      <c r="I291" s="37">
        <f t="shared" si="20"/>
        <v>38148707.287952647</v>
      </c>
      <c r="K291" s="70">
        <f t="shared" si="21"/>
        <v>1880029.5910919532</v>
      </c>
      <c r="L291" s="33">
        <f t="shared" si="22"/>
        <v>5.1836176846741862E-2</v>
      </c>
      <c r="M291" s="65">
        <f t="shared" si="23"/>
        <v>88.94916687603866</v>
      </c>
      <c r="O291" s="55">
        <v>478182.31650000002</v>
      </c>
      <c r="P291" s="56">
        <v>407956.50769999996</v>
      </c>
      <c r="Q291" s="57">
        <v>-70225.808800000057</v>
      </c>
      <c r="S291" s="73">
        <f t="shared" si="24"/>
        <v>38078481.47915265</v>
      </c>
      <c r="T291" s="56"/>
      <c r="U291" s="137">
        <v>908</v>
      </c>
      <c r="V291" s="125" t="s">
        <v>275</v>
      </c>
      <c r="W291" s="189">
        <v>21346</v>
      </c>
      <c r="X291" s="189">
        <v>36017397.696860693</v>
      </c>
      <c r="Y291" s="189">
        <v>3550081.8270622762</v>
      </c>
      <c r="Z291" s="189">
        <v>251280</v>
      </c>
      <c r="AB291" s="190">
        <v>36268677.696860693</v>
      </c>
      <c r="AD291" s="191">
        <v>738349.6894909367</v>
      </c>
      <c r="AE291" s="129">
        <v>2.0780829530698028E-2</v>
      </c>
      <c r="AF291" s="192">
        <v>34.589604117442924</v>
      </c>
      <c r="AH291" s="133">
        <v>329958.98639999999</v>
      </c>
      <c r="AI291" s="134">
        <v>363495.37439999991</v>
      </c>
      <c r="AJ291" s="135">
        <v>33536.387999999919</v>
      </c>
      <c r="AL291" s="193">
        <v>36302214.08486069</v>
      </c>
      <c r="AM291" s="56"/>
      <c r="AN291" s="97" t="s">
        <v>275</v>
      </c>
      <c r="AO291" s="93">
        <v>21332</v>
      </c>
      <c r="AP291" s="93">
        <v>35298453.007369757</v>
      </c>
      <c r="AQ291" s="93">
        <v>3404266.556735212</v>
      </c>
      <c r="AR291" s="93">
        <v>231875</v>
      </c>
      <c r="AT291" s="94">
        <v>35530328.007369757</v>
      </c>
      <c r="AV291" s="93">
        <v>430369.66379999998</v>
      </c>
      <c r="AW291" s="93">
        <v>-363884.88023999997</v>
      </c>
      <c r="AX291" s="93">
        <v>66484.783560000011</v>
      </c>
      <c r="AZ291" s="94">
        <v>35596812.790929757</v>
      </c>
      <c r="BB291" s="95">
        <v>908</v>
      </c>
      <c r="BC291" s="60"/>
    </row>
    <row r="292" spans="1:55" x14ac:dyDescent="0.25">
      <c r="A292" s="7">
        <v>911</v>
      </c>
      <c r="B292" s="7" t="s">
        <v>276</v>
      </c>
      <c r="C292" s="8">
        <v>2218</v>
      </c>
      <c r="D292" s="8">
        <v>9936747.6404019445</v>
      </c>
      <c r="E292" s="8">
        <v>2018790.4231715167</v>
      </c>
      <c r="F292" s="60">
        <v>-484174</v>
      </c>
      <c r="G292" s="60">
        <v>11563.391391310026</v>
      </c>
      <c r="I292" s="37">
        <f t="shared" si="20"/>
        <v>9464137.0317932554</v>
      </c>
      <c r="K292" s="70">
        <f t="shared" si="21"/>
        <v>-141467.47528890893</v>
      </c>
      <c r="L292" s="33">
        <f t="shared" si="22"/>
        <v>-1.4727597329726169E-2</v>
      </c>
      <c r="M292" s="65">
        <f t="shared" si="23"/>
        <v>-63.781548822772287</v>
      </c>
      <c r="O292" s="55">
        <v>6600.17</v>
      </c>
      <c r="P292" s="56">
        <v>44881.156000000003</v>
      </c>
      <c r="Q292" s="57">
        <v>38280.986000000004</v>
      </c>
      <c r="S292" s="73">
        <f t="shared" si="24"/>
        <v>9502418.0177932549</v>
      </c>
      <c r="T292" s="56"/>
      <c r="U292" s="137">
        <v>911</v>
      </c>
      <c r="V292" s="125" t="s">
        <v>276</v>
      </c>
      <c r="W292" s="189">
        <v>2245</v>
      </c>
      <c r="X292" s="189">
        <v>10105004.507082164</v>
      </c>
      <c r="Y292" s="189">
        <v>2008547.6823009523</v>
      </c>
      <c r="Z292" s="189">
        <v>-499400</v>
      </c>
      <c r="AB292" s="190">
        <v>9605604.5070821643</v>
      </c>
      <c r="AD292" s="191">
        <v>-554255.45270672999</v>
      </c>
      <c r="AE292" s="129">
        <v>-5.4553453974797363E-2</v>
      </c>
      <c r="AF292" s="192">
        <v>-246.88438873351001</v>
      </c>
      <c r="AH292" s="133">
        <v>33861.983999999997</v>
      </c>
      <c r="AI292" s="134">
        <v>52160.479200000002</v>
      </c>
      <c r="AJ292" s="135">
        <v>18298.495200000005</v>
      </c>
      <c r="AL292" s="193">
        <v>9623903.002282165</v>
      </c>
      <c r="AM292" s="56"/>
      <c r="AN292" s="97" t="s">
        <v>276</v>
      </c>
      <c r="AO292" s="93">
        <v>2324</v>
      </c>
      <c r="AP292" s="93">
        <v>10670644.959788894</v>
      </c>
      <c r="AQ292" s="93">
        <v>2083191.6651720011</v>
      </c>
      <c r="AR292" s="93">
        <v>-510785</v>
      </c>
      <c r="AT292" s="94">
        <v>10159859.959788894</v>
      </c>
      <c r="AV292" s="93">
        <v>27608.868000000002</v>
      </c>
      <c r="AW292" s="93">
        <v>-33393.583200000001</v>
      </c>
      <c r="AX292" s="93">
        <v>-5784.7151999999987</v>
      </c>
      <c r="AZ292" s="94">
        <v>10154075.244588895</v>
      </c>
      <c r="BB292" s="95">
        <v>911</v>
      </c>
      <c r="BC292" s="60"/>
    </row>
    <row r="293" spans="1:55" x14ac:dyDescent="0.25">
      <c r="A293" s="7">
        <v>915</v>
      </c>
      <c r="B293" s="7" t="s">
        <v>277</v>
      </c>
      <c r="C293" s="8">
        <v>21155</v>
      </c>
      <c r="D293" s="8">
        <v>51931638.394365251</v>
      </c>
      <c r="E293" s="8">
        <v>8119226.3554315353</v>
      </c>
      <c r="F293" s="60">
        <v>-2426866</v>
      </c>
      <c r="G293" s="60">
        <v>0</v>
      </c>
      <c r="I293" s="37">
        <f t="shared" si="20"/>
        <v>49504772.394365251</v>
      </c>
      <c r="K293" s="70">
        <f t="shared" si="21"/>
        <v>1276169.4443520308</v>
      </c>
      <c r="L293" s="33">
        <f t="shared" si="22"/>
        <v>2.646084203755027E-2</v>
      </c>
      <c r="M293" s="65">
        <f t="shared" si="23"/>
        <v>60.324719657387412</v>
      </c>
      <c r="O293" s="55">
        <v>348832.18484000012</v>
      </c>
      <c r="P293" s="56">
        <v>387231.97390000004</v>
      </c>
      <c r="Q293" s="57">
        <v>38399.789059999923</v>
      </c>
      <c r="S293" s="73">
        <f t="shared" si="24"/>
        <v>49543172.183425248</v>
      </c>
      <c r="T293" s="56"/>
      <c r="U293" s="137">
        <v>915</v>
      </c>
      <c r="V293" s="125" t="s">
        <v>277</v>
      </c>
      <c r="W293" s="189">
        <v>21468</v>
      </c>
      <c r="X293" s="189">
        <v>50669399.95001322</v>
      </c>
      <c r="Y293" s="189">
        <v>7800986.7616925268</v>
      </c>
      <c r="Z293" s="189">
        <v>-2440797</v>
      </c>
      <c r="AB293" s="190">
        <v>48228602.95001322</v>
      </c>
      <c r="AD293" s="191">
        <v>527893.24423994869</v>
      </c>
      <c r="AE293" s="129">
        <v>1.1066779666300377E-2</v>
      </c>
      <c r="AF293" s="192">
        <v>24.589772882427273</v>
      </c>
      <c r="AH293" s="133">
        <v>277707.34032000002</v>
      </c>
      <c r="AI293" s="134">
        <v>357048.57360000006</v>
      </c>
      <c r="AJ293" s="135">
        <v>79341.233280000044</v>
      </c>
      <c r="AL293" s="193">
        <v>48307944.183293223</v>
      </c>
      <c r="AM293" s="56"/>
      <c r="AN293" s="97" t="s">
        <v>277</v>
      </c>
      <c r="AO293" s="93">
        <v>21638</v>
      </c>
      <c r="AP293" s="93">
        <v>49757856.705773272</v>
      </c>
      <c r="AQ293" s="93">
        <v>6737919.2088636234</v>
      </c>
      <c r="AR293" s="93">
        <v>-2057147</v>
      </c>
      <c r="AT293" s="94">
        <v>47700709.705773272</v>
      </c>
      <c r="AV293" s="93">
        <v>356746.01579999994</v>
      </c>
      <c r="AW293" s="93">
        <v>-239250.56184000004</v>
      </c>
      <c r="AX293" s="93">
        <v>117495.4539599999</v>
      </c>
      <c r="AZ293" s="94">
        <v>47818205.159733273</v>
      </c>
      <c r="BB293" s="95">
        <v>915</v>
      </c>
      <c r="BC293" s="60"/>
    </row>
    <row r="294" spans="1:55" x14ac:dyDescent="0.25">
      <c r="A294" s="7">
        <v>918</v>
      </c>
      <c r="B294" s="7" t="s">
        <v>278</v>
      </c>
      <c r="C294" s="8">
        <v>2316</v>
      </c>
      <c r="D294" s="8">
        <v>6115191.9313453976</v>
      </c>
      <c r="E294" s="8">
        <v>1502329.3020714601</v>
      </c>
      <c r="F294" s="60">
        <v>-465214</v>
      </c>
      <c r="G294" s="60">
        <v>0</v>
      </c>
      <c r="I294" s="37">
        <f t="shared" si="20"/>
        <v>5649977.9313453976</v>
      </c>
      <c r="K294" s="70">
        <f t="shared" si="21"/>
        <v>349097.77502453327</v>
      </c>
      <c r="L294" s="33">
        <f t="shared" si="22"/>
        <v>6.5856568103744587E-2</v>
      </c>
      <c r="M294" s="65">
        <f t="shared" si="23"/>
        <v>150.73306348209553</v>
      </c>
      <c r="O294" s="55">
        <v>40921.054000000004</v>
      </c>
      <c r="P294" s="56">
        <v>17160.442000000003</v>
      </c>
      <c r="Q294" s="57">
        <v>-23760.612000000001</v>
      </c>
      <c r="S294" s="73">
        <f t="shared" si="24"/>
        <v>5626217.3193453979</v>
      </c>
      <c r="T294" s="56"/>
      <c r="U294" s="137">
        <v>918</v>
      </c>
      <c r="V294" s="125" t="s">
        <v>278</v>
      </c>
      <c r="W294" s="189">
        <v>2277</v>
      </c>
      <c r="X294" s="189">
        <v>5764969.1563208643</v>
      </c>
      <c r="Y294" s="189">
        <v>1559499.0695627904</v>
      </c>
      <c r="Z294" s="189">
        <v>-464089</v>
      </c>
      <c r="AB294" s="190">
        <v>5300880.1563208643</v>
      </c>
      <c r="AD294" s="191">
        <v>62146.576773899607</v>
      </c>
      <c r="AE294" s="129">
        <v>1.1862900800401826E-2</v>
      </c>
      <c r="AF294" s="192">
        <v>27.293182597233031</v>
      </c>
      <c r="AH294" s="133">
        <v>29954.831999999999</v>
      </c>
      <c r="AI294" s="134">
        <v>16930.991999999998</v>
      </c>
      <c r="AJ294" s="135">
        <v>-13023.84</v>
      </c>
      <c r="AL294" s="193">
        <v>5287856.3163208645</v>
      </c>
      <c r="AM294" s="56"/>
      <c r="AN294" s="97" t="s">
        <v>278</v>
      </c>
      <c r="AO294" s="93">
        <v>2276</v>
      </c>
      <c r="AP294" s="93">
        <v>5732594.5795469647</v>
      </c>
      <c r="AQ294" s="93">
        <v>1667746.5432483729</v>
      </c>
      <c r="AR294" s="93">
        <v>-493861</v>
      </c>
      <c r="AT294" s="94">
        <v>5238733.5795469647</v>
      </c>
      <c r="AV294" s="93">
        <v>10517.664000000001</v>
      </c>
      <c r="AW294" s="93">
        <v>-84824.960160000002</v>
      </c>
      <c r="AX294" s="93">
        <v>-74307.296159999998</v>
      </c>
      <c r="AZ294" s="94">
        <v>5164426.2833869644</v>
      </c>
      <c r="BB294" s="95">
        <v>918</v>
      </c>
      <c r="BC294" s="60"/>
    </row>
    <row r="295" spans="1:55" x14ac:dyDescent="0.25">
      <c r="A295" s="7">
        <v>921</v>
      </c>
      <c r="B295" s="7" t="s">
        <v>279</v>
      </c>
      <c r="C295" s="8">
        <v>2094</v>
      </c>
      <c r="D295" s="8">
        <v>9512025.3419177681</v>
      </c>
      <c r="E295" s="8">
        <v>2270454.918873535</v>
      </c>
      <c r="F295" s="60">
        <v>118337</v>
      </c>
      <c r="G295" s="60">
        <v>0</v>
      </c>
      <c r="I295" s="37">
        <f t="shared" si="20"/>
        <v>9630362.3419177681</v>
      </c>
      <c r="K295" s="70">
        <f t="shared" si="21"/>
        <v>-223174.02924038097</v>
      </c>
      <c r="L295" s="33">
        <f t="shared" si="22"/>
        <v>-2.2649130305503699E-2</v>
      </c>
      <c r="M295" s="65">
        <f t="shared" si="23"/>
        <v>-106.57785541565471</v>
      </c>
      <c r="O295" s="55">
        <v>48445.247800000005</v>
      </c>
      <c r="P295" s="56">
        <v>150615.87940000001</v>
      </c>
      <c r="Q295" s="57">
        <v>102170.63159999999</v>
      </c>
      <c r="S295" s="73">
        <f t="shared" si="24"/>
        <v>9732532.9735177681</v>
      </c>
      <c r="T295" s="56"/>
      <c r="U295" s="137">
        <v>921</v>
      </c>
      <c r="V295" s="125" t="s">
        <v>279</v>
      </c>
      <c r="W295" s="189">
        <v>2148</v>
      </c>
      <c r="X295" s="189">
        <v>9720274.3711581491</v>
      </c>
      <c r="Y295" s="189">
        <v>2403397.1428076196</v>
      </c>
      <c r="Z295" s="189">
        <v>133262</v>
      </c>
      <c r="AB295" s="190">
        <v>9853536.3711581491</v>
      </c>
      <c r="AD295" s="191">
        <v>-416032.56372112781</v>
      </c>
      <c r="AE295" s="129">
        <v>-4.0511200261592911E-2</v>
      </c>
      <c r="AF295" s="192">
        <v>-193.68368888320663</v>
      </c>
      <c r="AH295" s="133">
        <v>46495.108799999995</v>
      </c>
      <c r="AI295" s="134">
        <v>169440.15840000001</v>
      </c>
      <c r="AJ295" s="135">
        <v>122945.04960000003</v>
      </c>
      <c r="AL295" s="193">
        <v>9976481.4207581487</v>
      </c>
      <c r="AM295" s="56"/>
      <c r="AN295" s="97" t="s">
        <v>279</v>
      </c>
      <c r="AO295" s="93">
        <v>2191</v>
      </c>
      <c r="AP295" s="93">
        <v>10229904.934879277</v>
      </c>
      <c r="AQ295" s="93">
        <v>2479582.1508342866</v>
      </c>
      <c r="AR295" s="93">
        <v>39664</v>
      </c>
      <c r="AT295" s="94">
        <v>10269568.934879277</v>
      </c>
      <c r="AV295" s="93">
        <v>203779.74</v>
      </c>
      <c r="AW295" s="93">
        <v>-33787.995600000002</v>
      </c>
      <c r="AX295" s="93">
        <v>169991.7444</v>
      </c>
      <c r="AZ295" s="94">
        <v>10439560.679279277</v>
      </c>
      <c r="BB295" s="95">
        <v>921</v>
      </c>
      <c r="BC295" s="60"/>
    </row>
    <row r="296" spans="1:55" x14ac:dyDescent="0.25">
      <c r="A296" s="7">
        <v>922</v>
      </c>
      <c r="B296" s="7" t="s">
        <v>280</v>
      </c>
      <c r="C296" s="8">
        <v>4460</v>
      </c>
      <c r="D296" s="8">
        <v>8827055.2828947045</v>
      </c>
      <c r="E296" s="8">
        <v>2091715.9061465685</v>
      </c>
      <c r="F296" s="60">
        <v>-911816</v>
      </c>
      <c r="G296" s="60">
        <v>0</v>
      </c>
      <c r="I296" s="37">
        <f t="shared" si="20"/>
        <v>7915239.2828947045</v>
      </c>
      <c r="K296" s="70">
        <f t="shared" si="21"/>
        <v>359709.16232213564</v>
      </c>
      <c r="L296" s="33">
        <f t="shared" si="22"/>
        <v>4.7608725871226672E-2</v>
      </c>
      <c r="M296" s="65">
        <f t="shared" si="23"/>
        <v>80.652278547564052</v>
      </c>
      <c r="O296" s="55">
        <v>133217.83128000001</v>
      </c>
      <c r="P296" s="56">
        <v>117681.03109999999</v>
      </c>
      <c r="Q296" s="57">
        <v>-15536.80018000002</v>
      </c>
      <c r="S296" s="73">
        <f t="shared" si="24"/>
        <v>7899702.4827147042</v>
      </c>
      <c r="T296" s="56"/>
      <c r="U296" s="137">
        <v>922</v>
      </c>
      <c r="V296" s="125" t="s">
        <v>280</v>
      </c>
      <c r="W296" s="189">
        <v>4462</v>
      </c>
      <c r="X296" s="189">
        <v>8448683.1205725688</v>
      </c>
      <c r="Y296" s="189">
        <v>2010655.5603013965</v>
      </c>
      <c r="Z296" s="189">
        <v>-893153</v>
      </c>
      <c r="AB296" s="190">
        <v>7555530.1205725688</v>
      </c>
      <c r="AD296" s="191">
        <v>-209351.10328642465</v>
      </c>
      <c r="AE296" s="129">
        <v>-2.6961275678391031E-2</v>
      </c>
      <c r="AF296" s="192">
        <v>-46.918669494940531</v>
      </c>
      <c r="AH296" s="133">
        <v>133754.83679999999</v>
      </c>
      <c r="AI296" s="134">
        <v>105493.10400000001</v>
      </c>
      <c r="AJ296" s="135">
        <v>-28261.732799999983</v>
      </c>
      <c r="AL296" s="193">
        <v>7527268.3877725685</v>
      </c>
      <c r="AM296" s="56"/>
      <c r="AN296" s="97" t="s">
        <v>280</v>
      </c>
      <c r="AO296" s="93">
        <v>4489</v>
      </c>
      <c r="AP296" s="93">
        <v>8678755.2238589935</v>
      </c>
      <c r="AQ296" s="93">
        <v>2116587.4519665139</v>
      </c>
      <c r="AR296" s="93">
        <v>-913874</v>
      </c>
      <c r="AT296" s="94">
        <v>7764881.2238589935</v>
      </c>
      <c r="AV296" s="93">
        <v>147378.76680000001</v>
      </c>
      <c r="AW296" s="93">
        <v>-94448.622720000014</v>
      </c>
      <c r="AX296" s="93">
        <v>52930.144079999998</v>
      </c>
      <c r="AZ296" s="94">
        <v>7817811.3679389935</v>
      </c>
      <c r="BB296" s="95">
        <v>922</v>
      </c>
      <c r="BC296" s="60"/>
    </row>
    <row r="297" spans="1:55" x14ac:dyDescent="0.25">
      <c r="A297" s="7">
        <v>924</v>
      </c>
      <c r="B297" s="7" t="s">
        <v>281</v>
      </c>
      <c r="C297" s="8">
        <v>3216</v>
      </c>
      <c r="D297" s="8">
        <v>10135639.562534388</v>
      </c>
      <c r="E297" s="8">
        <v>2601858.9345431821</v>
      </c>
      <c r="F297" s="60">
        <v>-319445</v>
      </c>
      <c r="G297" s="60">
        <v>0</v>
      </c>
      <c r="I297" s="37">
        <f t="shared" si="20"/>
        <v>9816194.5625343882</v>
      </c>
      <c r="K297" s="70">
        <f t="shared" si="21"/>
        <v>290806.50739322044</v>
      </c>
      <c r="L297" s="33">
        <f t="shared" si="22"/>
        <v>3.0529623119791169E-2</v>
      </c>
      <c r="M297" s="65">
        <f t="shared" si="23"/>
        <v>90.424909015304863</v>
      </c>
      <c r="O297" s="55">
        <v>30360.781999999999</v>
      </c>
      <c r="P297" s="56">
        <v>44881.156000000003</v>
      </c>
      <c r="Q297" s="57">
        <v>14520.374000000003</v>
      </c>
      <c r="S297" s="73">
        <f t="shared" si="24"/>
        <v>9830714.936534388</v>
      </c>
      <c r="T297" s="56"/>
      <c r="U297" s="137">
        <v>924</v>
      </c>
      <c r="V297" s="125" t="s">
        <v>281</v>
      </c>
      <c r="W297" s="189">
        <v>3259</v>
      </c>
      <c r="X297" s="189">
        <v>9700364.0551411677</v>
      </c>
      <c r="Y297" s="189">
        <v>2482955.6648363625</v>
      </c>
      <c r="Z297" s="189">
        <v>-174976</v>
      </c>
      <c r="AB297" s="190">
        <v>9525388.0551411677</v>
      </c>
      <c r="AD297" s="191">
        <v>-243060.95570377074</v>
      </c>
      <c r="AE297" s="129">
        <v>-2.4882246448123372E-2</v>
      </c>
      <c r="AF297" s="192">
        <v>-74.581453115609307</v>
      </c>
      <c r="AH297" s="133">
        <v>40373.903999999995</v>
      </c>
      <c r="AI297" s="134">
        <v>46885.824000000001</v>
      </c>
      <c r="AJ297" s="135">
        <v>6511.9200000000055</v>
      </c>
      <c r="AL297" s="193">
        <v>9531899.9751411676</v>
      </c>
      <c r="AM297" s="56"/>
      <c r="AN297" s="97" t="s">
        <v>281</v>
      </c>
      <c r="AO297" s="93">
        <v>3302</v>
      </c>
      <c r="AP297" s="93">
        <v>9731350.0108449385</v>
      </c>
      <c r="AQ297" s="93">
        <v>2439685.2977854554</v>
      </c>
      <c r="AR297" s="93">
        <v>37099</v>
      </c>
      <c r="AT297" s="94">
        <v>9768449.0108449385</v>
      </c>
      <c r="AV297" s="93">
        <v>57847.152000000009</v>
      </c>
      <c r="AW297" s="93">
        <v>-10517.664000000001</v>
      </c>
      <c r="AX297" s="93">
        <v>47329.488000000012</v>
      </c>
      <c r="AZ297" s="94">
        <v>9815778.4988449384</v>
      </c>
      <c r="BB297" s="95">
        <v>924</v>
      </c>
      <c r="BC297" s="60"/>
    </row>
    <row r="298" spans="1:55" x14ac:dyDescent="0.25">
      <c r="A298" s="7">
        <v>925</v>
      </c>
      <c r="B298" s="7" t="s">
        <v>282</v>
      </c>
      <c r="C298" s="8">
        <v>3685</v>
      </c>
      <c r="D298" s="8">
        <v>10590574.400351956</v>
      </c>
      <c r="E298" s="8">
        <v>1686094.1538906777</v>
      </c>
      <c r="F298" s="60">
        <v>-61218</v>
      </c>
      <c r="G298" s="60">
        <v>0</v>
      </c>
      <c r="I298" s="37">
        <f t="shared" si="20"/>
        <v>10529356.400351956</v>
      </c>
      <c r="K298" s="70">
        <f t="shared" si="21"/>
        <v>-1068356.8869166318</v>
      </c>
      <c r="L298" s="33">
        <f t="shared" si="22"/>
        <v>-9.2117890868144037E-2</v>
      </c>
      <c r="M298" s="65">
        <f t="shared" si="23"/>
        <v>-289.92045777927592</v>
      </c>
      <c r="O298" s="55">
        <v>77485.995800000004</v>
      </c>
      <c r="P298" s="56">
        <v>125403.23</v>
      </c>
      <c r="Q298" s="57">
        <v>47917.234199999992</v>
      </c>
      <c r="S298" s="73">
        <f t="shared" si="24"/>
        <v>10577273.634551957</v>
      </c>
      <c r="T298" s="56"/>
      <c r="U298" s="137">
        <v>925</v>
      </c>
      <c r="V298" s="125" t="s">
        <v>282</v>
      </c>
      <c r="W298" s="189">
        <v>3721</v>
      </c>
      <c r="X298" s="189">
        <v>11547777.287268588</v>
      </c>
      <c r="Y298" s="189">
        <v>2117277.1657980965</v>
      </c>
      <c r="Z298" s="189">
        <v>49936</v>
      </c>
      <c r="AB298" s="190">
        <v>11597713.287268588</v>
      </c>
      <c r="AD298" s="191">
        <v>-133961.65649770573</v>
      </c>
      <c r="AE298" s="129">
        <v>-1.1418800566826749E-2</v>
      </c>
      <c r="AF298" s="192">
        <v>-36.001520155255506</v>
      </c>
      <c r="AH298" s="133">
        <v>61342.286399999997</v>
      </c>
      <c r="AI298" s="134">
        <v>115977.29519999999</v>
      </c>
      <c r="AJ298" s="135">
        <v>54635.008799999996</v>
      </c>
      <c r="AL298" s="193">
        <v>11652348.296068588</v>
      </c>
      <c r="AM298" s="56"/>
      <c r="AN298" s="97" t="s">
        <v>282</v>
      </c>
      <c r="AO298" s="93">
        <v>3757</v>
      </c>
      <c r="AP298" s="93">
        <v>11772934.943766294</v>
      </c>
      <c r="AQ298" s="93">
        <v>2537105.2913966277</v>
      </c>
      <c r="AR298" s="93">
        <v>-41260</v>
      </c>
      <c r="AT298" s="94">
        <v>11731674.943766294</v>
      </c>
      <c r="AV298" s="93">
        <v>156450.25200000001</v>
      </c>
      <c r="AW298" s="93">
        <v>-81577.631399999984</v>
      </c>
      <c r="AX298" s="93">
        <v>74872.620600000024</v>
      </c>
      <c r="AZ298" s="94">
        <v>11806547.564366294</v>
      </c>
      <c r="BB298" s="95">
        <v>925</v>
      </c>
      <c r="BC298" s="60"/>
    </row>
    <row r="299" spans="1:55" x14ac:dyDescent="0.25">
      <c r="A299" s="7">
        <v>927</v>
      </c>
      <c r="B299" s="7" t="s">
        <v>283</v>
      </c>
      <c r="C299" s="8">
        <v>29054</v>
      </c>
      <c r="D299" s="8">
        <v>27248525.041102782</v>
      </c>
      <c r="E299" s="8">
        <v>-1592623.9568455382</v>
      </c>
      <c r="F299" s="60">
        <v>-2835080</v>
      </c>
      <c r="G299" s="60">
        <v>0</v>
      </c>
      <c r="I299" s="37">
        <f t="shared" si="20"/>
        <v>24413445.041102782</v>
      </c>
      <c r="K299" s="70">
        <f t="shared" si="21"/>
        <v>1548056.923452355</v>
      </c>
      <c r="L299" s="33">
        <f t="shared" si="22"/>
        <v>6.7703067863403854E-2</v>
      </c>
      <c r="M299" s="65">
        <f t="shared" si="23"/>
        <v>53.282058355212875</v>
      </c>
      <c r="O299" s="55">
        <v>703974.13220000011</v>
      </c>
      <c r="P299" s="56">
        <v>589263.17759999994</v>
      </c>
      <c r="Q299" s="57">
        <v>-114710.95460000017</v>
      </c>
      <c r="S299" s="73">
        <f t="shared" si="24"/>
        <v>24298734.086502783</v>
      </c>
      <c r="T299" s="56"/>
      <c r="U299" s="137">
        <v>927</v>
      </c>
      <c r="V299" s="125" t="s">
        <v>283</v>
      </c>
      <c r="W299" s="189">
        <v>28967</v>
      </c>
      <c r="X299" s="189">
        <v>26004809.117650427</v>
      </c>
      <c r="Y299" s="189">
        <v>-1803417.0423273125</v>
      </c>
      <c r="Z299" s="189">
        <v>-3139421</v>
      </c>
      <c r="AB299" s="190">
        <v>22865388.117650427</v>
      </c>
      <c r="AD299" s="191">
        <v>-1125132.1107502319</v>
      </c>
      <c r="AE299" s="129">
        <v>-4.6899029284836788E-2</v>
      </c>
      <c r="AF299" s="192">
        <v>-38.841858347437842</v>
      </c>
      <c r="AH299" s="133">
        <v>743852.71444799996</v>
      </c>
      <c r="AI299" s="134">
        <v>686551.72560000024</v>
      </c>
      <c r="AJ299" s="135">
        <v>-57300.988847999717</v>
      </c>
      <c r="AL299" s="193">
        <v>22808087.128802426</v>
      </c>
      <c r="AM299" s="56"/>
      <c r="AN299" s="97" t="s">
        <v>283</v>
      </c>
      <c r="AO299" s="93">
        <v>28919</v>
      </c>
      <c r="AP299" s="93">
        <v>26628182.228400659</v>
      </c>
      <c r="AQ299" s="93">
        <v>-1528053.3190017145</v>
      </c>
      <c r="AR299" s="93">
        <v>-2684052</v>
      </c>
      <c r="AS299" s="93">
        <v>46390</v>
      </c>
      <c r="AT299" s="94">
        <v>23990520.228400659</v>
      </c>
      <c r="AV299" s="93">
        <v>569662.97639999993</v>
      </c>
      <c r="AW299" s="93">
        <v>-916092.47852399992</v>
      </c>
      <c r="AX299" s="93">
        <v>-346429.50212399999</v>
      </c>
      <c r="AZ299" s="94">
        <v>23644090.726276658</v>
      </c>
      <c r="BB299" s="95">
        <v>927</v>
      </c>
      <c r="BC299" s="60"/>
    </row>
    <row r="300" spans="1:55" x14ac:dyDescent="0.25">
      <c r="A300" s="7">
        <v>931</v>
      </c>
      <c r="B300" s="7" t="s">
        <v>284</v>
      </c>
      <c r="C300" s="8">
        <v>6411</v>
      </c>
      <c r="D300" s="8">
        <v>24017305.310142025</v>
      </c>
      <c r="E300" s="8">
        <v>5331446.3832236845</v>
      </c>
      <c r="F300" s="60">
        <v>-191410</v>
      </c>
      <c r="G300" s="60">
        <v>0</v>
      </c>
      <c r="I300" s="37">
        <f t="shared" si="20"/>
        <v>23825895.310142025</v>
      </c>
      <c r="K300" s="70">
        <f t="shared" si="21"/>
        <v>250406.90176974982</v>
      </c>
      <c r="L300" s="33">
        <f t="shared" si="22"/>
        <v>1.0621493707032756E-2</v>
      </c>
      <c r="M300" s="65">
        <f t="shared" si="23"/>
        <v>39.058945838363719</v>
      </c>
      <c r="O300" s="55">
        <v>157282.05110000001</v>
      </c>
      <c r="P300" s="56">
        <v>85868.211700000014</v>
      </c>
      <c r="Q300" s="57">
        <v>-71413.839399999997</v>
      </c>
      <c r="S300" s="73">
        <f t="shared" si="24"/>
        <v>23754481.470742024</v>
      </c>
      <c r="T300" s="56"/>
      <c r="U300" s="137">
        <v>931</v>
      </c>
      <c r="V300" s="125" t="s">
        <v>284</v>
      </c>
      <c r="W300" s="189">
        <v>6607</v>
      </c>
      <c r="X300" s="189">
        <v>24223823.408372276</v>
      </c>
      <c r="Y300" s="189">
        <v>5166430.4354590457</v>
      </c>
      <c r="Z300" s="189">
        <v>-648335</v>
      </c>
      <c r="AB300" s="190">
        <v>23575488.408372276</v>
      </c>
      <c r="AD300" s="191">
        <v>-350659.08450020105</v>
      </c>
      <c r="AE300" s="129">
        <v>-1.4655894126066943E-2</v>
      </c>
      <c r="AF300" s="192">
        <v>-53.073873845951425</v>
      </c>
      <c r="AH300" s="133">
        <v>4399674.5572800003</v>
      </c>
      <c r="AI300" s="134">
        <v>0</v>
      </c>
      <c r="AJ300" s="135">
        <v>-4399674.5572800003</v>
      </c>
      <c r="AL300" s="193">
        <v>19175813.851092275</v>
      </c>
      <c r="AM300" s="56"/>
      <c r="AN300" s="97" t="s">
        <v>284</v>
      </c>
      <c r="AO300" s="93">
        <v>6666</v>
      </c>
      <c r="AP300" s="93">
        <v>24577038.492872477</v>
      </c>
      <c r="AQ300" s="93">
        <v>5585844.7924800012</v>
      </c>
      <c r="AR300" s="93">
        <v>-650891</v>
      </c>
      <c r="AT300" s="94">
        <v>23926147.492872477</v>
      </c>
      <c r="AV300" s="93">
        <v>0</v>
      </c>
      <c r="AW300" s="93">
        <v>-4613533.8723599995</v>
      </c>
      <c r="AX300" s="93">
        <v>-4613533.8723599995</v>
      </c>
      <c r="AZ300" s="94">
        <v>19312613.620512478</v>
      </c>
      <c r="BB300" s="95">
        <v>931</v>
      </c>
      <c r="BC300" s="60"/>
    </row>
    <row r="301" spans="1:55" x14ac:dyDescent="0.25">
      <c r="A301" s="7">
        <v>934</v>
      </c>
      <c r="B301" s="7" t="s">
        <v>285</v>
      </c>
      <c r="C301" s="8">
        <v>2974</v>
      </c>
      <c r="D301" s="8">
        <v>8624005.9063401353</v>
      </c>
      <c r="E301" s="8">
        <v>2243358.8476149547</v>
      </c>
      <c r="F301" s="60">
        <v>-736560</v>
      </c>
      <c r="G301" s="60">
        <v>0</v>
      </c>
      <c r="I301" s="37">
        <f t="shared" si="20"/>
        <v>7887445.9063401353</v>
      </c>
      <c r="K301" s="70">
        <f t="shared" si="21"/>
        <v>72189.728325663134</v>
      </c>
      <c r="L301" s="33">
        <f t="shared" si="22"/>
        <v>9.237026487851293E-3</v>
      </c>
      <c r="M301" s="65">
        <f t="shared" si="23"/>
        <v>24.2736140973985</v>
      </c>
      <c r="O301" s="55">
        <v>2743558.6655999999</v>
      </c>
      <c r="P301" s="56">
        <v>0</v>
      </c>
      <c r="Q301" s="57">
        <v>-2743558.6655999999</v>
      </c>
      <c r="S301" s="73">
        <f t="shared" si="24"/>
        <v>5143887.2407401353</v>
      </c>
      <c r="T301" s="56"/>
      <c r="U301" s="137">
        <v>934</v>
      </c>
      <c r="V301" s="125" t="s">
        <v>285</v>
      </c>
      <c r="W301" s="189">
        <v>3025</v>
      </c>
      <c r="X301" s="189">
        <v>8566607.1780144721</v>
      </c>
      <c r="Y301" s="189">
        <v>2138255.9598561795</v>
      </c>
      <c r="Z301" s="189">
        <v>-751351</v>
      </c>
      <c r="AB301" s="190">
        <v>7815256.1780144721</v>
      </c>
      <c r="AD301" s="191">
        <v>-314453.93853518181</v>
      </c>
      <c r="AE301" s="129">
        <v>-3.867960038268127E-2</v>
      </c>
      <c r="AF301" s="192">
        <v>-103.95171521824192</v>
      </c>
      <c r="AH301" s="133">
        <v>2667021.9552000002</v>
      </c>
      <c r="AI301" s="134">
        <v>0</v>
      </c>
      <c r="AJ301" s="135">
        <v>-2667021.9552000002</v>
      </c>
      <c r="AL301" s="193">
        <v>5148234.2228144724</v>
      </c>
      <c r="AM301" s="56"/>
      <c r="AN301" s="97" t="s">
        <v>285</v>
      </c>
      <c r="AO301" s="93">
        <v>3073</v>
      </c>
      <c r="AP301" s="93">
        <v>8897867.1165496539</v>
      </c>
      <c r="AQ301" s="93">
        <v>2169834.3724036375</v>
      </c>
      <c r="AR301" s="93">
        <v>-768157</v>
      </c>
      <c r="AT301" s="94">
        <v>8129710.1165496539</v>
      </c>
      <c r="AV301" s="93">
        <v>0</v>
      </c>
      <c r="AW301" s="93">
        <v>-2703565.5312000001</v>
      </c>
      <c r="AX301" s="93">
        <v>-2703565.5312000001</v>
      </c>
      <c r="AZ301" s="94">
        <v>5426144.5853496538</v>
      </c>
      <c r="BB301" s="95">
        <v>934</v>
      </c>
      <c r="BC301" s="60"/>
    </row>
    <row r="302" spans="1:55" x14ac:dyDescent="0.25">
      <c r="A302" s="7">
        <v>935</v>
      </c>
      <c r="B302" s="7" t="s">
        <v>286</v>
      </c>
      <c r="C302" s="8">
        <v>3207</v>
      </c>
      <c r="D302" s="8">
        <v>9806904.1010405365</v>
      </c>
      <c r="E302" s="8">
        <v>2273799.3798387502</v>
      </c>
      <c r="F302" s="60">
        <v>-246767</v>
      </c>
      <c r="G302" s="60">
        <v>0</v>
      </c>
      <c r="I302" s="37">
        <f t="shared" si="20"/>
        <v>9560137.1010405365</v>
      </c>
      <c r="K302" s="70">
        <f t="shared" si="21"/>
        <v>296586.52283996157</v>
      </c>
      <c r="L302" s="33">
        <f t="shared" si="22"/>
        <v>3.2016506018534945E-2</v>
      </c>
      <c r="M302" s="65">
        <f t="shared" si="23"/>
        <v>92.480986230109622</v>
      </c>
      <c r="O302" s="55">
        <v>152199.92020000002</v>
      </c>
      <c r="P302" s="56">
        <v>1487678.318</v>
      </c>
      <c r="Q302" s="57">
        <v>1335478.3977999999</v>
      </c>
      <c r="S302" s="73">
        <f t="shared" si="24"/>
        <v>10895615.498840537</v>
      </c>
      <c r="T302" s="56"/>
      <c r="U302" s="137">
        <v>935</v>
      </c>
      <c r="V302" s="125" t="s">
        <v>286</v>
      </c>
      <c r="W302" s="189">
        <v>3267</v>
      </c>
      <c r="X302" s="189">
        <v>9465593.578200575</v>
      </c>
      <c r="Y302" s="189">
        <v>2178209.2124439985</v>
      </c>
      <c r="Z302" s="189">
        <v>-202043</v>
      </c>
      <c r="AB302" s="190">
        <v>9263550.578200575</v>
      </c>
      <c r="AD302" s="191">
        <v>-83802.269869854674</v>
      </c>
      <c r="AE302" s="129">
        <v>-8.9653478617910468E-3</v>
      </c>
      <c r="AF302" s="192">
        <v>-25.651138619484136</v>
      </c>
      <c r="AH302" s="133">
        <v>183792.43007999999</v>
      </c>
      <c r="AI302" s="134">
        <v>1430017.632</v>
      </c>
      <c r="AJ302" s="135">
        <v>1246225.2019199999</v>
      </c>
      <c r="AL302" s="193">
        <v>10509775.780120574</v>
      </c>
      <c r="AM302" s="56"/>
      <c r="AN302" s="97" t="s">
        <v>286</v>
      </c>
      <c r="AO302" s="93">
        <v>3347</v>
      </c>
      <c r="AP302" s="93">
        <v>9481620.8480704296</v>
      </c>
      <c r="AQ302" s="93">
        <v>2157063.3081480013</v>
      </c>
      <c r="AR302" s="93">
        <v>-134268</v>
      </c>
      <c r="AT302" s="94">
        <v>9347352.8480704296</v>
      </c>
      <c r="AV302" s="93">
        <v>1475102.3759999999</v>
      </c>
      <c r="AW302" s="93">
        <v>-169557.89075999998</v>
      </c>
      <c r="AX302" s="93">
        <v>1305544.4852399998</v>
      </c>
      <c r="AZ302" s="94">
        <v>10652897.333310429</v>
      </c>
      <c r="BB302" s="95">
        <v>935</v>
      </c>
      <c r="BC302" s="60"/>
    </row>
    <row r="303" spans="1:55" x14ac:dyDescent="0.25">
      <c r="A303" s="7">
        <v>936</v>
      </c>
      <c r="B303" s="7" t="s">
        <v>287</v>
      </c>
      <c r="C303" s="8">
        <v>6844</v>
      </c>
      <c r="D303" s="8">
        <v>22864891.050615814</v>
      </c>
      <c r="E303" s="8">
        <v>5012167.7796127303</v>
      </c>
      <c r="F303" s="60">
        <v>258311</v>
      </c>
      <c r="G303" s="60">
        <v>74723.03139671986</v>
      </c>
      <c r="I303" s="37">
        <f t="shared" si="20"/>
        <v>23197925.082012534</v>
      </c>
      <c r="K303" s="70">
        <f t="shared" si="21"/>
        <v>-35519.50878726691</v>
      </c>
      <c r="L303" s="33">
        <f t="shared" si="22"/>
        <v>-1.5288094130188625E-3</v>
      </c>
      <c r="M303" s="65">
        <f t="shared" si="23"/>
        <v>-5.1898756264270762</v>
      </c>
      <c r="O303" s="55">
        <v>50847.70968</v>
      </c>
      <c r="P303" s="56">
        <v>129363.33200000001</v>
      </c>
      <c r="Q303" s="57">
        <v>78515.622320000009</v>
      </c>
      <c r="S303" s="73">
        <f t="shared" si="24"/>
        <v>23276440.704332534</v>
      </c>
      <c r="T303" s="56"/>
      <c r="U303" s="137">
        <v>936</v>
      </c>
      <c r="V303" s="125" t="s">
        <v>287</v>
      </c>
      <c r="W303" s="189">
        <v>6917</v>
      </c>
      <c r="X303" s="189">
        <v>22989377.590799801</v>
      </c>
      <c r="Y303" s="189">
        <v>5095408.9619200015</v>
      </c>
      <c r="Z303" s="189">
        <v>244067</v>
      </c>
      <c r="AB303" s="190">
        <v>23233444.590799801</v>
      </c>
      <c r="AD303" s="191">
        <v>-232647.00397687405</v>
      </c>
      <c r="AE303" s="129">
        <v>-9.9141777844529953E-3</v>
      </c>
      <c r="AF303" s="192">
        <v>-33.634090498319225</v>
      </c>
      <c r="AH303" s="133">
        <v>29954.831999999995</v>
      </c>
      <c r="AI303" s="134">
        <v>114805.14959999999</v>
      </c>
      <c r="AJ303" s="135">
        <v>84850.317599999995</v>
      </c>
      <c r="AL303" s="193">
        <v>23318294.908399802</v>
      </c>
      <c r="AM303" s="56"/>
      <c r="AN303" s="97" t="s">
        <v>287</v>
      </c>
      <c r="AO303" s="93">
        <v>7002</v>
      </c>
      <c r="AP303" s="93">
        <v>23211349.594776675</v>
      </c>
      <c r="AQ303" s="93">
        <v>5356479.3909807447</v>
      </c>
      <c r="AR303" s="93">
        <v>254742</v>
      </c>
      <c r="AS303" s="93">
        <v>0</v>
      </c>
      <c r="AT303" s="94">
        <v>23466091.594776675</v>
      </c>
      <c r="AV303" s="93">
        <v>142251.4056</v>
      </c>
      <c r="AW303" s="93">
        <v>-59227.595399999998</v>
      </c>
      <c r="AX303" s="93">
        <v>83023.810200000007</v>
      </c>
      <c r="AZ303" s="94">
        <v>23549115.404976673</v>
      </c>
      <c r="BB303" s="95">
        <v>936</v>
      </c>
      <c r="BC303" s="60"/>
    </row>
    <row r="304" spans="1:55" x14ac:dyDescent="0.25">
      <c r="A304" s="7">
        <v>946</v>
      </c>
      <c r="B304" s="7" t="s">
        <v>288</v>
      </c>
      <c r="C304" s="8">
        <v>6616</v>
      </c>
      <c r="D304" s="8">
        <v>18453499.507583577</v>
      </c>
      <c r="E304" s="8">
        <v>4154767.5049202465</v>
      </c>
      <c r="F304" s="60">
        <v>286258</v>
      </c>
      <c r="G304" s="60">
        <v>0</v>
      </c>
      <c r="I304" s="37">
        <f t="shared" si="20"/>
        <v>18739757.507583577</v>
      </c>
      <c r="K304" s="70">
        <f t="shared" si="21"/>
        <v>697833.81995870173</v>
      </c>
      <c r="L304" s="33">
        <f t="shared" si="22"/>
        <v>3.8678459794026981E-2</v>
      </c>
      <c r="M304" s="65">
        <f t="shared" si="23"/>
        <v>105.47669588251236</v>
      </c>
      <c r="O304" s="55">
        <v>325309.17895999999</v>
      </c>
      <c r="P304" s="56">
        <v>385647.93310000002</v>
      </c>
      <c r="Q304" s="57">
        <v>60338.754140000034</v>
      </c>
      <c r="S304" s="73">
        <f t="shared" si="24"/>
        <v>18800096.261723578</v>
      </c>
      <c r="T304" s="56"/>
      <c r="U304" s="137">
        <v>946</v>
      </c>
      <c r="V304" s="125" t="s">
        <v>288</v>
      </c>
      <c r="W304" s="189">
        <v>6684</v>
      </c>
      <c r="X304" s="189">
        <v>17701545.687624875</v>
      </c>
      <c r="Y304" s="189">
        <v>3413016.3044685726</v>
      </c>
      <c r="Z304" s="189">
        <v>340378</v>
      </c>
      <c r="AB304" s="190">
        <v>18041923.687624875</v>
      </c>
      <c r="AD304" s="191">
        <v>191508.11950850859</v>
      </c>
      <c r="AE304" s="129">
        <v>1.0728496419465551E-2</v>
      </c>
      <c r="AF304" s="192">
        <v>28.65172344531846</v>
      </c>
      <c r="AH304" s="133">
        <v>307649.14848000003</v>
      </c>
      <c r="AI304" s="134">
        <v>201934.63920000001</v>
      </c>
      <c r="AJ304" s="135">
        <v>-105714.50928000003</v>
      </c>
      <c r="AL304" s="193">
        <v>17936209.178344876</v>
      </c>
      <c r="AM304" s="56"/>
      <c r="AN304" s="97" t="s">
        <v>288</v>
      </c>
      <c r="AO304" s="93">
        <v>6714</v>
      </c>
      <c r="AP304" s="93">
        <v>17341225.568116367</v>
      </c>
      <c r="AQ304" s="93">
        <v>2922962.0961942845</v>
      </c>
      <c r="AR304" s="93">
        <v>454000</v>
      </c>
      <c r="AS304" s="93">
        <v>55190</v>
      </c>
      <c r="AT304" s="94">
        <v>17850415.568116367</v>
      </c>
      <c r="AV304" s="93">
        <v>199901.35140000001</v>
      </c>
      <c r="AW304" s="93">
        <v>-228430.51500000001</v>
      </c>
      <c r="AX304" s="93">
        <v>-28529.1636</v>
      </c>
      <c r="AZ304" s="94">
        <v>17821886.404516365</v>
      </c>
      <c r="BB304" s="95">
        <v>946</v>
      </c>
      <c r="BC304" s="60"/>
    </row>
    <row r="305" spans="1:55" x14ac:dyDescent="0.25">
      <c r="A305" s="7">
        <v>976</v>
      </c>
      <c r="B305" s="7" t="s">
        <v>289</v>
      </c>
      <c r="C305" s="8">
        <v>4118</v>
      </c>
      <c r="D305" s="8">
        <v>18705949.360991664</v>
      </c>
      <c r="E305" s="8">
        <v>3401968.7242515199</v>
      </c>
      <c r="F305" s="60">
        <v>-597234</v>
      </c>
      <c r="G305" s="60">
        <v>48875.46589200059</v>
      </c>
      <c r="I305" s="37">
        <f t="shared" si="20"/>
        <v>18157590.826883666</v>
      </c>
      <c r="K305" s="70">
        <f t="shared" si="21"/>
        <v>-273754.07707917318</v>
      </c>
      <c r="L305" s="33">
        <f t="shared" si="22"/>
        <v>-1.4852637097595335E-2</v>
      </c>
      <c r="M305" s="65">
        <f t="shared" si="23"/>
        <v>-66.477434939090131</v>
      </c>
      <c r="O305" s="55">
        <v>125469.2317</v>
      </c>
      <c r="P305" s="56">
        <v>143883.70599999998</v>
      </c>
      <c r="Q305" s="57">
        <v>18414.474299999973</v>
      </c>
      <c r="S305" s="73">
        <f t="shared" si="24"/>
        <v>18176005.301183667</v>
      </c>
      <c r="T305" s="56"/>
      <c r="U305" s="137">
        <v>976</v>
      </c>
      <c r="V305" s="125" t="s">
        <v>289</v>
      </c>
      <c r="W305" s="189">
        <v>4200</v>
      </c>
      <c r="X305" s="189">
        <v>19101785.903962839</v>
      </c>
      <c r="Y305" s="189">
        <v>3503274.9548425977</v>
      </c>
      <c r="Z305" s="189">
        <v>-670441</v>
      </c>
      <c r="AB305" s="190">
        <v>18431344.903962839</v>
      </c>
      <c r="AD305" s="191">
        <v>-205143.42025569454</v>
      </c>
      <c r="AE305" s="129">
        <v>-1.1007622073795204E-2</v>
      </c>
      <c r="AF305" s="192">
        <v>-48.843671489451083</v>
      </c>
      <c r="AH305" s="133">
        <v>71696.239200000011</v>
      </c>
      <c r="AI305" s="134">
        <v>123726.47999999998</v>
      </c>
      <c r="AJ305" s="135">
        <v>52030.24079999997</v>
      </c>
      <c r="AL305" s="193">
        <v>18483375.14476284</v>
      </c>
      <c r="AM305" s="56"/>
      <c r="AN305" s="97" t="s">
        <v>289</v>
      </c>
      <c r="AO305" s="93">
        <v>4291</v>
      </c>
      <c r="AP305" s="93">
        <v>19349200.324218534</v>
      </c>
      <c r="AQ305" s="93">
        <v>3552073.7349319514</v>
      </c>
      <c r="AR305" s="93">
        <v>-712712</v>
      </c>
      <c r="AT305" s="94">
        <v>18636488.324218534</v>
      </c>
      <c r="AV305" s="93">
        <v>107806.05600000001</v>
      </c>
      <c r="AW305" s="93">
        <v>-93410.003399999987</v>
      </c>
      <c r="AX305" s="93">
        <v>14396.052600000025</v>
      </c>
      <c r="AZ305" s="94">
        <v>18650884.376818534</v>
      </c>
      <c r="BB305" s="95">
        <v>976</v>
      </c>
      <c r="BC305" s="60"/>
    </row>
    <row r="306" spans="1:55" x14ac:dyDescent="0.25">
      <c r="A306" s="7">
        <v>977</v>
      </c>
      <c r="B306" s="7" t="s">
        <v>290</v>
      </c>
      <c r="C306" s="8">
        <v>15251</v>
      </c>
      <c r="D306" s="8">
        <v>37760815.682965696</v>
      </c>
      <c r="E306" s="8">
        <v>8597813.0174485818</v>
      </c>
      <c r="F306" s="60">
        <v>237486</v>
      </c>
      <c r="G306" s="60">
        <v>0</v>
      </c>
      <c r="I306" s="37">
        <f t="shared" si="20"/>
        <v>37998301.682965696</v>
      </c>
      <c r="K306" s="70">
        <f t="shared" si="21"/>
        <v>2078254.702356033</v>
      </c>
      <c r="L306" s="33">
        <f t="shared" si="22"/>
        <v>5.7857794659286366E-2</v>
      </c>
      <c r="M306" s="65">
        <f t="shared" si="23"/>
        <v>136.27006113409175</v>
      </c>
      <c r="O306" s="55">
        <v>174930.90568000003</v>
      </c>
      <c r="P306" s="56">
        <v>382941.86340000003</v>
      </c>
      <c r="Q306" s="57">
        <v>208010.95772000001</v>
      </c>
      <c r="S306" s="73">
        <f t="shared" si="24"/>
        <v>38206312.640685692</v>
      </c>
      <c r="T306" s="56"/>
      <c r="U306" s="137">
        <v>977</v>
      </c>
      <c r="V306" s="125" t="s">
        <v>290</v>
      </c>
      <c r="W306" s="189">
        <v>15199</v>
      </c>
      <c r="X306" s="189">
        <v>35820003.980609663</v>
      </c>
      <c r="Y306" s="189">
        <v>8526573.2203125563</v>
      </c>
      <c r="Z306" s="189">
        <v>100043</v>
      </c>
      <c r="AB306" s="190">
        <v>35920046.980609663</v>
      </c>
      <c r="AD306" s="191">
        <v>622072.63076011091</v>
      </c>
      <c r="AE306" s="129">
        <v>1.7623465431600958E-2</v>
      </c>
      <c r="AF306" s="192">
        <v>40.928523637088688</v>
      </c>
      <c r="AH306" s="133">
        <v>109530.4944</v>
      </c>
      <c r="AI306" s="134">
        <v>428940.1704</v>
      </c>
      <c r="AJ306" s="135">
        <v>319409.67599999998</v>
      </c>
      <c r="AL306" s="193">
        <v>36239456.656609662</v>
      </c>
      <c r="AM306" s="56"/>
      <c r="AN306" s="97" t="s">
        <v>290</v>
      </c>
      <c r="AO306" s="93">
        <v>15039</v>
      </c>
      <c r="AP306" s="93">
        <v>35200804.349849552</v>
      </c>
      <c r="AQ306" s="93">
        <v>8550372.7454958148</v>
      </c>
      <c r="AR306" s="93">
        <v>97170</v>
      </c>
      <c r="AS306" s="93">
        <v>0</v>
      </c>
      <c r="AT306" s="94">
        <v>35297974.349849552</v>
      </c>
      <c r="AV306" s="93">
        <v>430040.98680000001</v>
      </c>
      <c r="AW306" s="93">
        <v>-164456.82371999999</v>
      </c>
      <c r="AX306" s="93">
        <v>265584.16308000003</v>
      </c>
      <c r="AZ306" s="94">
        <v>35563558.512929551</v>
      </c>
      <c r="BB306" s="95">
        <v>977</v>
      </c>
      <c r="BC306" s="60"/>
    </row>
    <row r="307" spans="1:55" x14ac:dyDescent="0.25">
      <c r="A307" s="7">
        <v>980</v>
      </c>
      <c r="B307" s="7" t="s">
        <v>291</v>
      </c>
      <c r="C307" s="8">
        <v>32878</v>
      </c>
      <c r="D307" s="8">
        <v>45229469.298857659</v>
      </c>
      <c r="E307" s="8">
        <v>6578511.9860629551</v>
      </c>
      <c r="F307" s="60">
        <v>-3738791</v>
      </c>
      <c r="G307" s="60">
        <v>0</v>
      </c>
      <c r="I307" s="37">
        <f t="shared" si="20"/>
        <v>41490678.298857659</v>
      </c>
      <c r="K307" s="70">
        <f t="shared" si="21"/>
        <v>672016.62882808596</v>
      </c>
      <c r="L307" s="33">
        <f t="shared" si="22"/>
        <v>1.6463465516349918E-2</v>
      </c>
      <c r="M307" s="65">
        <f t="shared" si="23"/>
        <v>20.43970523839911</v>
      </c>
      <c r="O307" s="55">
        <v>1478460.520578</v>
      </c>
      <c r="P307" s="56">
        <v>710508.30050000001</v>
      </c>
      <c r="Q307" s="57">
        <v>-767952.22007799998</v>
      </c>
      <c r="S307" s="73">
        <f t="shared" si="24"/>
        <v>40722726.07877966</v>
      </c>
      <c r="T307" s="56"/>
      <c r="U307" s="137">
        <v>980</v>
      </c>
      <c r="V307" s="125" t="s">
        <v>291</v>
      </c>
      <c r="W307" s="189">
        <v>32799</v>
      </c>
      <c r="X307" s="189">
        <v>44630362.670029573</v>
      </c>
      <c r="Y307" s="189">
        <v>6675940.7345912252</v>
      </c>
      <c r="Z307" s="189">
        <v>-3811701</v>
      </c>
      <c r="AB307" s="190">
        <v>40818661.670029573</v>
      </c>
      <c r="AD307" s="191">
        <v>-398319.9900681898</v>
      </c>
      <c r="AE307" s="129">
        <v>-9.6639776622411949E-3</v>
      </c>
      <c r="AF307" s="192">
        <v>-12.144272388432263</v>
      </c>
      <c r="AH307" s="133">
        <v>1279887.921168</v>
      </c>
      <c r="AI307" s="134">
        <v>667211.3232000001</v>
      </c>
      <c r="AJ307" s="135">
        <v>-612676.59796799987</v>
      </c>
      <c r="AL307" s="193">
        <v>40205985.072061576</v>
      </c>
      <c r="AM307" s="56"/>
      <c r="AN307" s="97" t="s">
        <v>291</v>
      </c>
      <c r="AO307" s="93">
        <v>32738</v>
      </c>
      <c r="AP307" s="93">
        <v>45163244.660097763</v>
      </c>
      <c r="AQ307" s="93">
        <v>6574071.8030517269</v>
      </c>
      <c r="AR307" s="93">
        <v>-3946263</v>
      </c>
      <c r="AT307" s="94">
        <v>41216981.660097763</v>
      </c>
      <c r="AV307" s="93">
        <v>728939.85059999989</v>
      </c>
      <c r="AW307" s="93">
        <v>-1318993.9480800002</v>
      </c>
      <c r="AX307" s="93">
        <v>-590054.09748000035</v>
      </c>
      <c r="AZ307" s="94">
        <v>40626927.562617764</v>
      </c>
      <c r="BB307" s="95">
        <v>980</v>
      </c>
      <c r="BC307" s="60"/>
    </row>
    <row r="308" spans="1:55" x14ac:dyDescent="0.25">
      <c r="A308" s="7">
        <v>981</v>
      </c>
      <c r="B308" s="7" t="s">
        <v>292</v>
      </c>
      <c r="C308" s="8">
        <v>2372</v>
      </c>
      <c r="D308" s="8">
        <v>5275541.8947039321</v>
      </c>
      <c r="E308" s="8">
        <v>1734208.8044841089</v>
      </c>
      <c r="F308" s="60">
        <v>-490316</v>
      </c>
      <c r="G308" s="60">
        <v>0</v>
      </c>
      <c r="I308" s="37">
        <f t="shared" si="20"/>
        <v>4785225.8947039321</v>
      </c>
      <c r="K308" s="70">
        <f t="shared" si="21"/>
        <v>-53731.425264953636</v>
      </c>
      <c r="L308" s="33">
        <f t="shared" si="22"/>
        <v>-1.1103926261804502E-2</v>
      </c>
      <c r="M308" s="65">
        <f t="shared" si="23"/>
        <v>-22.652371528226659</v>
      </c>
      <c r="O308" s="55">
        <v>40591.0455</v>
      </c>
      <c r="P308" s="56">
        <v>0</v>
      </c>
      <c r="Q308" s="57">
        <v>-40591.0455</v>
      </c>
      <c r="S308" s="73">
        <f t="shared" si="24"/>
        <v>4744634.8492039321</v>
      </c>
      <c r="T308" s="56"/>
      <c r="U308" s="137">
        <v>981</v>
      </c>
      <c r="V308" s="125" t="s">
        <v>292</v>
      </c>
      <c r="W308" s="189">
        <v>2382</v>
      </c>
      <c r="X308" s="189">
        <v>5346409.3199688857</v>
      </c>
      <c r="Y308" s="189">
        <v>1765501.7747809521</v>
      </c>
      <c r="Z308" s="189">
        <v>-507452</v>
      </c>
      <c r="AB308" s="190">
        <v>4838957.3199688857</v>
      </c>
      <c r="AD308" s="191">
        <v>-539146.20383031014</v>
      </c>
      <c r="AE308" s="129">
        <v>-0.10024838708375157</v>
      </c>
      <c r="AF308" s="192">
        <v>-226.34181521003785</v>
      </c>
      <c r="AH308" s="133">
        <v>33861.983999999997</v>
      </c>
      <c r="AI308" s="134">
        <v>20838.144</v>
      </c>
      <c r="AJ308" s="135">
        <v>-13023.839999999997</v>
      </c>
      <c r="AL308" s="193">
        <v>4825933.4799688859</v>
      </c>
      <c r="AM308" s="56"/>
      <c r="AN308" s="97" t="s">
        <v>292</v>
      </c>
      <c r="AO308" s="93">
        <v>2411</v>
      </c>
      <c r="AP308" s="93">
        <v>5909379.5237991959</v>
      </c>
      <c r="AQ308" s="93">
        <v>1973101.6782857152</v>
      </c>
      <c r="AR308" s="93">
        <v>-531276</v>
      </c>
      <c r="AT308" s="94">
        <v>5378103.5237991959</v>
      </c>
      <c r="AV308" s="93">
        <v>0</v>
      </c>
      <c r="AW308" s="93">
        <v>-61791.276000000013</v>
      </c>
      <c r="AX308" s="93">
        <v>-61791.276000000013</v>
      </c>
      <c r="AZ308" s="94">
        <v>5316312.2477991963</v>
      </c>
      <c r="BB308" s="95">
        <v>981</v>
      </c>
      <c r="BC308" s="60"/>
    </row>
    <row r="309" spans="1:55" x14ac:dyDescent="0.25">
      <c r="A309" s="7">
        <v>989</v>
      </c>
      <c r="B309" s="7" t="s">
        <v>293</v>
      </c>
      <c r="C309" s="8">
        <v>5906</v>
      </c>
      <c r="D309" s="8">
        <v>18670781.552092358</v>
      </c>
      <c r="E309" s="8">
        <v>4168875.5978993229</v>
      </c>
      <c r="F309" s="60">
        <v>-314453</v>
      </c>
      <c r="G309" s="60">
        <v>0</v>
      </c>
      <c r="I309" s="37">
        <f t="shared" si="20"/>
        <v>18356328.552092358</v>
      </c>
      <c r="K309" s="70">
        <f t="shared" si="21"/>
        <v>-66643.717662811279</v>
      </c>
      <c r="L309" s="33">
        <f t="shared" si="22"/>
        <v>-3.6174248480099857E-3</v>
      </c>
      <c r="M309" s="65">
        <f t="shared" si="23"/>
        <v>-11.284070041112644</v>
      </c>
      <c r="O309" s="55">
        <v>35073.303379999998</v>
      </c>
      <c r="P309" s="56">
        <v>137283.53600000002</v>
      </c>
      <c r="Q309" s="57">
        <v>102210.23262000002</v>
      </c>
      <c r="S309" s="73">
        <f t="shared" si="24"/>
        <v>18458538.784712359</v>
      </c>
      <c r="T309" s="56"/>
      <c r="U309" s="137">
        <v>989</v>
      </c>
      <c r="V309" s="125" t="s">
        <v>293</v>
      </c>
      <c r="W309" s="189">
        <v>5985</v>
      </c>
      <c r="X309" s="189">
        <v>18739335.26975517</v>
      </c>
      <c r="Y309" s="189">
        <v>4289810.4126145458</v>
      </c>
      <c r="Z309" s="189">
        <v>-316363</v>
      </c>
      <c r="AB309" s="190">
        <v>18422972.26975517</v>
      </c>
      <c r="AD309" s="191">
        <v>127240.5722014606</v>
      </c>
      <c r="AE309" s="129">
        <v>6.9546588409182741E-3</v>
      </c>
      <c r="AF309" s="192">
        <v>21.259911813109539</v>
      </c>
      <c r="AH309" s="133">
        <v>71005.975680000003</v>
      </c>
      <c r="AI309" s="134">
        <v>97743.919199999989</v>
      </c>
      <c r="AJ309" s="135">
        <v>26737.943519999986</v>
      </c>
      <c r="AL309" s="193">
        <v>18449710.213275168</v>
      </c>
      <c r="AM309" s="56"/>
      <c r="AN309" s="97" t="s">
        <v>293</v>
      </c>
      <c r="AO309" s="93">
        <v>6068</v>
      </c>
      <c r="AP309" s="93">
        <v>18628874.697553709</v>
      </c>
      <c r="AQ309" s="93">
        <v>4417719.6683557667</v>
      </c>
      <c r="AR309" s="93">
        <v>-335493</v>
      </c>
      <c r="AS309" s="93">
        <v>2350</v>
      </c>
      <c r="AT309" s="94">
        <v>18295731.697553709</v>
      </c>
      <c r="AV309" s="93">
        <v>82892.339399999997</v>
      </c>
      <c r="AW309" s="93">
        <v>-90149.527560000017</v>
      </c>
      <c r="AX309" s="93">
        <v>-7257.1881600000197</v>
      </c>
      <c r="AZ309" s="94">
        <v>18288474.509393711</v>
      </c>
      <c r="BB309" s="95">
        <v>989</v>
      </c>
      <c r="BC309" s="60"/>
    </row>
    <row r="310" spans="1:55" x14ac:dyDescent="0.25">
      <c r="A310" s="7">
        <v>992</v>
      </c>
      <c r="B310" s="7" t="s">
        <v>294</v>
      </c>
      <c r="C310" s="8">
        <v>19144</v>
      </c>
      <c r="D310" s="8">
        <v>44012437.652771376</v>
      </c>
      <c r="E310" s="8">
        <v>5206454.9365640478</v>
      </c>
      <c r="F310" s="60">
        <v>-1049783</v>
      </c>
      <c r="G310" s="60">
        <v>0</v>
      </c>
      <c r="I310" s="37">
        <f t="shared" si="20"/>
        <v>42962654.652771376</v>
      </c>
      <c r="K310" s="70">
        <f t="shared" si="21"/>
        <v>-197234.47080331296</v>
      </c>
      <c r="L310" s="33">
        <f t="shared" si="22"/>
        <v>-4.5698558269831151E-3</v>
      </c>
      <c r="M310" s="65">
        <f t="shared" si="23"/>
        <v>-10.302678165655712</v>
      </c>
      <c r="O310" s="58">
        <v>203756.48813800002</v>
      </c>
      <c r="P310" s="59">
        <v>116162.992</v>
      </c>
      <c r="Q310" s="57">
        <v>-87593.496138000017</v>
      </c>
      <c r="S310" s="73">
        <f t="shared" si="24"/>
        <v>42875061.156633377</v>
      </c>
      <c r="T310" s="56"/>
      <c r="U310" s="137">
        <v>992</v>
      </c>
      <c r="V310" s="125" t="s">
        <v>294</v>
      </c>
      <c r="W310" s="189">
        <v>19374</v>
      </c>
      <c r="X310" s="189">
        <v>44599913.123574689</v>
      </c>
      <c r="Y310" s="189">
        <v>6029136.2018046547</v>
      </c>
      <c r="Z310" s="189">
        <v>-1440024</v>
      </c>
      <c r="AB310" s="190">
        <v>43159889.123574689</v>
      </c>
      <c r="AD310" s="191">
        <v>-1499988.770519048</v>
      </c>
      <c r="AE310" s="129">
        <v>-3.358694293961384E-2</v>
      </c>
      <c r="AF310" s="192">
        <v>-77.422771266596882</v>
      </c>
      <c r="AH310" s="194">
        <v>252949.02048000001</v>
      </c>
      <c r="AI310" s="195">
        <v>183961.74000000002</v>
      </c>
      <c r="AJ310" s="135">
        <v>-68987.280479999987</v>
      </c>
      <c r="AL310" s="193">
        <v>43090901.843094692</v>
      </c>
      <c r="AM310" s="56"/>
      <c r="AN310" s="97" t="s">
        <v>294</v>
      </c>
      <c r="AO310" s="93">
        <v>19646</v>
      </c>
      <c r="AP310" s="93">
        <v>46231076.894093737</v>
      </c>
      <c r="AQ310" s="93">
        <v>7212200.8813506998</v>
      </c>
      <c r="AR310" s="93">
        <v>-1571199</v>
      </c>
      <c r="AT310" s="94">
        <v>44659877.894093737</v>
      </c>
      <c r="AV310" s="93">
        <v>206474.89139999996</v>
      </c>
      <c r="AW310" s="93">
        <v>-336985.95455999998</v>
      </c>
      <c r="AX310" s="93">
        <v>-130511.06316000002</v>
      </c>
      <c r="AZ310" s="94">
        <v>44529366.830933735</v>
      </c>
      <c r="BB310" s="95">
        <v>992</v>
      </c>
      <c r="BC310" s="60"/>
    </row>
  </sheetData>
  <mergeCells count="6">
    <mergeCell ref="AV6:AX6"/>
    <mergeCell ref="O4:Q4"/>
    <mergeCell ref="O2:Q2"/>
    <mergeCell ref="O3:Q3"/>
    <mergeCell ref="AV4:AX4"/>
    <mergeCell ref="AV5:AX5"/>
  </mergeCells>
  <pageMargins left="0.25" right="0.25" top="0.75" bottom="0.75" header="0.3" footer="0.3"/>
  <pageSetup paperSize="9" scale="44" fitToHeight="0" orientation="landscape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422C-3C77-4281-A1BF-26ABB1965D5C}">
  <dimension ref="A2:B17"/>
  <sheetViews>
    <sheetView workbookViewId="0">
      <selection activeCell="B15" sqref="B15"/>
    </sheetView>
  </sheetViews>
  <sheetFormatPr defaultRowHeight="14.5" x14ac:dyDescent="0.35"/>
  <cols>
    <col min="1" max="1" width="2.7265625" style="219" customWidth="1"/>
    <col min="2" max="16384" width="8.7265625" style="219"/>
  </cols>
  <sheetData>
    <row r="2" spans="1:2" x14ac:dyDescent="0.35">
      <c r="A2" s="220" t="s">
        <v>379</v>
      </c>
      <c r="B2" s="220"/>
    </row>
    <row r="3" spans="1:2" x14ac:dyDescent="0.35">
      <c r="B3" s="221" t="s">
        <v>380</v>
      </c>
    </row>
    <row r="4" spans="1:2" x14ac:dyDescent="0.35">
      <c r="B4" s="221" t="s">
        <v>381</v>
      </c>
    </row>
    <row r="5" spans="1:2" x14ac:dyDescent="0.35">
      <c r="B5" s="221" t="s">
        <v>382</v>
      </c>
    </row>
    <row r="6" spans="1:2" x14ac:dyDescent="0.35">
      <c r="B6" s="219" t="s">
        <v>383</v>
      </c>
    </row>
    <row r="7" spans="1:2" ht="5" customHeight="1" x14ac:dyDescent="0.35"/>
    <row r="8" spans="1:2" x14ac:dyDescent="0.35">
      <c r="B8" s="222" t="s">
        <v>390</v>
      </c>
    </row>
    <row r="10" spans="1:2" x14ac:dyDescent="0.35">
      <c r="A10" s="220" t="s">
        <v>384</v>
      </c>
    </row>
    <row r="11" spans="1:2" x14ac:dyDescent="0.35">
      <c r="B11" s="221" t="s">
        <v>385</v>
      </c>
    </row>
    <row r="12" spans="1:2" x14ac:dyDescent="0.35">
      <c r="B12" s="221" t="s">
        <v>391</v>
      </c>
    </row>
    <row r="13" spans="1:2" x14ac:dyDescent="0.35">
      <c r="B13" s="221" t="s">
        <v>386</v>
      </c>
    </row>
    <row r="14" spans="1:2" x14ac:dyDescent="0.35">
      <c r="B14" s="221" t="s">
        <v>387</v>
      </c>
    </row>
    <row r="15" spans="1:2" x14ac:dyDescent="0.35">
      <c r="B15" s="221" t="s">
        <v>388</v>
      </c>
    </row>
    <row r="16" spans="1:2" ht="3" customHeight="1" x14ac:dyDescent="0.35"/>
    <row r="17" spans="2:2" x14ac:dyDescent="0.35">
      <c r="B17" s="222" t="s">
        <v>389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0" ma:contentTypeDescription="Luo uusi asiakirja." ma:contentTypeScope="" ma:versionID="b425b55f6b70fb32d96661fb637a9d3c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0bab6569bf612e64a908be64624303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E24BFF-6025-4B3D-98B3-828C920DB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E376C8-7FFF-48C0-86AC-FDE5A0AC1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A3BF8-D7BE-463C-9F8E-6BC22BC7E5D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c40c7b59-5744-49aa-9631-c4247212e49d"/>
    <ds:schemaRef ds:uri="http://purl.org/dc/elements/1.1/"/>
    <ds:schemaRef ds:uri="http://schemas.microsoft.com/office/infopath/2007/PartnerControls"/>
    <ds:schemaRef ds:uri="0778ba95-7023-46b8-8863-14b2a581424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Valtionosuuspäätökset 2019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cp:lastPrinted>2017-09-12T21:57:29Z</cp:lastPrinted>
  <dcterms:created xsi:type="dcterms:W3CDTF">2017-05-10T21:37:52Z</dcterms:created>
  <dcterms:modified xsi:type="dcterms:W3CDTF">2020-01-19T20:11:03Z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